
<file path=[Content_Types].xml><?xml version="1.0" encoding="utf-8"?>
<Types xmlns="http://schemas.openxmlformats.org/package/2006/content-types">
  <Default Extension="png" ContentType="image/png"/>
  <Override PartName="/xl/tables/table3.xml" ContentType="application/vnd.openxmlformats-officedocument.spreadsheetml.table+xml"/>
  <Override PartName="/xl/tables/table4.xml" ContentType="application/vnd.openxmlformats-officedocument.spreadsheetml.table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8996" windowHeight="9336" activeTab="9"/>
  </bookViews>
  <sheets>
    <sheet name="Data" sheetId="1" r:id="rId1"/>
    <sheet name="Analysis1" sheetId="2" r:id="rId2"/>
    <sheet name="Analysis2" sheetId="3" r:id="rId3"/>
    <sheet name="Analysis3" sheetId="4" r:id="rId4"/>
    <sheet name="Analysis4" sheetId="5" r:id="rId5"/>
    <sheet name="Analysis5" sheetId="6" r:id="rId6"/>
    <sheet name="Analysis6" sheetId="7" r:id="rId7"/>
    <sheet name="Analysis7" sheetId="8" r:id="rId8"/>
    <sheet name="Analysis8" sheetId="9" r:id="rId9"/>
    <sheet name="Analysis9" sheetId="10" r:id="rId10"/>
  </sheets>
  <definedNames>
    <definedName name="_xlnm._FilterDatabase" localSheetId="3" hidden="1">Analysis3!$B$3:$E$9</definedName>
    <definedName name="_xlnm._FilterDatabase" localSheetId="5" hidden="1">Analysis5!$H$9:$H$309</definedName>
    <definedName name="_xlnm._FilterDatabase" localSheetId="0" hidden="1">Data!$C$11:$G$11</definedName>
  </definedNames>
  <calcPr calcId="124519"/>
  <pivotCaches>
    <pivotCache cacheId="0" r:id="rId11"/>
  </pivotCaches>
</workbook>
</file>

<file path=xl/calcChain.xml><?xml version="1.0" encoding="utf-8"?>
<calcChain xmlns="http://schemas.openxmlformats.org/spreadsheetml/2006/main">
  <c r="O15" i="10"/>
  <c r="O14"/>
  <c r="O8"/>
  <c r="O6"/>
  <c r="I10" i="5"/>
  <c r="I9"/>
  <c r="I8"/>
  <c r="I7"/>
  <c r="I6"/>
  <c r="I21" i="4"/>
  <c r="H21"/>
  <c r="I20"/>
  <c r="H20"/>
  <c r="I19"/>
  <c r="H19"/>
  <c r="I18"/>
  <c r="H18"/>
  <c r="I17"/>
  <c r="H17"/>
  <c r="I16"/>
  <c r="H16"/>
  <c r="E9"/>
  <c r="D9"/>
  <c r="C9"/>
  <c r="E8"/>
  <c r="D8"/>
  <c r="C8"/>
  <c r="E7"/>
  <c r="D7"/>
  <c r="C7"/>
  <c r="E6"/>
  <c r="D6"/>
  <c r="C6"/>
  <c r="E5"/>
  <c r="D5"/>
  <c r="C5"/>
  <c r="E4"/>
  <c r="D4"/>
  <c r="C4"/>
  <c r="F13" i="2"/>
  <c r="E13"/>
  <c r="F12"/>
  <c r="E12"/>
  <c r="F10"/>
  <c r="E10"/>
  <c r="F8"/>
  <c r="E8"/>
  <c r="F7"/>
  <c r="E7"/>
  <c r="F5"/>
  <c r="E5"/>
  <c r="F3"/>
  <c r="E3"/>
  <c r="D8" i="5"/>
  <c r="D6"/>
  <c r="F8"/>
  <c r="G8"/>
  <c r="D10"/>
  <c r="F10"/>
  <c r="G10"/>
  <c r="D11"/>
  <c r="D9"/>
  <c r="D7"/>
  <c r="F9"/>
  <c r="F7"/>
  <c r="G9"/>
  <c r="G7"/>
  <c r="F6"/>
  <c r="G6"/>
  <c r="F11"/>
  <c r="G11"/>
  <c r="E16" i="2"/>
</calcChain>
</file>

<file path=xl/sharedStrings.xml><?xml version="1.0" encoding="utf-8"?>
<sst xmlns="http://schemas.openxmlformats.org/spreadsheetml/2006/main" count="4435" uniqueCount="91">
  <si>
    <t>Data analysis</t>
  </si>
  <si>
    <t>Sales Person</t>
  </si>
  <si>
    <t>Geography</t>
  </si>
  <si>
    <t>Product</t>
  </si>
  <si>
    <t>Amount</t>
  </si>
  <si>
    <t>Units</t>
  </si>
  <si>
    <t>Questions</t>
  </si>
  <si>
    <t>Cost per unit</t>
  </si>
  <si>
    <t>Ram Mahesh</t>
  </si>
  <si>
    <t>New Zealand</t>
  </si>
  <si>
    <t>70% Dark Bites</t>
  </si>
  <si>
    <t>Quick statistics</t>
  </si>
  <si>
    <t>Milk Bars</t>
  </si>
  <si>
    <t>Brien Boise</t>
  </si>
  <si>
    <t>USA</t>
  </si>
  <si>
    <t>Choco Coated Almonds</t>
  </si>
  <si>
    <t>Exploratory Data Analysis (EDA) with CF</t>
  </si>
  <si>
    <t>50% Dark Bites</t>
  </si>
  <si>
    <t>Husein Augar</t>
  </si>
  <si>
    <t>Almond Choco</t>
  </si>
  <si>
    <t>Sales by country (with formulas)</t>
  </si>
  <si>
    <t>Carla Molina</t>
  </si>
  <si>
    <t>Canada</t>
  </si>
  <si>
    <t>Drinking Coco</t>
  </si>
  <si>
    <t>Sales by country (with pivots)</t>
  </si>
  <si>
    <t>Raspberry Choco</t>
  </si>
  <si>
    <t>Curtice Advani</t>
  </si>
  <si>
    <t>UK</t>
  </si>
  <si>
    <t>White Choc</t>
  </si>
  <si>
    <t>Top 5 products by $ per unit</t>
  </si>
  <si>
    <t>Mint Chip Choco</t>
  </si>
  <si>
    <t>Peanut Butter Cubes</t>
  </si>
  <si>
    <t>Are there any anomalies in the data?</t>
  </si>
  <si>
    <t>Eclairs</t>
  </si>
  <si>
    <t>Australia</t>
  </si>
  <si>
    <t>Smooth Sliky Salty</t>
  </si>
  <si>
    <t>Best Sales person by country</t>
  </si>
  <si>
    <t>After Nines</t>
  </si>
  <si>
    <t>Profits by product (using products table) - See column Y</t>
  </si>
  <si>
    <t>99% Dark &amp; Pure</t>
  </si>
  <si>
    <t>Ches Bonnell</t>
  </si>
  <si>
    <t>Dynamic country-level Sales Report</t>
  </si>
  <si>
    <t>Orange Choco</t>
  </si>
  <si>
    <t>Gigi Bohling</t>
  </si>
  <si>
    <t>Which products to discontinue?</t>
  </si>
  <si>
    <t>Spicy Special Slims</t>
  </si>
  <si>
    <t>Barr Faughny</t>
  </si>
  <si>
    <t>Gunar Cockshoot</t>
  </si>
  <si>
    <t>Fruit &amp; Nut Bars</t>
  </si>
  <si>
    <t>85% Dark Bars</t>
  </si>
  <si>
    <t>India</t>
  </si>
  <si>
    <t>Baker's Choco Chips</t>
  </si>
  <si>
    <t>Manuka Honey Choco</t>
  </si>
  <si>
    <t>Organic Choco Syrup</t>
  </si>
  <si>
    <t>Caramel Stuffed Bars</t>
  </si>
  <si>
    <t>Oby Sorrel</t>
  </si>
  <si>
    <t>average amount</t>
  </si>
  <si>
    <t>Median</t>
  </si>
  <si>
    <t>Min</t>
  </si>
  <si>
    <t>Max</t>
  </si>
  <si>
    <t>Range</t>
  </si>
  <si>
    <t>First Q</t>
  </si>
  <si>
    <t>Third Q</t>
  </si>
  <si>
    <t>Distinct counntProduct</t>
  </si>
  <si>
    <t xml:space="preserve"> </t>
  </si>
  <si>
    <t xml:space="preserve">Sales  analysis </t>
  </si>
  <si>
    <t>Country</t>
  </si>
  <si>
    <t>Row Labels</t>
  </si>
  <si>
    <t>Sum of Amount</t>
  </si>
  <si>
    <t>Sum of Units</t>
  </si>
  <si>
    <t>Cost Per Unit</t>
  </si>
  <si>
    <t>Right?wrong</t>
  </si>
  <si>
    <t>Average</t>
  </si>
  <si>
    <t>Count</t>
  </si>
  <si>
    <t>Sum</t>
  </si>
  <si>
    <t>Values</t>
  </si>
  <si>
    <t>Pakistan</t>
  </si>
  <si>
    <t>Initial</t>
  </si>
  <si>
    <t>RM</t>
  </si>
  <si>
    <t>BB</t>
  </si>
  <si>
    <t>HA</t>
  </si>
  <si>
    <t>Current Date</t>
  </si>
  <si>
    <t>today</t>
  </si>
  <si>
    <t>time</t>
  </si>
  <si>
    <t>now</t>
  </si>
  <si>
    <t>typing something 
this is me</t>
  </si>
  <si>
    <t>alt+enter</t>
  </si>
  <si>
    <t>Total amount</t>
  </si>
  <si>
    <t>More Amount</t>
  </si>
  <si>
    <t>🤐</t>
  </si>
  <si>
    <t>😀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</si>
</sst>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16"/>
      <color theme="0"/>
      <name val="Calibri"/>
      <charset val="134"/>
      <scheme val="minor"/>
    </font>
    <font>
      <sz val="16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28"/>
      <color theme="1"/>
      <name val="Segoe UI Light"/>
      <charset val="134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4" tint="0.39991454817346722"/>
      </bottom>
      <diagonal/>
    </border>
    <border>
      <left/>
      <right/>
      <top style="thin">
        <color theme="2" tint="-9.9978637043366805E-2"/>
      </top>
      <bottom/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6" fontId="0" fillId="0" borderId="0" xfId="0" applyNumberFormat="1"/>
    <xf numFmtId="3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3" fillId="0" borderId="0" xfId="0" applyFont="1"/>
    <xf numFmtId="0" fontId="4" fillId="2" borderId="2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5" fillId="3" borderId="0" xfId="2" applyAlignment="1"/>
    <xf numFmtId="0" fontId="6" fillId="0" borderId="3" xfId="0" applyFont="1" applyBorder="1"/>
    <xf numFmtId="0" fontId="0" fillId="0" borderId="3" xfId="0" applyFont="1" applyBorder="1"/>
    <xf numFmtId="165" fontId="0" fillId="0" borderId="3" xfId="1" applyNumberFormat="1" applyFont="1" applyBorder="1" applyAlignment="1"/>
    <xf numFmtId="3" fontId="4" fillId="0" borderId="3" xfId="0" applyNumberFormat="1" applyFont="1" applyBorder="1"/>
    <xf numFmtId="0" fontId="0" fillId="0" borderId="3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165" fontId="0" fillId="0" borderId="5" xfId="1" applyNumberFormat="1" applyFont="1" applyBorder="1" applyAlignment="1"/>
    <xf numFmtId="3" fontId="4" fillId="0" borderId="5" xfId="0" applyNumberFormat="1" applyFont="1" applyBorder="1"/>
    <xf numFmtId="0" fontId="0" fillId="4" borderId="6" xfId="0" applyFont="1" applyFill="1" applyBorder="1"/>
    <xf numFmtId="165" fontId="0" fillId="0" borderId="0" xfId="1" applyNumberFormat="1" applyFont="1" applyAlignment="1"/>
    <xf numFmtId="0" fontId="0" fillId="0" borderId="6" xfId="0" applyFont="1" applyBorder="1"/>
    <xf numFmtId="0" fontId="0" fillId="0" borderId="6" xfId="0" applyFont="1" applyFill="1" applyBorder="1"/>
    <xf numFmtId="0" fontId="7" fillId="5" borderId="0" xfId="3" applyFont="1" applyAlignment="1"/>
    <xf numFmtId="0" fontId="0" fillId="0" borderId="0" xfId="0" applyFill="1"/>
    <xf numFmtId="0" fontId="8" fillId="0" borderId="0" xfId="0" applyFont="1" applyFill="1"/>
    <xf numFmtId="0" fontId="9" fillId="0" borderId="0" xfId="0" applyFont="1"/>
    <xf numFmtId="0" fontId="0" fillId="6" borderId="0" xfId="0" applyFill="1"/>
    <xf numFmtId="0" fontId="0" fillId="3" borderId="0" xfId="0" applyFill="1"/>
    <xf numFmtId="0" fontId="10" fillId="6" borderId="0" xfId="0" applyFont="1" applyFill="1" applyAlignment="1">
      <alignment vertical="center"/>
    </xf>
    <xf numFmtId="0" fontId="2" fillId="6" borderId="0" xfId="0" applyFont="1" applyFill="1"/>
    <xf numFmtId="0" fontId="2" fillId="0" borderId="7" xfId="0" applyFont="1" applyBorder="1"/>
    <xf numFmtId="0" fontId="0" fillId="0" borderId="7" xfId="0" applyBorder="1"/>
    <xf numFmtId="8" fontId="0" fillId="0" borderId="0" xfId="0" applyNumberFormat="1"/>
    <xf numFmtId="0" fontId="0" fillId="0" borderId="9" xfId="0" applyFont="1" applyBorder="1"/>
    <xf numFmtId="0" fontId="0" fillId="7" borderId="9" xfId="0" applyFont="1" applyFill="1" applyBorder="1"/>
    <xf numFmtId="0" fontId="0" fillId="7" borderId="8" xfId="0" applyFill="1" applyBorder="1"/>
    <xf numFmtId="0" fontId="0" fillId="0" borderId="8" xfId="0" applyBorder="1"/>
    <xf numFmtId="8" fontId="0" fillId="7" borderId="8" xfId="0" applyNumberFormat="1" applyFill="1" applyBorder="1"/>
    <xf numFmtId="8" fontId="0" fillId="0" borderId="9" xfId="0" applyNumberFormat="1" applyBorder="1"/>
    <xf numFmtId="8" fontId="0" fillId="7" borderId="9" xfId="0" applyNumberFormat="1" applyFill="1" applyBorder="1"/>
    <xf numFmtId="14" fontId="0" fillId="0" borderId="0" xfId="0" applyNumberFormat="1"/>
    <xf numFmtId="15" fontId="0" fillId="0" borderId="0" xfId="0" applyNumberFormat="1"/>
    <xf numFmtId="0" fontId="11" fillId="8" borderId="9" xfId="0" applyFont="1" applyFill="1" applyBorder="1"/>
    <xf numFmtId="8" fontId="0" fillId="8" borderId="9" xfId="0" applyNumberFormat="1" applyFill="1" applyBorder="1"/>
    <xf numFmtId="0" fontId="0" fillId="8" borderId="9" xfId="0" applyFont="1" applyFill="1" applyBorder="1"/>
    <xf numFmtId="15" fontId="0" fillId="8" borderId="0" xfId="0" applyNumberFormat="1" applyFill="1"/>
    <xf numFmtId="0" fontId="1" fillId="0" borderId="0" xfId="0" applyFont="1"/>
    <xf numFmtId="0" fontId="12" fillId="0" borderId="0" xfId="0" applyNumberFormat="1" applyFont="1" applyFill="1" applyBorder="1" applyAlignment="1" applyProtection="1">
      <alignment vertical="center"/>
    </xf>
    <xf numFmtId="18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1" fillId="7" borderId="10" xfId="0" applyFont="1" applyFill="1" applyBorder="1"/>
    <xf numFmtId="0" fontId="1" fillId="0" borderId="11" xfId="0" applyFont="1" applyBorder="1"/>
    <xf numFmtId="0" fontId="1" fillId="7" borderId="11" xfId="0" applyFont="1" applyFill="1" applyBorder="1"/>
    <xf numFmtId="0" fontId="1" fillId="0" borderId="12" xfId="0" applyFont="1" applyFill="1" applyBorder="1"/>
  </cellXfs>
  <cellStyles count="4">
    <cellStyle name="Accent1" xfId="2" builtinId="29"/>
    <cellStyle name="Accent4" xfId="3" builtinId="41"/>
    <cellStyle name="Currency" xfId="1" builtinId="4"/>
    <cellStyle name="Normal" xfId="0" builtinId="0"/>
  </cellStyles>
  <dxfs count="8">
    <dxf>
      <numFmt numFmtId="3" formatCode="#,##0"/>
    </dxf>
    <dxf>
      <numFmt numFmtId="10" formatCode="&quot;$&quot;#,##0_);[Red]\(&quot;$&quot;#,##0\)"/>
    </dxf>
    <dxf>
      <numFmt numFmtId="3" formatCode="#,##0"/>
    </dxf>
    <dxf>
      <numFmt numFmtId="10" formatCode="&quot;$&quot;#,##0_);[Red]\(&quot;$&quot;#,##0\)"/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3" formatCode="#,##0"/>
    </dxf>
    <dxf>
      <numFmt numFmtId="10" formatCode="&quot;$&quot;#,##0_);[Red]\(&quot;$&quot;#,##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Analysis6!$T$6:$T$305</c:f>
              <c:numCache>
                <c:formatCode>"$"#,##0_);[Red]\("$"#,##0\)</c:formatCode>
                <c:ptCount val="300"/>
                <c:pt idx="0">
                  <c:v>1624</c:v>
                </c:pt>
                <c:pt idx="1">
                  <c:v>6706</c:v>
                </c:pt>
                <c:pt idx="2">
                  <c:v>959</c:v>
                </c:pt>
                <c:pt idx="3">
                  <c:v>9632</c:v>
                </c:pt>
                <c:pt idx="4">
                  <c:v>2100</c:v>
                </c:pt>
                <c:pt idx="5">
                  <c:v>8869</c:v>
                </c:pt>
                <c:pt idx="6">
                  <c:v>2681</c:v>
                </c:pt>
                <c:pt idx="7">
                  <c:v>5012</c:v>
                </c:pt>
                <c:pt idx="8">
                  <c:v>1281</c:v>
                </c:pt>
                <c:pt idx="9">
                  <c:v>4991</c:v>
                </c:pt>
                <c:pt idx="10">
                  <c:v>1785</c:v>
                </c:pt>
                <c:pt idx="11">
                  <c:v>3983</c:v>
                </c:pt>
                <c:pt idx="12">
                  <c:v>2646</c:v>
                </c:pt>
                <c:pt idx="13">
                  <c:v>252</c:v>
                </c:pt>
                <c:pt idx="14">
                  <c:v>2464</c:v>
                </c:pt>
                <c:pt idx="15">
                  <c:v>2114</c:v>
                </c:pt>
                <c:pt idx="16">
                  <c:v>7693</c:v>
                </c:pt>
                <c:pt idx="17">
                  <c:v>15610</c:v>
                </c:pt>
                <c:pt idx="18">
                  <c:v>336</c:v>
                </c:pt>
                <c:pt idx="19">
                  <c:v>9443</c:v>
                </c:pt>
                <c:pt idx="20">
                  <c:v>8155</c:v>
                </c:pt>
                <c:pt idx="21">
                  <c:v>1701</c:v>
                </c:pt>
                <c:pt idx="22">
                  <c:v>2205</c:v>
                </c:pt>
                <c:pt idx="23">
                  <c:v>1771</c:v>
                </c:pt>
                <c:pt idx="24">
                  <c:v>2114</c:v>
                </c:pt>
                <c:pt idx="25">
                  <c:v>10311</c:v>
                </c:pt>
                <c:pt idx="26">
                  <c:v>21</c:v>
                </c:pt>
                <c:pt idx="27">
                  <c:v>1974</c:v>
                </c:pt>
                <c:pt idx="28">
                  <c:v>6314</c:v>
                </c:pt>
                <c:pt idx="29">
                  <c:v>4683</c:v>
                </c:pt>
                <c:pt idx="30">
                  <c:v>6398</c:v>
                </c:pt>
                <c:pt idx="31">
                  <c:v>553</c:v>
                </c:pt>
                <c:pt idx="32">
                  <c:v>7021</c:v>
                </c:pt>
                <c:pt idx="33">
                  <c:v>5817</c:v>
                </c:pt>
                <c:pt idx="34">
                  <c:v>3976</c:v>
                </c:pt>
                <c:pt idx="35">
                  <c:v>1134</c:v>
                </c:pt>
                <c:pt idx="36">
                  <c:v>6027</c:v>
                </c:pt>
                <c:pt idx="37">
                  <c:v>1904</c:v>
                </c:pt>
                <c:pt idx="38">
                  <c:v>3262</c:v>
                </c:pt>
                <c:pt idx="39">
                  <c:v>2289</c:v>
                </c:pt>
                <c:pt idx="40">
                  <c:v>6986</c:v>
                </c:pt>
                <c:pt idx="41">
                  <c:v>4417</c:v>
                </c:pt>
                <c:pt idx="42">
                  <c:v>1442</c:v>
                </c:pt>
                <c:pt idx="43">
                  <c:v>2415</c:v>
                </c:pt>
                <c:pt idx="44">
                  <c:v>238</c:v>
                </c:pt>
                <c:pt idx="45">
                  <c:v>4949</c:v>
                </c:pt>
                <c:pt idx="46">
                  <c:v>5075</c:v>
                </c:pt>
                <c:pt idx="47">
                  <c:v>9198</c:v>
                </c:pt>
                <c:pt idx="48">
                  <c:v>3339</c:v>
                </c:pt>
                <c:pt idx="49">
                  <c:v>5019</c:v>
                </c:pt>
                <c:pt idx="50">
                  <c:v>16184</c:v>
                </c:pt>
                <c:pt idx="51">
                  <c:v>497</c:v>
                </c:pt>
                <c:pt idx="52">
                  <c:v>8211</c:v>
                </c:pt>
                <c:pt idx="53">
                  <c:v>6580</c:v>
                </c:pt>
                <c:pt idx="54">
                  <c:v>4760</c:v>
                </c:pt>
                <c:pt idx="55">
                  <c:v>5439</c:v>
                </c:pt>
                <c:pt idx="56">
                  <c:v>1463</c:v>
                </c:pt>
                <c:pt idx="57">
                  <c:v>7777</c:v>
                </c:pt>
                <c:pt idx="58">
                  <c:v>1085</c:v>
                </c:pt>
                <c:pt idx="59">
                  <c:v>182</c:v>
                </c:pt>
                <c:pt idx="60">
                  <c:v>4242</c:v>
                </c:pt>
                <c:pt idx="61">
                  <c:v>6118</c:v>
                </c:pt>
                <c:pt idx="62">
                  <c:v>2317</c:v>
                </c:pt>
                <c:pt idx="63">
                  <c:v>938</c:v>
                </c:pt>
                <c:pt idx="64">
                  <c:v>9709</c:v>
                </c:pt>
                <c:pt idx="65">
                  <c:v>2205</c:v>
                </c:pt>
                <c:pt idx="66">
                  <c:v>4487</c:v>
                </c:pt>
                <c:pt idx="67">
                  <c:v>2415</c:v>
                </c:pt>
                <c:pt idx="68">
                  <c:v>4018</c:v>
                </c:pt>
                <c:pt idx="69">
                  <c:v>861</c:v>
                </c:pt>
                <c:pt idx="70">
                  <c:v>5586</c:v>
                </c:pt>
                <c:pt idx="71">
                  <c:v>2226</c:v>
                </c:pt>
                <c:pt idx="72">
                  <c:v>14329</c:v>
                </c:pt>
                <c:pt idx="73">
                  <c:v>8463</c:v>
                </c:pt>
                <c:pt idx="74">
                  <c:v>2891</c:v>
                </c:pt>
                <c:pt idx="75">
                  <c:v>3773</c:v>
                </c:pt>
                <c:pt idx="76">
                  <c:v>854</c:v>
                </c:pt>
                <c:pt idx="77">
                  <c:v>4970</c:v>
                </c:pt>
                <c:pt idx="78">
                  <c:v>98</c:v>
                </c:pt>
                <c:pt idx="79">
                  <c:v>13391</c:v>
                </c:pt>
                <c:pt idx="80">
                  <c:v>8890</c:v>
                </c:pt>
                <c:pt idx="81">
                  <c:v>56</c:v>
                </c:pt>
                <c:pt idx="82">
                  <c:v>3339</c:v>
                </c:pt>
                <c:pt idx="83">
                  <c:v>3808</c:v>
                </c:pt>
                <c:pt idx="84">
                  <c:v>63</c:v>
                </c:pt>
                <c:pt idx="85">
                  <c:v>7812</c:v>
                </c:pt>
                <c:pt idx="86">
                  <c:v>7693</c:v>
                </c:pt>
                <c:pt idx="87">
                  <c:v>973</c:v>
                </c:pt>
                <c:pt idx="88">
                  <c:v>567</c:v>
                </c:pt>
                <c:pt idx="89">
                  <c:v>2471</c:v>
                </c:pt>
                <c:pt idx="90">
                  <c:v>7189</c:v>
                </c:pt>
                <c:pt idx="91">
                  <c:v>7455</c:v>
                </c:pt>
                <c:pt idx="92">
                  <c:v>3108</c:v>
                </c:pt>
                <c:pt idx="93">
                  <c:v>469</c:v>
                </c:pt>
                <c:pt idx="94">
                  <c:v>2737</c:v>
                </c:pt>
                <c:pt idx="95">
                  <c:v>4305</c:v>
                </c:pt>
                <c:pt idx="96">
                  <c:v>2408</c:v>
                </c:pt>
                <c:pt idx="97">
                  <c:v>1281</c:v>
                </c:pt>
                <c:pt idx="98">
                  <c:v>12348</c:v>
                </c:pt>
                <c:pt idx="99">
                  <c:v>3689</c:v>
                </c:pt>
                <c:pt idx="100">
                  <c:v>2870</c:v>
                </c:pt>
                <c:pt idx="101">
                  <c:v>798</c:v>
                </c:pt>
                <c:pt idx="102">
                  <c:v>2933</c:v>
                </c:pt>
                <c:pt idx="103">
                  <c:v>2744</c:v>
                </c:pt>
                <c:pt idx="104">
                  <c:v>9772</c:v>
                </c:pt>
                <c:pt idx="105">
                  <c:v>1568</c:v>
                </c:pt>
                <c:pt idx="106">
                  <c:v>11417</c:v>
                </c:pt>
                <c:pt idx="107">
                  <c:v>6748</c:v>
                </c:pt>
                <c:pt idx="108">
                  <c:v>1407</c:v>
                </c:pt>
                <c:pt idx="109">
                  <c:v>2023</c:v>
                </c:pt>
                <c:pt idx="110">
                  <c:v>5236</c:v>
                </c:pt>
                <c:pt idx="111">
                  <c:v>1925</c:v>
                </c:pt>
                <c:pt idx="112">
                  <c:v>6608</c:v>
                </c:pt>
                <c:pt idx="113">
                  <c:v>8008</c:v>
                </c:pt>
                <c:pt idx="114">
                  <c:v>1428</c:v>
                </c:pt>
                <c:pt idx="115">
                  <c:v>525</c:v>
                </c:pt>
                <c:pt idx="116">
                  <c:v>1505</c:v>
                </c:pt>
                <c:pt idx="117">
                  <c:v>6755</c:v>
                </c:pt>
                <c:pt idx="118">
                  <c:v>11571</c:v>
                </c:pt>
                <c:pt idx="119">
                  <c:v>2541</c:v>
                </c:pt>
                <c:pt idx="120">
                  <c:v>1526</c:v>
                </c:pt>
                <c:pt idx="121">
                  <c:v>6125</c:v>
                </c:pt>
                <c:pt idx="122">
                  <c:v>847</c:v>
                </c:pt>
                <c:pt idx="123">
                  <c:v>4753</c:v>
                </c:pt>
                <c:pt idx="124">
                  <c:v>959</c:v>
                </c:pt>
                <c:pt idx="125">
                  <c:v>2793</c:v>
                </c:pt>
                <c:pt idx="126">
                  <c:v>4606</c:v>
                </c:pt>
                <c:pt idx="127">
                  <c:v>5551</c:v>
                </c:pt>
                <c:pt idx="128">
                  <c:v>6657</c:v>
                </c:pt>
                <c:pt idx="129">
                  <c:v>4438</c:v>
                </c:pt>
                <c:pt idx="130">
                  <c:v>168</c:v>
                </c:pt>
                <c:pt idx="131">
                  <c:v>7777</c:v>
                </c:pt>
                <c:pt idx="132">
                  <c:v>3339</c:v>
                </c:pt>
                <c:pt idx="133">
                  <c:v>6391</c:v>
                </c:pt>
                <c:pt idx="134">
                  <c:v>518</c:v>
                </c:pt>
                <c:pt idx="135">
                  <c:v>5677</c:v>
                </c:pt>
                <c:pt idx="136">
                  <c:v>6048</c:v>
                </c:pt>
                <c:pt idx="137">
                  <c:v>3752</c:v>
                </c:pt>
                <c:pt idx="138">
                  <c:v>4480</c:v>
                </c:pt>
                <c:pt idx="139">
                  <c:v>259</c:v>
                </c:pt>
                <c:pt idx="140">
                  <c:v>42</c:v>
                </c:pt>
                <c:pt idx="141">
                  <c:v>98</c:v>
                </c:pt>
                <c:pt idx="142">
                  <c:v>2478</c:v>
                </c:pt>
                <c:pt idx="143">
                  <c:v>7847</c:v>
                </c:pt>
                <c:pt idx="144">
                  <c:v>9926</c:v>
                </c:pt>
                <c:pt idx="145">
                  <c:v>819</c:v>
                </c:pt>
                <c:pt idx="146">
                  <c:v>3052</c:v>
                </c:pt>
                <c:pt idx="147">
                  <c:v>6832</c:v>
                </c:pt>
                <c:pt idx="148">
                  <c:v>2016</c:v>
                </c:pt>
                <c:pt idx="149">
                  <c:v>7322</c:v>
                </c:pt>
                <c:pt idx="150">
                  <c:v>357</c:v>
                </c:pt>
                <c:pt idx="151">
                  <c:v>3192</c:v>
                </c:pt>
                <c:pt idx="152">
                  <c:v>8435</c:v>
                </c:pt>
                <c:pt idx="153">
                  <c:v>0</c:v>
                </c:pt>
                <c:pt idx="154">
                  <c:v>8862</c:v>
                </c:pt>
                <c:pt idx="155">
                  <c:v>3556</c:v>
                </c:pt>
                <c:pt idx="156">
                  <c:v>7280</c:v>
                </c:pt>
                <c:pt idx="157">
                  <c:v>3402</c:v>
                </c:pt>
                <c:pt idx="158">
                  <c:v>4592</c:v>
                </c:pt>
                <c:pt idx="159">
                  <c:v>7833</c:v>
                </c:pt>
                <c:pt idx="160">
                  <c:v>7651</c:v>
                </c:pt>
                <c:pt idx="161">
                  <c:v>2275</c:v>
                </c:pt>
                <c:pt idx="162">
                  <c:v>5670</c:v>
                </c:pt>
                <c:pt idx="163">
                  <c:v>2135</c:v>
                </c:pt>
                <c:pt idx="164">
                  <c:v>2779</c:v>
                </c:pt>
                <c:pt idx="165">
                  <c:v>12950</c:v>
                </c:pt>
                <c:pt idx="166">
                  <c:v>2646</c:v>
                </c:pt>
                <c:pt idx="167">
                  <c:v>3794</c:v>
                </c:pt>
                <c:pt idx="168">
                  <c:v>819</c:v>
                </c:pt>
                <c:pt idx="169">
                  <c:v>2583</c:v>
                </c:pt>
                <c:pt idx="170">
                  <c:v>4585</c:v>
                </c:pt>
                <c:pt idx="171">
                  <c:v>1652</c:v>
                </c:pt>
                <c:pt idx="172">
                  <c:v>4991</c:v>
                </c:pt>
                <c:pt idx="173">
                  <c:v>2009</c:v>
                </c:pt>
                <c:pt idx="174">
                  <c:v>1568</c:v>
                </c:pt>
                <c:pt idx="175">
                  <c:v>3388</c:v>
                </c:pt>
                <c:pt idx="176">
                  <c:v>623</c:v>
                </c:pt>
                <c:pt idx="177">
                  <c:v>10073</c:v>
                </c:pt>
                <c:pt idx="178">
                  <c:v>1561</c:v>
                </c:pt>
                <c:pt idx="179">
                  <c:v>11522</c:v>
                </c:pt>
                <c:pt idx="180">
                  <c:v>2317</c:v>
                </c:pt>
                <c:pt idx="181">
                  <c:v>3059</c:v>
                </c:pt>
                <c:pt idx="182">
                  <c:v>2324</c:v>
                </c:pt>
                <c:pt idx="183">
                  <c:v>4956</c:v>
                </c:pt>
                <c:pt idx="184">
                  <c:v>5355</c:v>
                </c:pt>
                <c:pt idx="185">
                  <c:v>7259</c:v>
                </c:pt>
                <c:pt idx="186">
                  <c:v>6279</c:v>
                </c:pt>
                <c:pt idx="187">
                  <c:v>2541</c:v>
                </c:pt>
                <c:pt idx="188">
                  <c:v>3864</c:v>
                </c:pt>
                <c:pt idx="189">
                  <c:v>6146</c:v>
                </c:pt>
                <c:pt idx="190">
                  <c:v>2639</c:v>
                </c:pt>
                <c:pt idx="191">
                  <c:v>1890</c:v>
                </c:pt>
                <c:pt idx="192">
                  <c:v>1932</c:v>
                </c:pt>
                <c:pt idx="193">
                  <c:v>6300</c:v>
                </c:pt>
                <c:pt idx="194">
                  <c:v>560</c:v>
                </c:pt>
                <c:pt idx="195">
                  <c:v>2856</c:v>
                </c:pt>
                <c:pt idx="196">
                  <c:v>707</c:v>
                </c:pt>
                <c:pt idx="197">
                  <c:v>3598</c:v>
                </c:pt>
                <c:pt idx="198">
                  <c:v>6853</c:v>
                </c:pt>
                <c:pt idx="199">
                  <c:v>4725</c:v>
                </c:pt>
                <c:pt idx="200">
                  <c:v>10304</c:v>
                </c:pt>
                <c:pt idx="201">
                  <c:v>1274</c:v>
                </c:pt>
                <c:pt idx="202">
                  <c:v>1526</c:v>
                </c:pt>
                <c:pt idx="203">
                  <c:v>3101</c:v>
                </c:pt>
                <c:pt idx="204">
                  <c:v>1057</c:v>
                </c:pt>
                <c:pt idx="205">
                  <c:v>5306</c:v>
                </c:pt>
                <c:pt idx="206">
                  <c:v>4018</c:v>
                </c:pt>
                <c:pt idx="207">
                  <c:v>938</c:v>
                </c:pt>
                <c:pt idx="208">
                  <c:v>1778</c:v>
                </c:pt>
                <c:pt idx="209">
                  <c:v>1638</c:v>
                </c:pt>
                <c:pt idx="210">
                  <c:v>154</c:v>
                </c:pt>
                <c:pt idx="211">
                  <c:v>9835</c:v>
                </c:pt>
                <c:pt idx="212">
                  <c:v>7273</c:v>
                </c:pt>
                <c:pt idx="213">
                  <c:v>6909</c:v>
                </c:pt>
                <c:pt idx="214">
                  <c:v>3920</c:v>
                </c:pt>
                <c:pt idx="215">
                  <c:v>4858</c:v>
                </c:pt>
                <c:pt idx="216">
                  <c:v>3549</c:v>
                </c:pt>
                <c:pt idx="217">
                  <c:v>966</c:v>
                </c:pt>
                <c:pt idx="218">
                  <c:v>385</c:v>
                </c:pt>
                <c:pt idx="219">
                  <c:v>2219</c:v>
                </c:pt>
                <c:pt idx="220">
                  <c:v>2954</c:v>
                </c:pt>
                <c:pt idx="221">
                  <c:v>280</c:v>
                </c:pt>
                <c:pt idx="222">
                  <c:v>6118</c:v>
                </c:pt>
                <c:pt idx="223">
                  <c:v>4802</c:v>
                </c:pt>
                <c:pt idx="224">
                  <c:v>4137</c:v>
                </c:pt>
                <c:pt idx="225">
                  <c:v>2023</c:v>
                </c:pt>
                <c:pt idx="226">
                  <c:v>9051</c:v>
                </c:pt>
                <c:pt idx="227">
                  <c:v>2919</c:v>
                </c:pt>
                <c:pt idx="228">
                  <c:v>5915</c:v>
                </c:pt>
                <c:pt idx="229">
                  <c:v>2562</c:v>
                </c:pt>
                <c:pt idx="230">
                  <c:v>8813</c:v>
                </c:pt>
                <c:pt idx="231">
                  <c:v>6111</c:v>
                </c:pt>
                <c:pt idx="232">
                  <c:v>3507</c:v>
                </c:pt>
                <c:pt idx="233">
                  <c:v>4319</c:v>
                </c:pt>
                <c:pt idx="234">
                  <c:v>609</c:v>
                </c:pt>
                <c:pt idx="235">
                  <c:v>6370</c:v>
                </c:pt>
                <c:pt idx="236">
                  <c:v>5474</c:v>
                </c:pt>
                <c:pt idx="237">
                  <c:v>3164</c:v>
                </c:pt>
                <c:pt idx="238">
                  <c:v>1302</c:v>
                </c:pt>
                <c:pt idx="239">
                  <c:v>7308</c:v>
                </c:pt>
                <c:pt idx="240">
                  <c:v>6132</c:v>
                </c:pt>
                <c:pt idx="241">
                  <c:v>3472</c:v>
                </c:pt>
                <c:pt idx="242">
                  <c:v>9660</c:v>
                </c:pt>
                <c:pt idx="243">
                  <c:v>2436</c:v>
                </c:pt>
                <c:pt idx="244">
                  <c:v>9506</c:v>
                </c:pt>
                <c:pt idx="245">
                  <c:v>245</c:v>
                </c:pt>
                <c:pt idx="246">
                  <c:v>2702</c:v>
                </c:pt>
                <c:pt idx="247">
                  <c:v>700</c:v>
                </c:pt>
                <c:pt idx="248">
                  <c:v>3759</c:v>
                </c:pt>
                <c:pt idx="249">
                  <c:v>1589</c:v>
                </c:pt>
                <c:pt idx="250">
                  <c:v>5194</c:v>
                </c:pt>
                <c:pt idx="251">
                  <c:v>945</c:v>
                </c:pt>
                <c:pt idx="252">
                  <c:v>1988</c:v>
                </c:pt>
                <c:pt idx="253">
                  <c:v>6734</c:v>
                </c:pt>
                <c:pt idx="254">
                  <c:v>217</c:v>
                </c:pt>
                <c:pt idx="255">
                  <c:v>6279</c:v>
                </c:pt>
                <c:pt idx="256">
                  <c:v>4424</c:v>
                </c:pt>
                <c:pt idx="257">
                  <c:v>189</c:v>
                </c:pt>
                <c:pt idx="258">
                  <c:v>490</c:v>
                </c:pt>
                <c:pt idx="259">
                  <c:v>434</c:v>
                </c:pt>
                <c:pt idx="260">
                  <c:v>10129</c:v>
                </c:pt>
                <c:pt idx="261">
                  <c:v>1652</c:v>
                </c:pt>
                <c:pt idx="262">
                  <c:v>6433</c:v>
                </c:pt>
                <c:pt idx="263">
                  <c:v>2212</c:v>
                </c:pt>
                <c:pt idx="264">
                  <c:v>609</c:v>
                </c:pt>
                <c:pt idx="265">
                  <c:v>1638</c:v>
                </c:pt>
                <c:pt idx="266">
                  <c:v>3829</c:v>
                </c:pt>
                <c:pt idx="267">
                  <c:v>5775</c:v>
                </c:pt>
                <c:pt idx="268">
                  <c:v>1071</c:v>
                </c:pt>
                <c:pt idx="269">
                  <c:v>5019</c:v>
                </c:pt>
                <c:pt idx="270">
                  <c:v>2863</c:v>
                </c:pt>
                <c:pt idx="271">
                  <c:v>1617</c:v>
                </c:pt>
                <c:pt idx="272">
                  <c:v>6818</c:v>
                </c:pt>
                <c:pt idx="273">
                  <c:v>6657</c:v>
                </c:pt>
                <c:pt idx="274">
                  <c:v>2919</c:v>
                </c:pt>
                <c:pt idx="275">
                  <c:v>3094</c:v>
                </c:pt>
                <c:pt idx="276">
                  <c:v>2989</c:v>
                </c:pt>
                <c:pt idx="277">
                  <c:v>2268</c:v>
                </c:pt>
                <c:pt idx="278">
                  <c:v>4753</c:v>
                </c:pt>
                <c:pt idx="279">
                  <c:v>7511</c:v>
                </c:pt>
                <c:pt idx="280">
                  <c:v>4326</c:v>
                </c:pt>
                <c:pt idx="281">
                  <c:v>4935</c:v>
                </c:pt>
                <c:pt idx="282">
                  <c:v>4781</c:v>
                </c:pt>
                <c:pt idx="283">
                  <c:v>7483</c:v>
                </c:pt>
                <c:pt idx="284">
                  <c:v>6860</c:v>
                </c:pt>
                <c:pt idx="285">
                  <c:v>9002</c:v>
                </c:pt>
                <c:pt idx="286">
                  <c:v>1400</c:v>
                </c:pt>
                <c:pt idx="287">
                  <c:v>4053</c:v>
                </c:pt>
                <c:pt idx="288">
                  <c:v>2149</c:v>
                </c:pt>
                <c:pt idx="289">
                  <c:v>3640</c:v>
                </c:pt>
                <c:pt idx="290">
                  <c:v>630</c:v>
                </c:pt>
                <c:pt idx="291">
                  <c:v>2429</c:v>
                </c:pt>
                <c:pt idx="292">
                  <c:v>2142</c:v>
                </c:pt>
                <c:pt idx="293">
                  <c:v>6454</c:v>
                </c:pt>
                <c:pt idx="294">
                  <c:v>4487</c:v>
                </c:pt>
                <c:pt idx="295">
                  <c:v>938</c:v>
                </c:pt>
                <c:pt idx="296">
                  <c:v>8841</c:v>
                </c:pt>
                <c:pt idx="297">
                  <c:v>4018</c:v>
                </c:pt>
                <c:pt idx="298">
                  <c:v>714</c:v>
                </c:pt>
                <c:pt idx="299">
                  <c:v>3850</c:v>
                </c:pt>
              </c:numCache>
            </c:numRef>
          </c:xVal>
          <c:yVal>
            <c:numRef>
              <c:f>Analysis6!$U$6:$U$305</c:f>
              <c:numCache>
                <c:formatCode>#,##0</c:formatCode>
                <c:ptCount val="300"/>
                <c:pt idx="0">
                  <c:v>114</c:v>
                </c:pt>
                <c:pt idx="1">
                  <c:v>459</c:v>
                </c:pt>
                <c:pt idx="2">
                  <c:v>147</c:v>
                </c:pt>
                <c:pt idx="3">
                  <c:v>288</c:v>
                </c:pt>
                <c:pt idx="4">
                  <c:v>414</c:v>
                </c:pt>
                <c:pt idx="5">
                  <c:v>432</c:v>
                </c:pt>
                <c:pt idx="6">
                  <c:v>54</c:v>
                </c:pt>
                <c:pt idx="7">
                  <c:v>210</c:v>
                </c:pt>
                <c:pt idx="8">
                  <c:v>75</c:v>
                </c:pt>
                <c:pt idx="9">
                  <c:v>12</c:v>
                </c:pt>
                <c:pt idx="10">
                  <c:v>462</c:v>
                </c:pt>
                <c:pt idx="11">
                  <c:v>144</c:v>
                </c:pt>
                <c:pt idx="12">
                  <c:v>120</c:v>
                </c:pt>
                <c:pt idx="13">
                  <c:v>54</c:v>
                </c:pt>
                <c:pt idx="14">
                  <c:v>234</c:v>
                </c:pt>
                <c:pt idx="15">
                  <c:v>66</c:v>
                </c:pt>
                <c:pt idx="16">
                  <c:v>87</c:v>
                </c:pt>
                <c:pt idx="17">
                  <c:v>339</c:v>
                </c:pt>
                <c:pt idx="18">
                  <c:v>144</c:v>
                </c:pt>
                <c:pt idx="19">
                  <c:v>162</c:v>
                </c:pt>
                <c:pt idx="20">
                  <c:v>90</c:v>
                </c:pt>
                <c:pt idx="21">
                  <c:v>234</c:v>
                </c:pt>
                <c:pt idx="22">
                  <c:v>141</c:v>
                </c:pt>
                <c:pt idx="23">
                  <c:v>204</c:v>
                </c:pt>
                <c:pt idx="24">
                  <c:v>186</c:v>
                </c:pt>
                <c:pt idx="25">
                  <c:v>231</c:v>
                </c:pt>
                <c:pt idx="26">
                  <c:v>168</c:v>
                </c:pt>
                <c:pt idx="27">
                  <c:v>195</c:v>
                </c:pt>
                <c:pt idx="28">
                  <c:v>15</c:v>
                </c:pt>
                <c:pt idx="29">
                  <c:v>30</c:v>
                </c:pt>
                <c:pt idx="30">
                  <c:v>102</c:v>
                </c:pt>
                <c:pt idx="31">
                  <c:v>15</c:v>
                </c:pt>
                <c:pt idx="32">
                  <c:v>183</c:v>
                </c:pt>
                <c:pt idx="33">
                  <c:v>12</c:v>
                </c:pt>
                <c:pt idx="34">
                  <c:v>72</c:v>
                </c:pt>
                <c:pt idx="35">
                  <c:v>282</c:v>
                </c:pt>
                <c:pt idx="36">
                  <c:v>144</c:v>
                </c:pt>
                <c:pt idx="37">
                  <c:v>405</c:v>
                </c:pt>
                <c:pt idx="38">
                  <c:v>75</c:v>
                </c:pt>
                <c:pt idx="39">
                  <c:v>135</c:v>
                </c:pt>
                <c:pt idx="40">
                  <c:v>21</c:v>
                </c:pt>
                <c:pt idx="41">
                  <c:v>153</c:v>
                </c:pt>
                <c:pt idx="42">
                  <c:v>15</c:v>
                </c:pt>
                <c:pt idx="43">
                  <c:v>255</c:v>
                </c:pt>
                <c:pt idx="44">
                  <c:v>18</c:v>
                </c:pt>
                <c:pt idx="45">
                  <c:v>189</c:v>
                </c:pt>
                <c:pt idx="46">
                  <c:v>21</c:v>
                </c:pt>
                <c:pt idx="47">
                  <c:v>36</c:v>
                </c:pt>
                <c:pt idx="48">
                  <c:v>75</c:v>
                </c:pt>
                <c:pt idx="49">
                  <c:v>156</c:v>
                </c:pt>
                <c:pt idx="50">
                  <c:v>39</c:v>
                </c:pt>
                <c:pt idx="51">
                  <c:v>63</c:v>
                </c:pt>
                <c:pt idx="52">
                  <c:v>75</c:v>
                </c:pt>
                <c:pt idx="53">
                  <c:v>183</c:v>
                </c:pt>
                <c:pt idx="54">
                  <c:v>69</c:v>
                </c:pt>
                <c:pt idx="55">
                  <c:v>30</c:v>
                </c:pt>
                <c:pt idx="56">
                  <c:v>39</c:v>
                </c:pt>
                <c:pt idx="57">
                  <c:v>504</c:v>
                </c:pt>
                <c:pt idx="58">
                  <c:v>273</c:v>
                </c:pt>
                <c:pt idx="59">
                  <c:v>48</c:v>
                </c:pt>
                <c:pt idx="60">
                  <c:v>207</c:v>
                </c:pt>
                <c:pt idx="61">
                  <c:v>9</c:v>
                </c:pt>
                <c:pt idx="62">
                  <c:v>261</c:v>
                </c:pt>
                <c:pt idx="63">
                  <c:v>6</c:v>
                </c:pt>
                <c:pt idx="64">
                  <c:v>30</c:v>
                </c:pt>
                <c:pt idx="65">
                  <c:v>138</c:v>
                </c:pt>
                <c:pt idx="66">
                  <c:v>111</c:v>
                </c:pt>
                <c:pt idx="67">
                  <c:v>15</c:v>
                </c:pt>
                <c:pt idx="68">
                  <c:v>162</c:v>
                </c:pt>
                <c:pt idx="69">
                  <c:v>195</c:v>
                </c:pt>
                <c:pt idx="70">
                  <c:v>525</c:v>
                </c:pt>
                <c:pt idx="71">
                  <c:v>48</c:v>
                </c:pt>
                <c:pt idx="72">
                  <c:v>150</c:v>
                </c:pt>
                <c:pt idx="73">
                  <c:v>492</c:v>
                </c:pt>
                <c:pt idx="74">
                  <c:v>102</c:v>
                </c:pt>
                <c:pt idx="75">
                  <c:v>165</c:v>
                </c:pt>
                <c:pt idx="76">
                  <c:v>309</c:v>
                </c:pt>
                <c:pt idx="77">
                  <c:v>156</c:v>
                </c:pt>
                <c:pt idx="78">
                  <c:v>159</c:v>
                </c:pt>
                <c:pt idx="79">
                  <c:v>201</c:v>
                </c:pt>
                <c:pt idx="80">
                  <c:v>210</c:v>
                </c:pt>
                <c:pt idx="81">
                  <c:v>51</c:v>
                </c:pt>
                <c:pt idx="82">
                  <c:v>39</c:v>
                </c:pt>
                <c:pt idx="83">
                  <c:v>279</c:v>
                </c:pt>
                <c:pt idx="84">
                  <c:v>123</c:v>
                </c:pt>
                <c:pt idx="85">
                  <c:v>81</c:v>
                </c:pt>
                <c:pt idx="86">
                  <c:v>21</c:v>
                </c:pt>
                <c:pt idx="87">
                  <c:v>162</c:v>
                </c:pt>
                <c:pt idx="88">
                  <c:v>228</c:v>
                </c:pt>
                <c:pt idx="89">
                  <c:v>342</c:v>
                </c:pt>
                <c:pt idx="90">
                  <c:v>54</c:v>
                </c:pt>
                <c:pt idx="91">
                  <c:v>216</c:v>
                </c:pt>
                <c:pt idx="92">
                  <c:v>54</c:v>
                </c:pt>
                <c:pt idx="93">
                  <c:v>75</c:v>
                </c:pt>
                <c:pt idx="94">
                  <c:v>93</c:v>
                </c:pt>
                <c:pt idx="95">
                  <c:v>156</c:v>
                </c:pt>
                <c:pt idx="96">
                  <c:v>9</c:v>
                </c:pt>
                <c:pt idx="97">
                  <c:v>18</c:v>
                </c:pt>
                <c:pt idx="98">
                  <c:v>234</c:v>
                </c:pt>
                <c:pt idx="99">
                  <c:v>312</c:v>
                </c:pt>
                <c:pt idx="100">
                  <c:v>300</c:v>
                </c:pt>
                <c:pt idx="101">
                  <c:v>519</c:v>
                </c:pt>
                <c:pt idx="102">
                  <c:v>9</c:v>
                </c:pt>
                <c:pt idx="103">
                  <c:v>9</c:v>
                </c:pt>
                <c:pt idx="104">
                  <c:v>90</c:v>
                </c:pt>
                <c:pt idx="105">
                  <c:v>96</c:v>
                </c:pt>
                <c:pt idx="106">
                  <c:v>21</c:v>
                </c:pt>
                <c:pt idx="107">
                  <c:v>48</c:v>
                </c:pt>
                <c:pt idx="108">
                  <c:v>72</c:v>
                </c:pt>
                <c:pt idx="109">
                  <c:v>168</c:v>
                </c:pt>
                <c:pt idx="110">
                  <c:v>51</c:v>
                </c:pt>
                <c:pt idx="111">
                  <c:v>192</c:v>
                </c:pt>
                <c:pt idx="112">
                  <c:v>225</c:v>
                </c:pt>
                <c:pt idx="113">
                  <c:v>456</c:v>
                </c:pt>
                <c:pt idx="114">
                  <c:v>93</c:v>
                </c:pt>
                <c:pt idx="115">
                  <c:v>48</c:v>
                </c:pt>
                <c:pt idx="116">
                  <c:v>102</c:v>
                </c:pt>
                <c:pt idx="117">
                  <c:v>252</c:v>
                </c:pt>
                <c:pt idx="118">
                  <c:v>138</c:v>
                </c:pt>
                <c:pt idx="119">
                  <c:v>90</c:v>
                </c:pt>
                <c:pt idx="120">
                  <c:v>240</c:v>
                </c:pt>
                <c:pt idx="121">
                  <c:v>102</c:v>
                </c:pt>
                <c:pt idx="122">
                  <c:v>129</c:v>
                </c:pt>
                <c:pt idx="123">
                  <c:v>300</c:v>
                </c:pt>
                <c:pt idx="124">
                  <c:v>135</c:v>
                </c:pt>
                <c:pt idx="125">
                  <c:v>114</c:v>
                </c:pt>
                <c:pt idx="126">
                  <c:v>63</c:v>
                </c:pt>
                <c:pt idx="127">
                  <c:v>252</c:v>
                </c:pt>
                <c:pt idx="128">
                  <c:v>303</c:v>
                </c:pt>
                <c:pt idx="129">
                  <c:v>246</c:v>
                </c:pt>
                <c:pt idx="130">
                  <c:v>84</c:v>
                </c:pt>
                <c:pt idx="131">
                  <c:v>39</c:v>
                </c:pt>
                <c:pt idx="132">
                  <c:v>348</c:v>
                </c:pt>
                <c:pt idx="133">
                  <c:v>48</c:v>
                </c:pt>
                <c:pt idx="134">
                  <c:v>75</c:v>
                </c:pt>
                <c:pt idx="135">
                  <c:v>258</c:v>
                </c:pt>
                <c:pt idx="136">
                  <c:v>27</c:v>
                </c:pt>
                <c:pt idx="137">
                  <c:v>213</c:v>
                </c:pt>
                <c:pt idx="138">
                  <c:v>357</c:v>
                </c:pt>
                <c:pt idx="139">
                  <c:v>207</c:v>
                </c:pt>
                <c:pt idx="140">
                  <c:v>150</c:v>
                </c:pt>
                <c:pt idx="141">
                  <c:v>204</c:v>
                </c:pt>
                <c:pt idx="142">
                  <c:v>21</c:v>
                </c:pt>
                <c:pt idx="143">
                  <c:v>174</c:v>
                </c:pt>
                <c:pt idx="144">
                  <c:v>201</c:v>
                </c:pt>
                <c:pt idx="145">
                  <c:v>510</c:v>
                </c:pt>
                <c:pt idx="146">
                  <c:v>378</c:v>
                </c:pt>
                <c:pt idx="147">
                  <c:v>27</c:v>
                </c:pt>
                <c:pt idx="148">
                  <c:v>117</c:v>
                </c:pt>
                <c:pt idx="149">
                  <c:v>36</c:v>
                </c:pt>
                <c:pt idx="150">
                  <c:v>126</c:v>
                </c:pt>
                <c:pt idx="151">
                  <c:v>72</c:v>
                </c:pt>
                <c:pt idx="152">
                  <c:v>42</c:v>
                </c:pt>
                <c:pt idx="153">
                  <c:v>135</c:v>
                </c:pt>
                <c:pt idx="154">
                  <c:v>189</c:v>
                </c:pt>
                <c:pt idx="155">
                  <c:v>459</c:v>
                </c:pt>
                <c:pt idx="156">
                  <c:v>201</c:v>
                </c:pt>
                <c:pt idx="157">
                  <c:v>366</c:v>
                </c:pt>
                <c:pt idx="158">
                  <c:v>324</c:v>
                </c:pt>
                <c:pt idx="159">
                  <c:v>243</c:v>
                </c:pt>
                <c:pt idx="160">
                  <c:v>213</c:v>
                </c:pt>
                <c:pt idx="161">
                  <c:v>447</c:v>
                </c:pt>
                <c:pt idx="162">
                  <c:v>297</c:v>
                </c:pt>
                <c:pt idx="163">
                  <c:v>27</c:v>
                </c:pt>
                <c:pt idx="164">
                  <c:v>75</c:v>
                </c:pt>
                <c:pt idx="165">
                  <c:v>30</c:v>
                </c:pt>
                <c:pt idx="166">
                  <c:v>177</c:v>
                </c:pt>
                <c:pt idx="167">
                  <c:v>159</c:v>
                </c:pt>
                <c:pt idx="168">
                  <c:v>306</c:v>
                </c:pt>
                <c:pt idx="169">
                  <c:v>18</c:v>
                </c:pt>
                <c:pt idx="170">
                  <c:v>240</c:v>
                </c:pt>
                <c:pt idx="171">
                  <c:v>93</c:v>
                </c:pt>
                <c:pt idx="172">
                  <c:v>9</c:v>
                </c:pt>
                <c:pt idx="173">
                  <c:v>219</c:v>
                </c:pt>
                <c:pt idx="174">
                  <c:v>141</c:v>
                </c:pt>
                <c:pt idx="175">
                  <c:v>123</c:v>
                </c:pt>
                <c:pt idx="176">
                  <c:v>51</c:v>
                </c:pt>
                <c:pt idx="177">
                  <c:v>120</c:v>
                </c:pt>
                <c:pt idx="178">
                  <c:v>27</c:v>
                </c:pt>
                <c:pt idx="179">
                  <c:v>204</c:v>
                </c:pt>
                <c:pt idx="180">
                  <c:v>123</c:v>
                </c:pt>
                <c:pt idx="181">
                  <c:v>27</c:v>
                </c:pt>
                <c:pt idx="182">
                  <c:v>177</c:v>
                </c:pt>
                <c:pt idx="183">
                  <c:v>171</c:v>
                </c:pt>
                <c:pt idx="184">
                  <c:v>204</c:v>
                </c:pt>
                <c:pt idx="185">
                  <c:v>276</c:v>
                </c:pt>
                <c:pt idx="186">
                  <c:v>45</c:v>
                </c:pt>
                <c:pt idx="187">
                  <c:v>45</c:v>
                </c:pt>
                <c:pt idx="188">
                  <c:v>177</c:v>
                </c:pt>
                <c:pt idx="189">
                  <c:v>63</c:v>
                </c:pt>
                <c:pt idx="190">
                  <c:v>204</c:v>
                </c:pt>
                <c:pt idx="191">
                  <c:v>195</c:v>
                </c:pt>
                <c:pt idx="192">
                  <c:v>369</c:v>
                </c:pt>
                <c:pt idx="193">
                  <c:v>42</c:v>
                </c:pt>
                <c:pt idx="194">
                  <c:v>81</c:v>
                </c:pt>
                <c:pt idx="195">
                  <c:v>246</c:v>
                </c:pt>
                <c:pt idx="196">
                  <c:v>174</c:v>
                </c:pt>
                <c:pt idx="197">
                  <c:v>81</c:v>
                </c:pt>
                <c:pt idx="198">
                  <c:v>372</c:v>
                </c:pt>
                <c:pt idx="199">
                  <c:v>174</c:v>
                </c:pt>
                <c:pt idx="200">
                  <c:v>84</c:v>
                </c:pt>
                <c:pt idx="201">
                  <c:v>225</c:v>
                </c:pt>
                <c:pt idx="202">
                  <c:v>105</c:v>
                </c:pt>
                <c:pt idx="203">
                  <c:v>225</c:v>
                </c:pt>
                <c:pt idx="204">
                  <c:v>54</c:v>
                </c:pt>
                <c:pt idx="205">
                  <c:v>0</c:v>
                </c:pt>
                <c:pt idx="206">
                  <c:v>171</c:v>
                </c:pt>
                <c:pt idx="207">
                  <c:v>189</c:v>
                </c:pt>
                <c:pt idx="208">
                  <c:v>270</c:v>
                </c:pt>
                <c:pt idx="209">
                  <c:v>63</c:v>
                </c:pt>
                <c:pt idx="210">
                  <c:v>21</c:v>
                </c:pt>
                <c:pt idx="211">
                  <c:v>207</c:v>
                </c:pt>
                <c:pt idx="212">
                  <c:v>96</c:v>
                </c:pt>
                <c:pt idx="213">
                  <c:v>81</c:v>
                </c:pt>
                <c:pt idx="214">
                  <c:v>306</c:v>
                </c:pt>
                <c:pt idx="215">
                  <c:v>279</c:v>
                </c:pt>
                <c:pt idx="216">
                  <c:v>3</c:v>
                </c:pt>
                <c:pt idx="217">
                  <c:v>198</c:v>
                </c:pt>
                <c:pt idx="218">
                  <c:v>249</c:v>
                </c:pt>
                <c:pt idx="219">
                  <c:v>75</c:v>
                </c:pt>
                <c:pt idx="220">
                  <c:v>189</c:v>
                </c:pt>
                <c:pt idx="221">
                  <c:v>87</c:v>
                </c:pt>
                <c:pt idx="222">
                  <c:v>174</c:v>
                </c:pt>
                <c:pt idx="223">
                  <c:v>36</c:v>
                </c:pt>
                <c:pt idx="224">
                  <c:v>60</c:v>
                </c:pt>
                <c:pt idx="225">
                  <c:v>78</c:v>
                </c:pt>
                <c:pt idx="226">
                  <c:v>57</c:v>
                </c:pt>
                <c:pt idx="227">
                  <c:v>45</c:v>
                </c:pt>
                <c:pt idx="228">
                  <c:v>3</c:v>
                </c:pt>
                <c:pt idx="229">
                  <c:v>6</c:v>
                </c:pt>
                <c:pt idx="230">
                  <c:v>21</c:v>
                </c:pt>
                <c:pt idx="231">
                  <c:v>3</c:v>
                </c:pt>
                <c:pt idx="232">
                  <c:v>288</c:v>
                </c:pt>
                <c:pt idx="233">
                  <c:v>30</c:v>
                </c:pt>
                <c:pt idx="234">
                  <c:v>87</c:v>
                </c:pt>
                <c:pt idx="235">
                  <c:v>30</c:v>
                </c:pt>
                <c:pt idx="236">
                  <c:v>168</c:v>
                </c:pt>
                <c:pt idx="237">
                  <c:v>306</c:v>
                </c:pt>
                <c:pt idx="238">
                  <c:v>402</c:v>
                </c:pt>
                <c:pt idx="239">
                  <c:v>327</c:v>
                </c:pt>
                <c:pt idx="240">
                  <c:v>93</c:v>
                </c:pt>
                <c:pt idx="241">
                  <c:v>96</c:v>
                </c:pt>
                <c:pt idx="242">
                  <c:v>27</c:v>
                </c:pt>
                <c:pt idx="243">
                  <c:v>99</c:v>
                </c:pt>
                <c:pt idx="244">
                  <c:v>87</c:v>
                </c:pt>
                <c:pt idx="245">
                  <c:v>288</c:v>
                </c:pt>
                <c:pt idx="246">
                  <c:v>363</c:v>
                </c:pt>
                <c:pt idx="247">
                  <c:v>87</c:v>
                </c:pt>
                <c:pt idx="248">
                  <c:v>150</c:v>
                </c:pt>
                <c:pt idx="249">
                  <c:v>303</c:v>
                </c:pt>
                <c:pt idx="250">
                  <c:v>288</c:v>
                </c:pt>
                <c:pt idx="251">
                  <c:v>75</c:v>
                </c:pt>
                <c:pt idx="252">
                  <c:v>39</c:v>
                </c:pt>
                <c:pt idx="253">
                  <c:v>123</c:v>
                </c:pt>
                <c:pt idx="254">
                  <c:v>36</c:v>
                </c:pt>
                <c:pt idx="255">
                  <c:v>237</c:v>
                </c:pt>
                <c:pt idx="256">
                  <c:v>201</c:v>
                </c:pt>
                <c:pt idx="257">
                  <c:v>48</c:v>
                </c:pt>
                <c:pt idx="258">
                  <c:v>84</c:v>
                </c:pt>
                <c:pt idx="259">
                  <c:v>87</c:v>
                </c:pt>
                <c:pt idx="260">
                  <c:v>312</c:v>
                </c:pt>
                <c:pt idx="261">
                  <c:v>102</c:v>
                </c:pt>
                <c:pt idx="262">
                  <c:v>78</c:v>
                </c:pt>
                <c:pt idx="263">
                  <c:v>117</c:v>
                </c:pt>
                <c:pt idx="264">
                  <c:v>99</c:v>
                </c:pt>
                <c:pt idx="265">
                  <c:v>48</c:v>
                </c:pt>
                <c:pt idx="266">
                  <c:v>24</c:v>
                </c:pt>
                <c:pt idx="267">
                  <c:v>42</c:v>
                </c:pt>
                <c:pt idx="268">
                  <c:v>270</c:v>
                </c:pt>
                <c:pt idx="269">
                  <c:v>150</c:v>
                </c:pt>
                <c:pt idx="270">
                  <c:v>42</c:v>
                </c:pt>
                <c:pt idx="271">
                  <c:v>126</c:v>
                </c:pt>
                <c:pt idx="272">
                  <c:v>6</c:v>
                </c:pt>
                <c:pt idx="273">
                  <c:v>276</c:v>
                </c:pt>
                <c:pt idx="274">
                  <c:v>93</c:v>
                </c:pt>
                <c:pt idx="275">
                  <c:v>246</c:v>
                </c:pt>
                <c:pt idx="276">
                  <c:v>3</c:v>
                </c:pt>
                <c:pt idx="277">
                  <c:v>63</c:v>
                </c:pt>
                <c:pt idx="278">
                  <c:v>246</c:v>
                </c:pt>
                <c:pt idx="279">
                  <c:v>120</c:v>
                </c:pt>
                <c:pt idx="280">
                  <c:v>348</c:v>
                </c:pt>
                <c:pt idx="281">
                  <c:v>126</c:v>
                </c:pt>
                <c:pt idx="282">
                  <c:v>123</c:v>
                </c:pt>
                <c:pt idx="283">
                  <c:v>45</c:v>
                </c:pt>
                <c:pt idx="284">
                  <c:v>126</c:v>
                </c:pt>
                <c:pt idx="285">
                  <c:v>72</c:v>
                </c:pt>
                <c:pt idx="286">
                  <c:v>135</c:v>
                </c:pt>
                <c:pt idx="287">
                  <c:v>24</c:v>
                </c:pt>
                <c:pt idx="288">
                  <c:v>117</c:v>
                </c:pt>
                <c:pt idx="289">
                  <c:v>51</c:v>
                </c:pt>
                <c:pt idx="290">
                  <c:v>36</c:v>
                </c:pt>
                <c:pt idx="291">
                  <c:v>144</c:v>
                </c:pt>
                <c:pt idx="292">
                  <c:v>114</c:v>
                </c:pt>
                <c:pt idx="293">
                  <c:v>54</c:v>
                </c:pt>
                <c:pt idx="294">
                  <c:v>333</c:v>
                </c:pt>
                <c:pt idx="295">
                  <c:v>366</c:v>
                </c:pt>
                <c:pt idx="296">
                  <c:v>303</c:v>
                </c:pt>
                <c:pt idx="297">
                  <c:v>126</c:v>
                </c:pt>
                <c:pt idx="298">
                  <c:v>231</c:v>
                </c:pt>
                <c:pt idx="299">
                  <c:v>102</c:v>
                </c:pt>
              </c:numCache>
            </c:numRef>
          </c:yVal>
        </c:ser>
        <c:axId val="152551808"/>
        <c:axId val="152553344"/>
      </c:scatterChart>
      <c:valAx>
        <c:axId val="1525518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3344"/>
        <c:crosses val="autoZero"/>
        <c:crossBetween val="midCat"/>
      </c:valAx>
      <c:valAx>
        <c:axId val="1525533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064807735649506"/>
          <c:y val="0.17674145299145311"/>
          <c:w val="0.85047222222222196"/>
          <c:h val="0.71097222222222201"/>
        </c:manualLayout>
      </c:layout>
      <c:scatterChart>
        <c:scatterStyle val="lineMarker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strRef>
              <c:f>Analysis6!$R$6:$R$305</c:f>
              <c:strCache>
                <c:ptCount val="300"/>
                <c:pt idx="0">
                  <c:v>New Zealand</c:v>
                </c:pt>
                <c:pt idx="1">
                  <c:v>USA</c:v>
                </c:pt>
                <c:pt idx="2">
                  <c:v>USA</c:v>
                </c:pt>
                <c:pt idx="3">
                  <c:v>Canada</c:v>
                </c:pt>
                <c:pt idx="4">
                  <c:v>UK</c:v>
                </c:pt>
                <c:pt idx="5">
                  <c:v>USA</c:v>
                </c:pt>
                <c:pt idx="6">
                  <c:v>Australia</c:v>
                </c:pt>
                <c:pt idx="7">
                  <c:v>USA</c:v>
                </c:pt>
                <c:pt idx="8">
                  <c:v>Australia</c:v>
                </c:pt>
                <c:pt idx="9">
                  <c:v>New Zealand</c:v>
                </c:pt>
                <c:pt idx="10">
                  <c:v>UK</c:v>
                </c:pt>
                <c:pt idx="11">
                  <c:v>New Zealand</c:v>
                </c:pt>
                <c:pt idx="12">
                  <c:v>Australia</c:v>
                </c:pt>
                <c:pt idx="13">
                  <c:v>India</c:v>
                </c:pt>
                <c:pt idx="14">
                  <c:v>USA</c:v>
                </c:pt>
                <c:pt idx="15">
                  <c:v>USA</c:v>
                </c:pt>
                <c:pt idx="16">
                  <c:v>New Zealand</c:v>
                </c:pt>
                <c:pt idx="17">
                  <c:v>India</c:v>
                </c:pt>
                <c:pt idx="18">
                  <c:v>India</c:v>
                </c:pt>
                <c:pt idx="19">
                  <c:v>UK</c:v>
                </c:pt>
                <c:pt idx="20">
                  <c:v>India</c:v>
                </c:pt>
                <c:pt idx="21">
                  <c:v>Australia</c:v>
                </c:pt>
                <c:pt idx="22">
                  <c:v>Australia</c:v>
                </c:pt>
                <c:pt idx="23">
                  <c:v>New Zealand</c:v>
                </c:pt>
                <c:pt idx="24">
                  <c:v>USA</c:v>
                </c:pt>
                <c:pt idx="25">
                  <c:v>Canada</c:v>
                </c:pt>
                <c:pt idx="26">
                  <c:v>UK</c:v>
                </c:pt>
                <c:pt idx="27">
                  <c:v>USA</c:v>
                </c:pt>
                <c:pt idx="28">
                  <c:v>Canada</c:v>
                </c:pt>
                <c:pt idx="29">
                  <c:v>New Zealand</c:v>
                </c:pt>
                <c:pt idx="30">
                  <c:v>New Zealand</c:v>
                </c:pt>
                <c:pt idx="31">
                  <c:v>USA</c:v>
                </c:pt>
                <c:pt idx="32">
                  <c:v>UK</c:v>
                </c:pt>
                <c:pt idx="33">
                  <c:v>UK</c:v>
                </c:pt>
                <c:pt idx="34">
                  <c:v>UK</c:v>
                </c:pt>
                <c:pt idx="35">
                  <c:v>Australia</c:v>
                </c:pt>
                <c:pt idx="36">
                  <c:v>UK</c:v>
                </c:pt>
                <c:pt idx="37">
                  <c:v>New Zealand</c:v>
                </c:pt>
                <c:pt idx="38">
                  <c:v>India</c:v>
                </c:pt>
                <c:pt idx="39">
                  <c:v>India</c:v>
                </c:pt>
                <c:pt idx="40">
                  <c:v>India</c:v>
                </c:pt>
                <c:pt idx="41">
                  <c:v>Australia</c:v>
                </c:pt>
                <c:pt idx="42">
                  <c:v>India</c:v>
                </c:pt>
                <c:pt idx="43">
                  <c:v>USA</c:v>
                </c:pt>
                <c:pt idx="44">
                  <c:v>New Zealand</c:v>
                </c:pt>
                <c:pt idx="45">
                  <c:v>New Zealand</c:v>
                </c:pt>
                <c:pt idx="46">
                  <c:v>Australia</c:v>
                </c:pt>
                <c:pt idx="47">
                  <c:v>Canada</c:v>
                </c:pt>
                <c:pt idx="48">
                  <c:v>India</c:v>
                </c:pt>
                <c:pt idx="49">
                  <c:v>India</c:v>
                </c:pt>
                <c:pt idx="50">
                  <c:v>Canada</c:v>
                </c:pt>
                <c:pt idx="51">
                  <c:v>Canada</c:v>
                </c:pt>
                <c:pt idx="52">
                  <c:v>Canada</c:v>
                </c:pt>
                <c:pt idx="53">
                  <c:v>Australia</c:v>
                </c:pt>
                <c:pt idx="54">
                  <c:v>USA</c:v>
                </c:pt>
                <c:pt idx="55">
                  <c:v>Canada</c:v>
                </c:pt>
                <c:pt idx="56">
                  <c:v>India</c:v>
                </c:pt>
                <c:pt idx="57">
                  <c:v>India</c:v>
                </c:pt>
                <c:pt idx="58">
                  <c:v>New Zealand</c:v>
                </c:pt>
                <c:pt idx="59">
                  <c:v>New Zealand</c:v>
                </c:pt>
                <c:pt idx="60">
                  <c:v>India</c:v>
                </c:pt>
                <c:pt idx="61">
                  <c:v>Canada</c:v>
                </c:pt>
                <c:pt idx="62">
                  <c:v>Canada</c:v>
                </c:pt>
                <c:pt idx="63">
                  <c:v>Australia</c:v>
                </c:pt>
                <c:pt idx="64">
                  <c:v>New Zealand</c:v>
                </c:pt>
                <c:pt idx="65">
                  <c:v>India</c:v>
                </c:pt>
                <c:pt idx="66">
                  <c:v>New Zealand</c:v>
                </c:pt>
                <c:pt idx="67">
                  <c:v>USA</c:v>
                </c:pt>
                <c:pt idx="68">
                  <c:v>India</c:v>
                </c:pt>
                <c:pt idx="69">
                  <c:v>India</c:v>
                </c:pt>
                <c:pt idx="70">
                  <c:v>Australia</c:v>
                </c:pt>
                <c:pt idx="71">
                  <c:v>India</c:v>
                </c:pt>
                <c:pt idx="72">
                  <c:v>India</c:v>
                </c:pt>
                <c:pt idx="73">
                  <c:v>India</c:v>
                </c:pt>
                <c:pt idx="74">
                  <c:v>India</c:v>
                </c:pt>
                <c:pt idx="75">
                  <c:v>Canada</c:v>
                </c:pt>
                <c:pt idx="76">
                  <c:v>Canada</c:v>
                </c:pt>
                <c:pt idx="77">
                  <c:v>Canada</c:v>
                </c:pt>
                <c:pt idx="78">
                  <c:v>USA</c:v>
                </c:pt>
                <c:pt idx="79">
                  <c:v>USA</c:v>
                </c:pt>
                <c:pt idx="80">
                  <c:v>UK</c:v>
                </c:pt>
                <c:pt idx="81">
                  <c:v>Australia</c:v>
                </c:pt>
                <c:pt idx="82">
                  <c:v>Canada</c:v>
                </c:pt>
                <c:pt idx="83">
                  <c:v>USA</c:v>
                </c:pt>
                <c:pt idx="84">
                  <c:v>Australia</c:v>
                </c:pt>
                <c:pt idx="85">
                  <c:v>UK</c:v>
                </c:pt>
                <c:pt idx="86">
                  <c:v>New Zealand</c:v>
                </c:pt>
                <c:pt idx="87">
                  <c:v>Canada</c:v>
                </c:pt>
                <c:pt idx="88">
                  <c:v>USA</c:v>
                </c:pt>
                <c:pt idx="89">
                  <c:v>Canada</c:v>
                </c:pt>
                <c:pt idx="90">
                  <c:v>Australia</c:v>
                </c:pt>
                <c:pt idx="91">
                  <c:v>USA</c:v>
                </c:pt>
                <c:pt idx="92">
                  <c:v>India</c:v>
                </c:pt>
                <c:pt idx="93">
                  <c:v>Australia</c:v>
                </c:pt>
                <c:pt idx="94">
                  <c:v>New Zealand</c:v>
                </c:pt>
                <c:pt idx="95">
                  <c:v>New Zealand</c:v>
                </c:pt>
                <c:pt idx="96">
                  <c:v>Australia</c:v>
                </c:pt>
                <c:pt idx="97">
                  <c:v>Canada</c:v>
                </c:pt>
                <c:pt idx="98">
                  <c:v>USA</c:v>
                </c:pt>
                <c:pt idx="99">
                  <c:v>India</c:v>
                </c:pt>
                <c:pt idx="100">
                  <c:v>Canada</c:v>
                </c:pt>
                <c:pt idx="101">
                  <c:v>Canada</c:v>
                </c:pt>
                <c:pt idx="102">
                  <c:v>New Zealand</c:v>
                </c:pt>
                <c:pt idx="103">
                  <c:v>USA</c:v>
                </c:pt>
                <c:pt idx="104">
                  <c:v>Canada</c:v>
                </c:pt>
                <c:pt idx="105">
                  <c:v>India</c:v>
                </c:pt>
                <c:pt idx="106">
                  <c:v>Canada</c:v>
                </c:pt>
                <c:pt idx="107">
                  <c:v>India</c:v>
                </c:pt>
                <c:pt idx="108">
                  <c:v>Canada</c:v>
                </c:pt>
                <c:pt idx="109">
                  <c:v>USA</c:v>
                </c:pt>
                <c:pt idx="110">
                  <c:v>UK</c:v>
                </c:pt>
                <c:pt idx="111">
                  <c:v>Canada</c:v>
                </c:pt>
                <c:pt idx="112">
                  <c:v>New Zealand</c:v>
                </c:pt>
                <c:pt idx="113">
                  <c:v>India</c:v>
                </c:pt>
                <c:pt idx="114">
                  <c:v>India</c:v>
                </c:pt>
                <c:pt idx="115">
                  <c:v>India</c:v>
                </c:pt>
                <c:pt idx="116">
                  <c:v>New Zealand</c:v>
                </c:pt>
                <c:pt idx="117">
                  <c:v>USA</c:v>
                </c:pt>
                <c:pt idx="118">
                  <c:v>New Zealand</c:v>
                </c:pt>
                <c:pt idx="119">
                  <c:v>Australia</c:v>
                </c:pt>
                <c:pt idx="120">
                  <c:v>New Zealand</c:v>
                </c:pt>
                <c:pt idx="121">
                  <c:v>Australia</c:v>
                </c:pt>
                <c:pt idx="122">
                  <c:v>USA</c:v>
                </c:pt>
                <c:pt idx="123">
                  <c:v>USA</c:v>
                </c:pt>
                <c:pt idx="124">
                  <c:v>Australia</c:v>
                </c:pt>
                <c:pt idx="125">
                  <c:v>USA</c:v>
                </c:pt>
                <c:pt idx="126">
                  <c:v>USA</c:v>
                </c:pt>
                <c:pt idx="127">
                  <c:v>Canada</c:v>
                </c:pt>
                <c:pt idx="128">
                  <c:v>Canada</c:v>
                </c:pt>
                <c:pt idx="129">
                  <c:v>UK</c:v>
                </c:pt>
                <c:pt idx="130">
                  <c:v>Australia</c:v>
                </c:pt>
                <c:pt idx="131">
                  <c:v>India</c:v>
                </c:pt>
                <c:pt idx="132">
                  <c:v>Canada</c:v>
                </c:pt>
                <c:pt idx="133">
                  <c:v>New Zealand</c:v>
                </c:pt>
                <c:pt idx="134">
                  <c:v>New Zealand</c:v>
                </c:pt>
                <c:pt idx="135">
                  <c:v>Australia</c:v>
                </c:pt>
                <c:pt idx="136">
                  <c:v>UK</c:v>
                </c:pt>
                <c:pt idx="137">
                  <c:v>Australia</c:v>
                </c:pt>
                <c:pt idx="138">
                  <c:v>USA</c:v>
                </c:pt>
                <c:pt idx="139">
                  <c:v>New Zealand</c:v>
                </c:pt>
                <c:pt idx="140">
                  <c:v>New Zealand</c:v>
                </c:pt>
                <c:pt idx="141">
                  <c:v>Canada</c:v>
                </c:pt>
                <c:pt idx="142">
                  <c:v>USA</c:v>
                </c:pt>
                <c:pt idx="143">
                  <c:v>India</c:v>
                </c:pt>
                <c:pt idx="144">
                  <c:v>New Zealand</c:v>
                </c:pt>
                <c:pt idx="145">
                  <c:v>Australia</c:v>
                </c:pt>
                <c:pt idx="146">
                  <c:v>UK</c:v>
                </c:pt>
                <c:pt idx="147">
                  <c:v>India</c:v>
                </c:pt>
                <c:pt idx="148">
                  <c:v>UK</c:v>
                </c:pt>
                <c:pt idx="149">
                  <c:v>Australia</c:v>
                </c:pt>
                <c:pt idx="150">
                  <c:v>USA</c:v>
                </c:pt>
                <c:pt idx="151">
                  <c:v>UK</c:v>
                </c:pt>
                <c:pt idx="152">
                  <c:v>Canada</c:v>
                </c:pt>
                <c:pt idx="153">
                  <c:v>UK</c:v>
                </c:pt>
                <c:pt idx="154">
                  <c:v>India</c:v>
                </c:pt>
                <c:pt idx="155">
                  <c:v>New Zealand</c:v>
                </c:pt>
                <c:pt idx="156">
                  <c:v>India</c:v>
                </c:pt>
                <c:pt idx="157">
                  <c:v>India</c:v>
                </c:pt>
                <c:pt idx="158">
                  <c:v>New Zealand</c:v>
                </c:pt>
                <c:pt idx="159">
                  <c:v>USA</c:v>
                </c:pt>
                <c:pt idx="160">
                  <c:v>UK</c:v>
                </c:pt>
                <c:pt idx="161">
                  <c:v>USA</c:v>
                </c:pt>
                <c:pt idx="162">
                  <c:v>Australia</c:v>
                </c:pt>
                <c:pt idx="163">
                  <c:v>USA</c:v>
                </c:pt>
                <c:pt idx="164">
                  <c:v>India</c:v>
                </c:pt>
                <c:pt idx="165">
                  <c:v>UK</c:v>
                </c:pt>
                <c:pt idx="166">
                  <c:v>Canada</c:v>
                </c:pt>
                <c:pt idx="167">
                  <c:v>India</c:v>
                </c:pt>
                <c:pt idx="168">
                  <c:v>USA</c:v>
                </c:pt>
                <c:pt idx="169">
                  <c:v>India</c:v>
                </c:pt>
                <c:pt idx="170">
                  <c:v>USA</c:v>
                </c:pt>
                <c:pt idx="171">
                  <c:v>India</c:v>
                </c:pt>
                <c:pt idx="172">
                  <c:v>India</c:v>
                </c:pt>
                <c:pt idx="173">
                  <c:v>India</c:v>
                </c:pt>
                <c:pt idx="174">
                  <c:v>UK</c:v>
                </c:pt>
                <c:pt idx="175">
                  <c:v>New Zealand</c:v>
                </c:pt>
                <c:pt idx="176">
                  <c:v>Australia</c:v>
                </c:pt>
                <c:pt idx="177">
                  <c:v>Canada</c:v>
                </c:pt>
                <c:pt idx="178">
                  <c:v>UK</c:v>
                </c:pt>
                <c:pt idx="179">
                  <c:v>Canada</c:v>
                </c:pt>
                <c:pt idx="180">
                  <c:v>Australia</c:v>
                </c:pt>
                <c:pt idx="181">
                  <c:v>New Zealand</c:v>
                </c:pt>
                <c:pt idx="182">
                  <c:v>New Zealand</c:v>
                </c:pt>
                <c:pt idx="183">
                  <c:v>UK</c:v>
                </c:pt>
                <c:pt idx="184">
                  <c:v>India</c:v>
                </c:pt>
                <c:pt idx="185">
                  <c:v>India</c:v>
                </c:pt>
                <c:pt idx="186">
                  <c:v>New Zealand</c:v>
                </c:pt>
                <c:pt idx="187">
                  <c:v>Australia</c:v>
                </c:pt>
                <c:pt idx="188">
                  <c:v>USA</c:v>
                </c:pt>
                <c:pt idx="189">
                  <c:v>Canada</c:v>
                </c:pt>
                <c:pt idx="190">
                  <c:v>UK</c:v>
                </c:pt>
                <c:pt idx="191">
                  <c:v>New Zealand</c:v>
                </c:pt>
                <c:pt idx="192">
                  <c:v>India</c:v>
                </c:pt>
                <c:pt idx="193">
                  <c:v>India</c:v>
                </c:pt>
                <c:pt idx="194">
                  <c:v>New Zealand</c:v>
                </c:pt>
                <c:pt idx="195">
                  <c:v>New Zealand</c:v>
                </c:pt>
                <c:pt idx="196">
                  <c:v>India</c:v>
                </c:pt>
                <c:pt idx="197">
                  <c:v>USA</c:v>
                </c:pt>
                <c:pt idx="198">
                  <c:v>USA</c:v>
                </c:pt>
                <c:pt idx="199">
                  <c:v>USA</c:v>
                </c:pt>
                <c:pt idx="200">
                  <c:v>Canada</c:v>
                </c:pt>
                <c:pt idx="201">
                  <c:v>India</c:v>
                </c:pt>
                <c:pt idx="202">
                  <c:v>Canada</c:v>
                </c:pt>
                <c:pt idx="203">
                  <c:v>UK</c:v>
                </c:pt>
                <c:pt idx="204">
                  <c:v>New Zealand</c:v>
                </c:pt>
                <c:pt idx="205">
                  <c:v>New Zealand</c:v>
                </c:pt>
                <c:pt idx="206">
                  <c:v>UK</c:v>
                </c:pt>
                <c:pt idx="207">
                  <c:v>India</c:v>
                </c:pt>
                <c:pt idx="208">
                  <c:v>Australia</c:v>
                </c:pt>
                <c:pt idx="209">
                  <c:v>UK</c:v>
                </c:pt>
                <c:pt idx="210">
                  <c:v>Australia</c:v>
                </c:pt>
                <c:pt idx="211">
                  <c:v>New Zealand</c:v>
                </c:pt>
                <c:pt idx="212">
                  <c:v>New Zealand</c:v>
                </c:pt>
                <c:pt idx="213">
                  <c:v>UK</c:v>
                </c:pt>
                <c:pt idx="214">
                  <c:v>UK</c:v>
                </c:pt>
                <c:pt idx="215">
                  <c:v>UK</c:v>
                </c:pt>
                <c:pt idx="216">
                  <c:v>Australia</c:v>
                </c:pt>
                <c:pt idx="217">
                  <c:v>UK</c:v>
                </c:pt>
                <c:pt idx="218">
                  <c:v>UK</c:v>
                </c:pt>
                <c:pt idx="219">
                  <c:v>India</c:v>
                </c:pt>
                <c:pt idx="220">
                  <c:v>Canada</c:v>
                </c:pt>
                <c:pt idx="221">
                  <c:v>Canada</c:v>
                </c:pt>
                <c:pt idx="222">
                  <c:v>Canada</c:v>
                </c:pt>
                <c:pt idx="223">
                  <c:v>UK</c:v>
                </c:pt>
                <c:pt idx="224">
                  <c:v>Australia</c:v>
                </c:pt>
                <c:pt idx="225">
                  <c:v>USA</c:v>
                </c:pt>
                <c:pt idx="226">
                  <c:v>Canada</c:v>
                </c:pt>
                <c:pt idx="227">
                  <c:v>New Zealand</c:v>
                </c:pt>
                <c:pt idx="228">
                  <c:v>Australia</c:v>
                </c:pt>
                <c:pt idx="229">
                  <c:v>USA</c:v>
                </c:pt>
                <c:pt idx="230">
                  <c:v>New Zealand</c:v>
                </c:pt>
                <c:pt idx="231">
                  <c:v>Canada</c:v>
                </c:pt>
                <c:pt idx="232">
                  <c:v>India</c:v>
                </c:pt>
                <c:pt idx="233">
                  <c:v>Canada</c:v>
                </c:pt>
                <c:pt idx="234">
                  <c:v>Australia</c:v>
                </c:pt>
                <c:pt idx="235">
                  <c:v>UK</c:v>
                </c:pt>
                <c:pt idx="236">
                  <c:v>Australia</c:v>
                </c:pt>
                <c:pt idx="237">
                  <c:v>Canada</c:v>
                </c:pt>
                <c:pt idx="238">
                  <c:v>USA</c:v>
                </c:pt>
                <c:pt idx="239">
                  <c:v>New Zealand</c:v>
                </c:pt>
                <c:pt idx="240">
                  <c:v>New Zealand</c:v>
                </c:pt>
                <c:pt idx="241">
                  <c:v>USA</c:v>
                </c:pt>
                <c:pt idx="242">
                  <c:v>UK</c:v>
                </c:pt>
                <c:pt idx="243">
                  <c:v>Australia</c:v>
                </c:pt>
                <c:pt idx="244">
                  <c:v>Australia</c:v>
                </c:pt>
                <c:pt idx="245">
                  <c:v>New Zealand</c:v>
                </c:pt>
                <c:pt idx="246">
                  <c:v>USA</c:v>
                </c:pt>
                <c:pt idx="247">
                  <c:v>India</c:v>
                </c:pt>
                <c:pt idx="248">
                  <c:v>India</c:v>
                </c:pt>
                <c:pt idx="249">
                  <c:v>USA</c:v>
                </c:pt>
                <c:pt idx="250">
                  <c:v>USA</c:v>
                </c:pt>
                <c:pt idx="251">
                  <c:v>Canada</c:v>
                </c:pt>
                <c:pt idx="252">
                  <c:v>Australia</c:v>
                </c:pt>
                <c:pt idx="253">
                  <c:v>India</c:v>
                </c:pt>
                <c:pt idx="254">
                  <c:v>Canada</c:v>
                </c:pt>
                <c:pt idx="255">
                  <c:v>India</c:v>
                </c:pt>
                <c:pt idx="256">
                  <c:v>Canada</c:v>
                </c:pt>
                <c:pt idx="257">
                  <c:v>Canada</c:v>
                </c:pt>
                <c:pt idx="258">
                  <c:v>USA</c:v>
                </c:pt>
                <c:pt idx="259">
                  <c:v>New Zealand</c:v>
                </c:pt>
                <c:pt idx="260">
                  <c:v>Australia</c:v>
                </c:pt>
                <c:pt idx="261">
                  <c:v>UK</c:v>
                </c:pt>
                <c:pt idx="262">
                  <c:v>Australia</c:v>
                </c:pt>
                <c:pt idx="263">
                  <c:v>India</c:v>
                </c:pt>
                <c:pt idx="264">
                  <c:v>USA</c:v>
                </c:pt>
                <c:pt idx="265">
                  <c:v>USA</c:v>
                </c:pt>
                <c:pt idx="266">
                  <c:v>India</c:v>
                </c:pt>
                <c:pt idx="267">
                  <c:v>UK</c:v>
                </c:pt>
                <c:pt idx="268">
                  <c:v>USA</c:v>
                </c:pt>
                <c:pt idx="269">
                  <c:v>Canada</c:v>
                </c:pt>
                <c:pt idx="270">
                  <c:v>New Zealand</c:v>
                </c:pt>
                <c:pt idx="271">
                  <c:v>USA</c:v>
                </c:pt>
                <c:pt idx="272">
                  <c:v>New Zealand</c:v>
                </c:pt>
                <c:pt idx="273">
                  <c:v>USA</c:v>
                </c:pt>
                <c:pt idx="274">
                  <c:v>India</c:v>
                </c:pt>
                <c:pt idx="275">
                  <c:v>Canada</c:v>
                </c:pt>
                <c:pt idx="276">
                  <c:v>UK</c:v>
                </c:pt>
                <c:pt idx="277">
                  <c:v>Australia</c:v>
                </c:pt>
                <c:pt idx="278">
                  <c:v>USA</c:v>
                </c:pt>
                <c:pt idx="279">
                  <c:v>India</c:v>
                </c:pt>
                <c:pt idx="280">
                  <c:v>Australia</c:v>
                </c:pt>
                <c:pt idx="281">
                  <c:v>India</c:v>
                </c:pt>
                <c:pt idx="282">
                  <c:v>USA</c:v>
                </c:pt>
                <c:pt idx="283">
                  <c:v>Australia</c:v>
                </c:pt>
                <c:pt idx="284">
                  <c:v>Australia</c:v>
                </c:pt>
                <c:pt idx="285">
                  <c:v>New Zealand</c:v>
                </c:pt>
                <c:pt idx="286">
                  <c:v>Canada</c:v>
                </c:pt>
                <c:pt idx="287">
                  <c:v>India</c:v>
                </c:pt>
                <c:pt idx="288">
                  <c:v>Canada</c:v>
                </c:pt>
                <c:pt idx="289">
                  <c:v>UK</c:v>
                </c:pt>
                <c:pt idx="290">
                  <c:v>UK</c:v>
                </c:pt>
                <c:pt idx="291">
                  <c:v>USA</c:v>
                </c:pt>
                <c:pt idx="292">
                  <c:v>Canada</c:v>
                </c:pt>
                <c:pt idx="293">
                  <c:v>New Zealand</c:v>
                </c:pt>
                <c:pt idx="294">
                  <c:v>New Zealand</c:v>
                </c:pt>
                <c:pt idx="295">
                  <c:v>New Zealand</c:v>
                </c:pt>
                <c:pt idx="296">
                  <c:v>Australia</c:v>
                </c:pt>
                <c:pt idx="297">
                  <c:v>UK</c:v>
                </c:pt>
                <c:pt idx="298">
                  <c:v>New Zealand</c:v>
                </c:pt>
                <c:pt idx="299">
                  <c:v>Australia</c:v>
                </c:pt>
              </c:strCache>
            </c:strRef>
          </c:xVal>
          <c:yVal>
            <c:numRef>
              <c:f>Analysis6!$T$6:$T$305</c:f>
              <c:numCache>
                <c:formatCode>"$"#,##0_);[Red]\("$"#,##0\)</c:formatCode>
                <c:ptCount val="300"/>
                <c:pt idx="0">
                  <c:v>1624</c:v>
                </c:pt>
                <c:pt idx="1">
                  <c:v>6706</c:v>
                </c:pt>
                <c:pt idx="2">
                  <c:v>959</c:v>
                </c:pt>
                <c:pt idx="3">
                  <c:v>9632</c:v>
                </c:pt>
                <c:pt idx="4">
                  <c:v>2100</c:v>
                </c:pt>
                <c:pt idx="5">
                  <c:v>8869</c:v>
                </c:pt>
                <c:pt idx="6">
                  <c:v>2681</c:v>
                </c:pt>
                <c:pt idx="7">
                  <c:v>5012</c:v>
                </c:pt>
                <c:pt idx="8">
                  <c:v>1281</c:v>
                </c:pt>
                <c:pt idx="9">
                  <c:v>4991</c:v>
                </c:pt>
                <c:pt idx="10">
                  <c:v>1785</c:v>
                </c:pt>
                <c:pt idx="11">
                  <c:v>3983</c:v>
                </c:pt>
                <c:pt idx="12">
                  <c:v>2646</c:v>
                </c:pt>
                <c:pt idx="13">
                  <c:v>252</c:v>
                </c:pt>
                <c:pt idx="14">
                  <c:v>2464</c:v>
                </c:pt>
                <c:pt idx="15">
                  <c:v>2114</c:v>
                </c:pt>
                <c:pt idx="16">
                  <c:v>7693</c:v>
                </c:pt>
                <c:pt idx="17">
                  <c:v>15610</c:v>
                </c:pt>
                <c:pt idx="18">
                  <c:v>336</c:v>
                </c:pt>
                <c:pt idx="19">
                  <c:v>9443</c:v>
                </c:pt>
                <c:pt idx="20">
                  <c:v>8155</c:v>
                </c:pt>
                <c:pt idx="21">
                  <c:v>1701</c:v>
                </c:pt>
                <c:pt idx="22">
                  <c:v>2205</c:v>
                </c:pt>
                <c:pt idx="23">
                  <c:v>1771</c:v>
                </c:pt>
                <c:pt idx="24">
                  <c:v>2114</c:v>
                </c:pt>
                <c:pt idx="25">
                  <c:v>10311</c:v>
                </c:pt>
                <c:pt idx="26">
                  <c:v>21</c:v>
                </c:pt>
                <c:pt idx="27">
                  <c:v>1974</c:v>
                </c:pt>
                <c:pt idx="28">
                  <c:v>6314</c:v>
                </c:pt>
                <c:pt idx="29">
                  <c:v>4683</c:v>
                </c:pt>
                <c:pt idx="30">
                  <c:v>6398</c:v>
                </c:pt>
                <c:pt idx="31">
                  <c:v>553</c:v>
                </c:pt>
                <c:pt idx="32">
                  <c:v>7021</c:v>
                </c:pt>
                <c:pt idx="33">
                  <c:v>5817</c:v>
                </c:pt>
                <c:pt idx="34">
                  <c:v>3976</c:v>
                </c:pt>
                <c:pt idx="35">
                  <c:v>1134</c:v>
                </c:pt>
                <c:pt idx="36">
                  <c:v>6027</c:v>
                </c:pt>
                <c:pt idx="37">
                  <c:v>1904</c:v>
                </c:pt>
                <c:pt idx="38">
                  <c:v>3262</c:v>
                </c:pt>
                <c:pt idx="39">
                  <c:v>2289</c:v>
                </c:pt>
                <c:pt idx="40">
                  <c:v>6986</c:v>
                </c:pt>
                <c:pt idx="41">
                  <c:v>4417</c:v>
                </c:pt>
                <c:pt idx="42">
                  <c:v>1442</c:v>
                </c:pt>
                <c:pt idx="43">
                  <c:v>2415</c:v>
                </c:pt>
                <c:pt idx="44">
                  <c:v>238</c:v>
                </c:pt>
                <c:pt idx="45">
                  <c:v>4949</c:v>
                </c:pt>
                <c:pt idx="46">
                  <c:v>5075</c:v>
                </c:pt>
                <c:pt idx="47">
                  <c:v>9198</c:v>
                </c:pt>
                <c:pt idx="48">
                  <c:v>3339</c:v>
                </c:pt>
                <c:pt idx="49">
                  <c:v>5019</c:v>
                </c:pt>
                <c:pt idx="50">
                  <c:v>16184</c:v>
                </c:pt>
                <c:pt idx="51">
                  <c:v>497</c:v>
                </c:pt>
                <c:pt idx="52">
                  <c:v>8211</c:v>
                </c:pt>
                <c:pt idx="53">
                  <c:v>6580</c:v>
                </c:pt>
                <c:pt idx="54">
                  <c:v>4760</c:v>
                </c:pt>
                <c:pt idx="55">
                  <c:v>5439</c:v>
                </c:pt>
                <c:pt idx="56">
                  <c:v>1463</c:v>
                </c:pt>
                <c:pt idx="57">
                  <c:v>7777</c:v>
                </c:pt>
                <c:pt idx="58">
                  <c:v>1085</c:v>
                </c:pt>
                <c:pt idx="59">
                  <c:v>182</c:v>
                </c:pt>
                <c:pt idx="60">
                  <c:v>4242</c:v>
                </c:pt>
                <c:pt idx="61">
                  <c:v>6118</c:v>
                </c:pt>
                <c:pt idx="62">
                  <c:v>2317</c:v>
                </c:pt>
                <c:pt idx="63">
                  <c:v>938</c:v>
                </c:pt>
                <c:pt idx="64">
                  <c:v>9709</c:v>
                </c:pt>
                <c:pt idx="65">
                  <c:v>2205</c:v>
                </c:pt>
                <c:pt idx="66">
                  <c:v>4487</c:v>
                </c:pt>
                <c:pt idx="67">
                  <c:v>2415</c:v>
                </c:pt>
                <c:pt idx="68">
                  <c:v>4018</c:v>
                </c:pt>
                <c:pt idx="69">
                  <c:v>861</c:v>
                </c:pt>
                <c:pt idx="70">
                  <c:v>5586</c:v>
                </c:pt>
                <c:pt idx="71">
                  <c:v>2226</c:v>
                </c:pt>
                <c:pt idx="72">
                  <c:v>14329</c:v>
                </c:pt>
                <c:pt idx="73">
                  <c:v>8463</c:v>
                </c:pt>
                <c:pt idx="74">
                  <c:v>2891</c:v>
                </c:pt>
                <c:pt idx="75">
                  <c:v>3773</c:v>
                </c:pt>
                <c:pt idx="76">
                  <c:v>854</c:v>
                </c:pt>
                <c:pt idx="77">
                  <c:v>4970</c:v>
                </c:pt>
                <c:pt idx="78">
                  <c:v>98</c:v>
                </c:pt>
                <c:pt idx="79">
                  <c:v>13391</c:v>
                </c:pt>
                <c:pt idx="80">
                  <c:v>8890</c:v>
                </c:pt>
                <c:pt idx="81">
                  <c:v>56</c:v>
                </c:pt>
                <c:pt idx="82">
                  <c:v>3339</c:v>
                </c:pt>
                <c:pt idx="83">
                  <c:v>3808</c:v>
                </c:pt>
                <c:pt idx="84">
                  <c:v>63</c:v>
                </c:pt>
                <c:pt idx="85">
                  <c:v>7812</c:v>
                </c:pt>
                <c:pt idx="86">
                  <c:v>7693</c:v>
                </c:pt>
                <c:pt idx="87">
                  <c:v>973</c:v>
                </c:pt>
                <c:pt idx="88">
                  <c:v>567</c:v>
                </c:pt>
                <c:pt idx="89">
                  <c:v>2471</c:v>
                </c:pt>
                <c:pt idx="90">
                  <c:v>7189</c:v>
                </c:pt>
                <c:pt idx="91">
                  <c:v>7455</c:v>
                </c:pt>
                <c:pt idx="92">
                  <c:v>3108</c:v>
                </c:pt>
                <c:pt idx="93">
                  <c:v>469</c:v>
                </c:pt>
                <c:pt idx="94">
                  <c:v>2737</c:v>
                </c:pt>
                <c:pt idx="95">
                  <c:v>4305</c:v>
                </c:pt>
                <c:pt idx="96">
                  <c:v>2408</c:v>
                </c:pt>
                <c:pt idx="97">
                  <c:v>1281</c:v>
                </c:pt>
                <c:pt idx="98">
                  <c:v>12348</c:v>
                </c:pt>
                <c:pt idx="99">
                  <c:v>3689</c:v>
                </c:pt>
                <c:pt idx="100">
                  <c:v>2870</c:v>
                </c:pt>
                <c:pt idx="101">
                  <c:v>798</c:v>
                </c:pt>
                <c:pt idx="102">
                  <c:v>2933</c:v>
                </c:pt>
                <c:pt idx="103">
                  <c:v>2744</c:v>
                </c:pt>
                <c:pt idx="104">
                  <c:v>9772</c:v>
                </c:pt>
                <c:pt idx="105">
                  <c:v>1568</c:v>
                </c:pt>
                <c:pt idx="106">
                  <c:v>11417</c:v>
                </c:pt>
                <c:pt idx="107">
                  <c:v>6748</c:v>
                </c:pt>
                <c:pt idx="108">
                  <c:v>1407</c:v>
                </c:pt>
                <c:pt idx="109">
                  <c:v>2023</c:v>
                </c:pt>
                <c:pt idx="110">
                  <c:v>5236</c:v>
                </c:pt>
                <c:pt idx="111">
                  <c:v>1925</c:v>
                </c:pt>
                <c:pt idx="112">
                  <c:v>6608</c:v>
                </c:pt>
                <c:pt idx="113">
                  <c:v>8008</c:v>
                </c:pt>
                <c:pt idx="114">
                  <c:v>1428</c:v>
                </c:pt>
                <c:pt idx="115">
                  <c:v>525</c:v>
                </c:pt>
                <c:pt idx="116">
                  <c:v>1505</c:v>
                </c:pt>
                <c:pt idx="117">
                  <c:v>6755</c:v>
                </c:pt>
                <c:pt idx="118">
                  <c:v>11571</c:v>
                </c:pt>
                <c:pt idx="119">
                  <c:v>2541</c:v>
                </c:pt>
                <c:pt idx="120">
                  <c:v>1526</c:v>
                </c:pt>
                <c:pt idx="121">
                  <c:v>6125</c:v>
                </c:pt>
                <c:pt idx="122">
                  <c:v>847</c:v>
                </c:pt>
                <c:pt idx="123">
                  <c:v>4753</c:v>
                </c:pt>
                <c:pt idx="124">
                  <c:v>959</c:v>
                </c:pt>
                <c:pt idx="125">
                  <c:v>2793</c:v>
                </c:pt>
                <c:pt idx="126">
                  <c:v>4606</c:v>
                </c:pt>
                <c:pt idx="127">
                  <c:v>5551</c:v>
                </c:pt>
                <c:pt idx="128">
                  <c:v>6657</c:v>
                </c:pt>
                <c:pt idx="129">
                  <c:v>4438</c:v>
                </c:pt>
                <c:pt idx="130">
                  <c:v>168</c:v>
                </c:pt>
                <c:pt idx="131">
                  <c:v>7777</c:v>
                </c:pt>
                <c:pt idx="132">
                  <c:v>3339</c:v>
                </c:pt>
                <c:pt idx="133">
                  <c:v>6391</c:v>
                </c:pt>
                <c:pt idx="134">
                  <c:v>518</c:v>
                </c:pt>
                <c:pt idx="135">
                  <c:v>5677</c:v>
                </c:pt>
                <c:pt idx="136">
                  <c:v>6048</c:v>
                </c:pt>
                <c:pt idx="137">
                  <c:v>3752</c:v>
                </c:pt>
                <c:pt idx="138">
                  <c:v>4480</c:v>
                </c:pt>
                <c:pt idx="139">
                  <c:v>259</c:v>
                </c:pt>
                <c:pt idx="140">
                  <c:v>42</c:v>
                </c:pt>
                <c:pt idx="141">
                  <c:v>98</c:v>
                </c:pt>
                <c:pt idx="142">
                  <c:v>2478</c:v>
                </c:pt>
                <c:pt idx="143">
                  <c:v>7847</c:v>
                </c:pt>
                <c:pt idx="144">
                  <c:v>9926</c:v>
                </c:pt>
                <c:pt idx="145">
                  <c:v>819</c:v>
                </c:pt>
                <c:pt idx="146">
                  <c:v>3052</c:v>
                </c:pt>
                <c:pt idx="147">
                  <c:v>6832</c:v>
                </c:pt>
                <c:pt idx="148">
                  <c:v>2016</c:v>
                </c:pt>
                <c:pt idx="149">
                  <c:v>7322</c:v>
                </c:pt>
                <c:pt idx="150">
                  <c:v>357</c:v>
                </c:pt>
                <c:pt idx="151">
                  <c:v>3192</c:v>
                </c:pt>
                <c:pt idx="152">
                  <c:v>8435</c:v>
                </c:pt>
                <c:pt idx="153">
                  <c:v>0</c:v>
                </c:pt>
                <c:pt idx="154">
                  <c:v>8862</c:v>
                </c:pt>
                <c:pt idx="155">
                  <c:v>3556</c:v>
                </c:pt>
                <c:pt idx="156">
                  <c:v>7280</c:v>
                </c:pt>
                <c:pt idx="157">
                  <c:v>3402</c:v>
                </c:pt>
                <c:pt idx="158">
                  <c:v>4592</c:v>
                </c:pt>
                <c:pt idx="159">
                  <c:v>7833</c:v>
                </c:pt>
                <c:pt idx="160">
                  <c:v>7651</c:v>
                </c:pt>
                <c:pt idx="161">
                  <c:v>2275</c:v>
                </c:pt>
                <c:pt idx="162">
                  <c:v>5670</c:v>
                </c:pt>
                <c:pt idx="163">
                  <c:v>2135</c:v>
                </c:pt>
                <c:pt idx="164">
                  <c:v>2779</c:v>
                </c:pt>
                <c:pt idx="165">
                  <c:v>12950</c:v>
                </c:pt>
                <c:pt idx="166">
                  <c:v>2646</c:v>
                </c:pt>
                <c:pt idx="167">
                  <c:v>3794</c:v>
                </c:pt>
                <c:pt idx="168">
                  <c:v>819</c:v>
                </c:pt>
                <c:pt idx="169">
                  <c:v>2583</c:v>
                </c:pt>
                <c:pt idx="170">
                  <c:v>4585</c:v>
                </c:pt>
                <c:pt idx="171">
                  <c:v>1652</c:v>
                </c:pt>
                <c:pt idx="172">
                  <c:v>4991</c:v>
                </c:pt>
                <c:pt idx="173">
                  <c:v>2009</c:v>
                </c:pt>
                <c:pt idx="174">
                  <c:v>1568</c:v>
                </c:pt>
                <c:pt idx="175">
                  <c:v>3388</c:v>
                </c:pt>
                <c:pt idx="176">
                  <c:v>623</c:v>
                </c:pt>
                <c:pt idx="177">
                  <c:v>10073</c:v>
                </c:pt>
                <c:pt idx="178">
                  <c:v>1561</c:v>
                </c:pt>
                <c:pt idx="179">
                  <c:v>11522</c:v>
                </c:pt>
                <c:pt idx="180">
                  <c:v>2317</c:v>
                </c:pt>
                <c:pt idx="181">
                  <c:v>3059</c:v>
                </c:pt>
                <c:pt idx="182">
                  <c:v>2324</c:v>
                </c:pt>
                <c:pt idx="183">
                  <c:v>4956</c:v>
                </c:pt>
                <c:pt idx="184">
                  <c:v>5355</c:v>
                </c:pt>
                <c:pt idx="185">
                  <c:v>7259</c:v>
                </c:pt>
                <c:pt idx="186">
                  <c:v>6279</c:v>
                </c:pt>
                <c:pt idx="187">
                  <c:v>2541</c:v>
                </c:pt>
                <c:pt idx="188">
                  <c:v>3864</c:v>
                </c:pt>
                <c:pt idx="189">
                  <c:v>6146</c:v>
                </c:pt>
                <c:pt idx="190">
                  <c:v>2639</c:v>
                </c:pt>
                <c:pt idx="191">
                  <c:v>1890</c:v>
                </c:pt>
                <c:pt idx="192">
                  <c:v>1932</c:v>
                </c:pt>
                <c:pt idx="193">
                  <c:v>6300</c:v>
                </c:pt>
                <c:pt idx="194">
                  <c:v>560</c:v>
                </c:pt>
                <c:pt idx="195">
                  <c:v>2856</c:v>
                </c:pt>
                <c:pt idx="196">
                  <c:v>707</c:v>
                </c:pt>
                <c:pt idx="197">
                  <c:v>3598</c:v>
                </c:pt>
                <c:pt idx="198">
                  <c:v>6853</c:v>
                </c:pt>
                <c:pt idx="199">
                  <c:v>4725</c:v>
                </c:pt>
                <c:pt idx="200">
                  <c:v>10304</c:v>
                </c:pt>
                <c:pt idx="201">
                  <c:v>1274</c:v>
                </c:pt>
                <c:pt idx="202">
                  <c:v>1526</c:v>
                </c:pt>
                <c:pt idx="203">
                  <c:v>3101</c:v>
                </c:pt>
                <c:pt idx="204">
                  <c:v>1057</c:v>
                </c:pt>
                <c:pt idx="205">
                  <c:v>5306</c:v>
                </c:pt>
                <c:pt idx="206">
                  <c:v>4018</c:v>
                </c:pt>
                <c:pt idx="207">
                  <c:v>938</c:v>
                </c:pt>
                <c:pt idx="208">
                  <c:v>1778</c:v>
                </c:pt>
                <c:pt idx="209">
                  <c:v>1638</c:v>
                </c:pt>
                <c:pt idx="210">
                  <c:v>154</c:v>
                </c:pt>
                <c:pt idx="211">
                  <c:v>9835</c:v>
                </c:pt>
                <c:pt idx="212">
                  <c:v>7273</c:v>
                </c:pt>
                <c:pt idx="213">
                  <c:v>6909</c:v>
                </c:pt>
                <c:pt idx="214">
                  <c:v>3920</c:v>
                </c:pt>
                <c:pt idx="215">
                  <c:v>4858</c:v>
                </c:pt>
                <c:pt idx="216">
                  <c:v>3549</c:v>
                </c:pt>
                <c:pt idx="217">
                  <c:v>966</c:v>
                </c:pt>
                <c:pt idx="218">
                  <c:v>385</c:v>
                </c:pt>
                <c:pt idx="219">
                  <c:v>2219</c:v>
                </c:pt>
                <c:pt idx="220">
                  <c:v>2954</c:v>
                </c:pt>
                <c:pt idx="221">
                  <c:v>280</c:v>
                </c:pt>
                <c:pt idx="222">
                  <c:v>6118</c:v>
                </c:pt>
                <c:pt idx="223">
                  <c:v>4802</c:v>
                </c:pt>
                <c:pt idx="224">
                  <c:v>4137</c:v>
                </c:pt>
                <c:pt idx="225">
                  <c:v>2023</c:v>
                </c:pt>
                <c:pt idx="226">
                  <c:v>9051</c:v>
                </c:pt>
                <c:pt idx="227">
                  <c:v>2919</c:v>
                </c:pt>
                <c:pt idx="228">
                  <c:v>5915</c:v>
                </c:pt>
                <c:pt idx="229">
                  <c:v>2562</c:v>
                </c:pt>
                <c:pt idx="230">
                  <c:v>8813</c:v>
                </c:pt>
                <c:pt idx="231">
                  <c:v>6111</c:v>
                </c:pt>
                <c:pt idx="232">
                  <c:v>3507</c:v>
                </c:pt>
                <c:pt idx="233">
                  <c:v>4319</c:v>
                </c:pt>
                <c:pt idx="234">
                  <c:v>609</c:v>
                </c:pt>
                <c:pt idx="235">
                  <c:v>6370</c:v>
                </c:pt>
                <c:pt idx="236">
                  <c:v>5474</c:v>
                </c:pt>
                <c:pt idx="237">
                  <c:v>3164</c:v>
                </c:pt>
                <c:pt idx="238">
                  <c:v>1302</c:v>
                </c:pt>
                <c:pt idx="239">
                  <c:v>7308</c:v>
                </c:pt>
                <c:pt idx="240">
                  <c:v>6132</c:v>
                </c:pt>
                <c:pt idx="241">
                  <c:v>3472</c:v>
                </c:pt>
                <c:pt idx="242">
                  <c:v>9660</c:v>
                </c:pt>
                <c:pt idx="243">
                  <c:v>2436</c:v>
                </c:pt>
                <c:pt idx="244">
                  <c:v>9506</c:v>
                </c:pt>
                <c:pt idx="245">
                  <c:v>245</c:v>
                </c:pt>
                <c:pt idx="246">
                  <c:v>2702</c:v>
                </c:pt>
                <c:pt idx="247">
                  <c:v>700</c:v>
                </c:pt>
                <c:pt idx="248">
                  <c:v>3759</c:v>
                </c:pt>
                <c:pt idx="249">
                  <c:v>1589</c:v>
                </c:pt>
                <c:pt idx="250">
                  <c:v>5194</c:v>
                </c:pt>
                <c:pt idx="251">
                  <c:v>945</c:v>
                </c:pt>
                <c:pt idx="252">
                  <c:v>1988</c:v>
                </c:pt>
                <c:pt idx="253">
                  <c:v>6734</c:v>
                </c:pt>
                <c:pt idx="254">
                  <c:v>217</c:v>
                </c:pt>
                <c:pt idx="255">
                  <c:v>6279</c:v>
                </c:pt>
                <c:pt idx="256">
                  <c:v>4424</c:v>
                </c:pt>
                <c:pt idx="257">
                  <c:v>189</c:v>
                </c:pt>
                <c:pt idx="258">
                  <c:v>490</c:v>
                </c:pt>
                <c:pt idx="259">
                  <c:v>434</c:v>
                </c:pt>
                <c:pt idx="260">
                  <c:v>10129</c:v>
                </c:pt>
                <c:pt idx="261">
                  <c:v>1652</c:v>
                </c:pt>
                <c:pt idx="262">
                  <c:v>6433</c:v>
                </c:pt>
                <c:pt idx="263">
                  <c:v>2212</c:v>
                </c:pt>
                <c:pt idx="264">
                  <c:v>609</c:v>
                </c:pt>
                <c:pt idx="265">
                  <c:v>1638</c:v>
                </c:pt>
                <c:pt idx="266">
                  <c:v>3829</c:v>
                </c:pt>
                <c:pt idx="267">
                  <c:v>5775</c:v>
                </c:pt>
                <c:pt idx="268">
                  <c:v>1071</c:v>
                </c:pt>
                <c:pt idx="269">
                  <c:v>5019</c:v>
                </c:pt>
                <c:pt idx="270">
                  <c:v>2863</c:v>
                </c:pt>
                <c:pt idx="271">
                  <c:v>1617</c:v>
                </c:pt>
                <c:pt idx="272">
                  <c:v>6818</c:v>
                </c:pt>
                <c:pt idx="273">
                  <c:v>6657</c:v>
                </c:pt>
                <c:pt idx="274">
                  <c:v>2919</c:v>
                </c:pt>
                <c:pt idx="275">
                  <c:v>3094</c:v>
                </c:pt>
                <c:pt idx="276">
                  <c:v>2989</c:v>
                </c:pt>
                <c:pt idx="277">
                  <c:v>2268</c:v>
                </c:pt>
                <c:pt idx="278">
                  <c:v>4753</c:v>
                </c:pt>
                <c:pt idx="279">
                  <c:v>7511</c:v>
                </c:pt>
                <c:pt idx="280">
                  <c:v>4326</c:v>
                </c:pt>
                <c:pt idx="281">
                  <c:v>4935</c:v>
                </c:pt>
                <c:pt idx="282">
                  <c:v>4781</c:v>
                </c:pt>
                <c:pt idx="283">
                  <c:v>7483</c:v>
                </c:pt>
                <c:pt idx="284">
                  <c:v>6860</c:v>
                </c:pt>
                <c:pt idx="285">
                  <c:v>9002</c:v>
                </c:pt>
                <c:pt idx="286">
                  <c:v>1400</c:v>
                </c:pt>
                <c:pt idx="287">
                  <c:v>4053</c:v>
                </c:pt>
                <c:pt idx="288">
                  <c:v>2149</c:v>
                </c:pt>
                <c:pt idx="289">
                  <c:v>3640</c:v>
                </c:pt>
                <c:pt idx="290">
                  <c:v>630</c:v>
                </c:pt>
                <c:pt idx="291">
                  <c:v>2429</c:v>
                </c:pt>
                <c:pt idx="292">
                  <c:v>2142</c:v>
                </c:pt>
                <c:pt idx="293">
                  <c:v>6454</c:v>
                </c:pt>
                <c:pt idx="294">
                  <c:v>4487</c:v>
                </c:pt>
                <c:pt idx="295">
                  <c:v>938</c:v>
                </c:pt>
                <c:pt idx="296">
                  <c:v>8841</c:v>
                </c:pt>
                <c:pt idx="297">
                  <c:v>4018</c:v>
                </c:pt>
                <c:pt idx="298">
                  <c:v>714</c:v>
                </c:pt>
                <c:pt idx="299">
                  <c:v>3850</c:v>
                </c:pt>
              </c:numCache>
            </c:numRef>
          </c:yVal>
        </c:ser>
        <c:axId val="153252992"/>
        <c:axId val="153254528"/>
      </c:scatterChart>
      <c:valAx>
        <c:axId val="15325299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4528"/>
        <c:crosses val="autoZero"/>
        <c:crossBetween val="midCat"/>
      </c:valAx>
      <c:valAx>
        <c:axId val="1532545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Analysis6!$T$6:$T$305</c:f>
              <c:numCache>
                <c:formatCode>"$"#,##0_);[Red]\("$"#,##0\)</c:formatCode>
                <c:ptCount val="300"/>
                <c:pt idx="0">
                  <c:v>1624</c:v>
                </c:pt>
                <c:pt idx="1">
                  <c:v>6706</c:v>
                </c:pt>
                <c:pt idx="2">
                  <c:v>959</c:v>
                </c:pt>
                <c:pt idx="3">
                  <c:v>9632</c:v>
                </c:pt>
                <c:pt idx="4">
                  <c:v>2100</c:v>
                </c:pt>
                <c:pt idx="5">
                  <c:v>8869</c:v>
                </c:pt>
                <c:pt idx="6">
                  <c:v>2681</c:v>
                </c:pt>
                <c:pt idx="7">
                  <c:v>5012</c:v>
                </c:pt>
                <c:pt idx="8">
                  <c:v>1281</c:v>
                </c:pt>
                <c:pt idx="9">
                  <c:v>4991</c:v>
                </c:pt>
                <c:pt idx="10">
                  <c:v>1785</c:v>
                </c:pt>
                <c:pt idx="11">
                  <c:v>3983</c:v>
                </c:pt>
                <c:pt idx="12">
                  <c:v>2646</c:v>
                </c:pt>
                <c:pt idx="13">
                  <c:v>252</c:v>
                </c:pt>
                <c:pt idx="14">
                  <c:v>2464</c:v>
                </c:pt>
                <c:pt idx="15">
                  <c:v>2114</c:v>
                </c:pt>
                <c:pt idx="16">
                  <c:v>7693</c:v>
                </c:pt>
                <c:pt idx="17">
                  <c:v>15610</c:v>
                </c:pt>
                <c:pt idx="18">
                  <c:v>336</c:v>
                </c:pt>
                <c:pt idx="19">
                  <c:v>9443</c:v>
                </c:pt>
                <c:pt idx="20">
                  <c:v>8155</c:v>
                </c:pt>
                <c:pt idx="21">
                  <c:v>1701</c:v>
                </c:pt>
                <c:pt idx="22">
                  <c:v>2205</c:v>
                </c:pt>
                <c:pt idx="23">
                  <c:v>1771</c:v>
                </c:pt>
                <c:pt idx="24">
                  <c:v>2114</c:v>
                </c:pt>
                <c:pt idx="25">
                  <c:v>10311</c:v>
                </c:pt>
                <c:pt idx="26">
                  <c:v>21</c:v>
                </c:pt>
                <c:pt idx="27">
                  <c:v>1974</c:v>
                </c:pt>
                <c:pt idx="28">
                  <c:v>6314</c:v>
                </c:pt>
                <c:pt idx="29">
                  <c:v>4683</c:v>
                </c:pt>
                <c:pt idx="30">
                  <c:v>6398</c:v>
                </c:pt>
                <c:pt idx="31">
                  <c:v>553</c:v>
                </c:pt>
                <c:pt idx="32">
                  <c:v>7021</c:v>
                </c:pt>
                <c:pt idx="33">
                  <c:v>5817</c:v>
                </c:pt>
                <c:pt idx="34">
                  <c:v>3976</c:v>
                </c:pt>
                <c:pt idx="35">
                  <c:v>1134</c:v>
                </c:pt>
                <c:pt idx="36">
                  <c:v>6027</c:v>
                </c:pt>
                <c:pt idx="37">
                  <c:v>1904</c:v>
                </c:pt>
                <c:pt idx="38">
                  <c:v>3262</c:v>
                </c:pt>
                <c:pt idx="39">
                  <c:v>2289</c:v>
                </c:pt>
                <c:pt idx="40">
                  <c:v>6986</c:v>
                </c:pt>
                <c:pt idx="41">
                  <c:v>4417</c:v>
                </c:pt>
                <c:pt idx="42">
                  <c:v>1442</c:v>
                </c:pt>
                <c:pt idx="43">
                  <c:v>2415</c:v>
                </c:pt>
                <c:pt idx="44">
                  <c:v>238</c:v>
                </c:pt>
                <c:pt idx="45">
                  <c:v>4949</c:v>
                </c:pt>
                <c:pt idx="46">
                  <c:v>5075</c:v>
                </c:pt>
                <c:pt idx="47">
                  <c:v>9198</c:v>
                </c:pt>
                <c:pt idx="48">
                  <c:v>3339</c:v>
                </c:pt>
                <c:pt idx="49">
                  <c:v>5019</c:v>
                </c:pt>
                <c:pt idx="50">
                  <c:v>16184</c:v>
                </c:pt>
                <c:pt idx="51">
                  <c:v>497</c:v>
                </c:pt>
                <c:pt idx="52">
                  <c:v>8211</c:v>
                </c:pt>
                <c:pt idx="53">
                  <c:v>6580</c:v>
                </c:pt>
                <c:pt idx="54">
                  <c:v>4760</c:v>
                </c:pt>
                <c:pt idx="55">
                  <c:v>5439</c:v>
                </c:pt>
                <c:pt idx="56">
                  <c:v>1463</c:v>
                </c:pt>
                <c:pt idx="57">
                  <c:v>7777</c:v>
                </c:pt>
                <c:pt idx="58">
                  <c:v>1085</c:v>
                </c:pt>
                <c:pt idx="59">
                  <c:v>182</c:v>
                </c:pt>
                <c:pt idx="60">
                  <c:v>4242</c:v>
                </c:pt>
                <c:pt idx="61">
                  <c:v>6118</c:v>
                </c:pt>
                <c:pt idx="62">
                  <c:v>2317</c:v>
                </c:pt>
                <c:pt idx="63">
                  <c:v>938</c:v>
                </c:pt>
                <c:pt idx="64">
                  <c:v>9709</c:v>
                </c:pt>
                <c:pt idx="65">
                  <c:v>2205</c:v>
                </c:pt>
                <c:pt idx="66">
                  <c:v>4487</c:v>
                </c:pt>
                <c:pt idx="67">
                  <c:v>2415</c:v>
                </c:pt>
                <c:pt idx="68">
                  <c:v>4018</c:v>
                </c:pt>
                <c:pt idx="69">
                  <c:v>861</c:v>
                </c:pt>
                <c:pt idx="70">
                  <c:v>5586</c:v>
                </c:pt>
                <c:pt idx="71">
                  <c:v>2226</c:v>
                </c:pt>
                <c:pt idx="72">
                  <c:v>14329</c:v>
                </c:pt>
                <c:pt idx="73">
                  <c:v>8463</c:v>
                </c:pt>
                <c:pt idx="74">
                  <c:v>2891</c:v>
                </c:pt>
                <c:pt idx="75">
                  <c:v>3773</c:v>
                </c:pt>
                <c:pt idx="76">
                  <c:v>854</c:v>
                </c:pt>
                <c:pt idx="77">
                  <c:v>4970</c:v>
                </c:pt>
                <c:pt idx="78">
                  <c:v>98</c:v>
                </c:pt>
                <c:pt idx="79">
                  <c:v>13391</c:v>
                </c:pt>
                <c:pt idx="80">
                  <c:v>8890</c:v>
                </c:pt>
                <c:pt idx="81">
                  <c:v>56</c:v>
                </c:pt>
                <c:pt idx="82">
                  <c:v>3339</c:v>
                </c:pt>
                <c:pt idx="83">
                  <c:v>3808</c:v>
                </c:pt>
                <c:pt idx="84">
                  <c:v>63</c:v>
                </c:pt>
                <c:pt idx="85">
                  <c:v>7812</c:v>
                </c:pt>
                <c:pt idx="86">
                  <c:v>7693</c:v>
                </c:pt>
                <c:pt idx="87">
                  <c:v>973</c:v>
                </c:pt>
                <c:pt idx="88">
                  <c:v>567</c:v>
                </c:pt>
                <c:pt idx="89">
                  <c:v>2471</c:v>
                </c:pt>
                <c:pt idx="90">
                  <c:v>7189</c:v>
                </c:pt>
                <c:pt idx="91">
                  <c:v>7455</c:v>
                </c:pt>
                <c:pt idx="92">
                  <c:v>3108</c:v>
                </c:pt>
                <c:pt idx="93">
                  <c:v>469</c:v>
                </c:pt>
                <c:pt idx="94">
                  <c:v>2737</c:v>
                </c:pt>
                <c:pt idx="95">
                  <c:v>4305</c:v>
                </c:pt>
                <c:pt idx="96">
                  <c:v>2408</c:v>
                </c:pt>
                <c:pt idx="97">
                  <c:v>1281</c:v>
                </c:pt>
                <c:pt idx="98">
                  <c:v>12348</c:v>
                </c:pt>
                <c:pt idx="99">
                  <c:v>3689</c:v>
                </c:pt>
                <c:pt idx="100">
                  <c:v>2870</c:v>
                </c:pt>
                <c:pt idx="101">
                  <c:v>798</c:v>
                </c:pt>
                <c:pt idx="102">
                  <c:v>2933</c:v>
                </c:pt>
                <c:pt idx="103">
                  <c:v>2744</c:v>
                </c:pt>
                <c:pt idx="104">
                  <c:v>9772</c:v>
                </c:pt>
                <c:pt idx="105">
                  <c:v>1568</c:v>
                </c:pt>
                <c:pt idx="106">
                  <c:v>11417</c:v>
                </c:pt>
                <c:pt idx="107">
                  <c:v>6748</c:v>
                </c:pt>
                <c:pt idx="108">
                  <c:v>1407</c:v>
                </c:pt>
                <c:pt idx="109">
                  <c:v>2023</c:v>
                </c:pt>
                <c:pt idx="110">
                  <c:v>5236</c:v>
                </c:pt>
                <c:pt idx="111">
                  <c:v>1925</c:v>
                </c:pt>
                <c:pt idx="112">
                  <c:v>6608</c:v>
                </c:pt>
                <c:pt idx="113">
                  <c:v>8008</c:v>
                </c:pt>
                <c:pt idx="114">
                  <c:v>1428</c:v>
                </c:pt>
                <c:pt idx="115">
                  <c:v>525</c:v>
                </c:pt>
                <c:pt idx="116">
                  <c:v>1505</c:v>
                </c:pt>
                <c:pt idx="117">
                  <c:v>6755</c:v>
                </c:pt>
                <c:pt idx="118">
                  <c:v>11571</c:v>
                </c:pt>
                <c:pt idx="119">
                  <c:v>2541</c:v>
                </c:pt>
                <c:pt idx="120">
                  <c:v>1526</c:v>
                </c:pt>
                <c:pt idx="121">
                  <c:v>6125</c:v>
                </c:pt>
                <c:pt idx="122">
                  <c:v>847</c:v>
                </c:pt>
                <c:pt idx="123">
                  <c:v>4753</c:v>
                </c:pt>
                <c:pt idx="124">
                  <c:v>959</c:v>
                </c:pt>
                <c:pt idx="125">
                  <c:v>2793</c:v>
                </c:pt>
                <c:pt idx="126">
                  <c:v>4606</c:v>
                </c:pt>
                <c:pt idx="127">
                  <c:v>5551</c:v>
                </c:pt>
                <c:pt idx="128">
                  <c:v>6657</c:v>
                </c:pt>
                <c:pt idx="129">
                  <c:v>4438</c:v>
                </c:pt>
                <c:pt idx="130">
                  <c:v>168</c:v>
                </c:pt>
                <c:pt idx="131">
                  <c:v>7777</c:v>
                </c:pt>
                <c:pt idx="132">
                  <c:v>3339</c:v>
                </c:pt>
                <c:pt idx="133">
                  <c:v>6391</c:v>
                </c:pt>
                <c:pt idx="134">
                  <c:v>518</c:v>
                </c:pt>
                <c:pt idx="135">
                  <c:v>5677</c:v>
                </c:pt>
                <c:pt idx="136">
                  <c:v>6048</c:v>
                </c:pt>
                <c:pt idx="137">
                  <c:v>3752</c:v>
                </c:pt>
                <c:pt idx="138">
                  <c:v>4480</c:v>
                </c:pt>
                <c:pt idx="139">
                  <c:v>259</c:v>
                </c:pt>
                <c:pt idx="140">
                  <c:v>42</c:v>
                </c:pt>
                <c:pt idx="141">
                  <c:v>98</c:v>
                </c:pt>
                <c:pt idx="142">
                  <c:v>2478</c:v>
                </c:pt>
                <c:pt idx="143">
                  <c:v>7847</c:v>
                </c:pt>
                <c:pt idx="144">
                  <c:v>9926</c:v>
                </c:pt>
                <c:pt idx="145">
                  <c:v>819</c:v>
                </c:pt>
                <c:pt idx="146">
                  <c:v>3052</c:v>
                </c:pt>
                <c:pt idx="147">
                  <c:v>6832</c:v>
                </c:pt>
                <c:pt idx="148">
                  <c:v>2016</c:v>
                </c:pt>
                <c:pt idx="149">
                  <c:v>7322</c:v>
                </c:pt>
                <c:pt idx="150">
                  <c:v>357</c:v>
                </c:pt>
                <c:pt idx="151">
                  <c:v>3192</c:v>
                </c:pt>
                <c:pt idx="152">
                  <c:v>8435</c:v>
                </c:pt>
                <c:pt idx="153">
                  <c:v>0</c:v>
                </c:pt>
                <c:pt idx="154">
                  <c:v>8862</c:v>
                </c:pt>
                <c:pt idx="155">
                  <c:v>3556</c:v>
                </c:pt>
                <c:pt idx="156">
                  <c:v>7280</c:v>
                </c:pt>
                <c:pt idx="157">
                  <c:v>3402</c:v>
                </c:pt>
                <c:pt idx="158">
                  <c:v>4592</c:v>
                </c:pt>
                <c:pt idx="159">
                  <c:v>7833</c:v>
                </c:pt>
                <c:pt idx="160">
                  <c:v>7651</c:v>
                </c:pt>
                <c:pt idx="161">
                  <c:v>2275</c:v>
                </c:pt>
                <c:pt idx="162">
                  <c:v>5670</c:v>
                </c:pt>
                <c:pt idx="163">
                  <c:v>2135</c:v>
                </c:pt>
                <c:pt idx="164">
                  <c:v>2779</c:v>
                </c:pt>
                <c:pt idx="165">
                  <c:v>12950</c:v>
                </c:pt>
                <c:pt idx="166">
                  <c:v>2646</c:v>
                </c:pt>
                <c:pt idx="167">
                  <c:v>3794</c:v>
                </c:pt>
                <c:pt idx="168">
                  <c:v>819</c:v>
                </c:pt>
                <c:pt idx="169">
                  <c:v>2583</c:v>
                </c:pt>
                <c:pt idx="170">
                  <c:v>4585</c:v>
                </c:pt>
                <c:pt idx="171">
                  <c:v>1652</c:v>
                </c:pt>
                <c:pt idx="172">
                  <c:v>4991</c:v>
                </c:pt>
                <c:pt idx="173">
                  <c:v>2009</c:v>
                </c:pt>
                <c:pt idx="174">
                  <c:v>1568</c:v>
                </c:pt>
                <c:pt idx="175">
                  <c:v>3388</c:v>
                </c:pt>
                <c:pt idx="176">
                  <c:v>623</c:v>
                </c:pt>
                <c:pt idx="177">
                  <c:v>10073</c:v>
                </c:pt>
                <c:pt idx="178">
                  <c:v>1561</c:v>
                </c:pt>
                <c:pt idx="179">
                  <c:v>11522</c:v>
                </c:pt>
                <c:pt idx="180">
                  <c:v>2317</c:v>
                </c:pt>
                <c:pt idx="181">
                  <c:v>3059</c:v>
                </c:pt>
                <c:pt idx="182">
                  <c:v>2324</c:v>
                </c:pt>
                <c:pt idx="183">
                  <c:v>4956</c:v>
                </c:pt>
                <c:pt idx="184">
                  <c:v>5355</c:v>
                </c:pt>
                <c:pt idx="185">
                  <c:v>7259</c:v>
                </c:pt>
                <c:pt idx="186">
                  <c:v>6279</c:v>
                </c:pt>
                <c:pt idx="187">
                  <c:v>2541</c:v>
                </c:pt>
                <c:pt idx="188">
                  <c:v>3864</c:v>
                </c:pt>
                <c:pt idx="189">
                  <c:v>6146</c:v>
                </c:pt>
                <c:pt idx="190">
                  <c:v>2639</c:v>
                </c:pt>
                <c:pt idx="191">
                  <c:v>1890</c:v>
                </c:pt>
                <c:pt idx="192">
                  <c:v>1932</c:v>
                </c:pt>
                <c:pt idx="193">
                  <c:v>6300</c:v>
                </c:pt>
                <c:pt idx="194">
                  <c:v>560</c:v>
                </c:pt>
                <c:pt idx="195">
                  <c:v>2856</c:v>
                </c:pt>
                <c:pt idx="196">
                  <c:v>707</c:v>
                </c:pt>
                <c:pt idx="197">
                  <c:v>3598</c:v>
                </c:pt>
                <c:pt idx="198">
                  <c:v>6853</c:v>
                </c:pt>
                <c:pt idx="199">
                  <c:v>4725</c:v>
                </c:pt>
                <c:pt idx="200">
                  <c:v>10304</c:v>
                </c:pt>
                <c:pt idx="201">
                  <c:v>1274</c:v>
                </c:pt>
                <c:pt idx="202">
                  <c:v>1526</c:v>
                </c:pt>
                <c:pt idx="203">
                  <c:v>3101</c:v>
                </c:pt>
                <c:pt idx="204">
                  <c:v>1057</c:v>
                </c:pt>
                <c:pt idx="205">
                  <c:v>5306</c:v>
                </c:pt>
                <c:pt idx="206">
                  <c:v>4018</c:v>
                </c:pt>
                <c:pt idx="207">
                  <c:v>938</c:v>
                </c:pt>
                <c:pt idx="208">
                  <c:v>1778</c:v>
                </c:pt>
                <c:pt idx="209">
                  <c:v>1638</c:v>
                </c:pt>
                <c:pt idx="210">
                  <c:v>154</c:v>
                </c:pt>
                <c:pt idx="211">
                  <c:v>9835</c:v>
                </c:pt>
                <c:pt idx="212">
                  <c:v>7273</c:v>
                </c:pt>
                <c:pt idx="213">
                  <c:v>6909</c:v>
                </c:pt>
                <c:pt idx="214">
                  <c:v>3920</c:v>
                </c:pt>
                <c:pt idx="215">
                  <c:v>4858</c:v>
                </c:pt>
                <c:pt idx="216">
                  <c:v>3549</c:v>
                </c:pt>
                <c:pt idx="217">
                  <c:v>966</c:v>
                </c:pt>
                <c:pt idx="218">
                  <c:v>385</c:v>
                </c:pt>
                <c:pt idx="219">
                  <c:v>2219</c:v>
                </c:pt>
                <c:pt idx="220">
                  <c:v>2954</c:v>
                </c:pt>
                <c:pt idx="221">
                  <c:v>280</c:v>
                </c:pt>
                <c:pt idx="222">
                  <c:v>6118</c:v>
                </c:pt>
                <c:pt idx="223">
                  <c:v>4802</c:v>
                </c:pt>
                <c:pt idx="224">
                  <c:v>4137</c:v>
                </c:pt>
                <c:pt idx="225">
                  <c:v>2023</c:v>
                </c:pt>
                <c:pt idx="226">
                  <c:v>9051</c:v>
                </c:pt>
                <c:pt idx="227">
                  <c:v>2919</c:v>
                </c:pt>
                <c:pt idx="228">
                  <c:v>5915</c:v>
                </c:pt>
                <c:pt idx="229">
                  <c:v>2562</c:v>
                </c:pt>
                <c:pt idx="230">
                  <c:v>8813</c:v>
                </c:pt>
                <c:pt idx="231">
                  <c:v>6111</c:v>
                </c:pt>
                <c:pt idx="232">
                  <c:v>3507</c:v>
                </c:pt>
                <c:pt idx="233">
                  <c:v>4319</c:v>
                </c:pt>
                <c:pt idx="234">
                  <c:v>609</c:v>
                </c:pt>
                <c:pt idx="235">
                  <c:v>6370</c:v>
                </c:pt>
                <c:pt idx="236">
                  <c:v>5474</c:v>
                </c:pt>
                <c:pt idx="237">
                  <c:v>3164</c:v>
                </c:pt>
                <c:pt idx="238">
                  <c:v>1302</c:v>
                </c:pt>
                <c:pt idx="239">
                  <c:v>7308</c:v>
                </c:pt>
                <c:pt idx="240">
                  <c:v>6132</c:v>
                </c:pt>
                <c:pt idx="241">
                  <c:v>3472</c:v>
                </c:pt>
                <c:pt idx="242">
                  <c:v>9660</c:v>
                </c:pt>
                <c:pt idx="243">
                  <c:v>2436</c:v>
                </c:pt>
                <c:pt idx="244">
                  <c:v>9506</c:v>
                </c:pt>
                <c:pt idx="245">
                  <c:v>245</c:v>
                </c:pt>
                <c:pt idx="246">
                  <c:v>2702</c:v>
                </c:pt>
                <c:pt idx="247">
                  <c:v>700</c:v>
                </c:pt>
                <c:pt idx="248">
                  <c:v>3759</c:v>
                </c:pt>
                <c:pt idx="249">
                  <c:v>1589</c:v>
                </c:pt>
                <c:pt idx="250">
                  <c:v>5194</c:v>
                </c:pt>
                <c:pt idx="251">
                  <c:v>945</c:v>
                </c:pt>
                <c:pt idx="252">
                  <c:v>1988</c:v>
                </c:pt>
                <c:pt idx="253">
                  <c:v>6734</c:v>
                </c:pt>
                <c:pt idx="254">
                  <c:v>217</c:v>
                </c:pt>
                <c:pt idx="255">
                  <c:v>6279</c:v>
                </c:pt>
                <c:pt idx="256">
                  <c:v>4424</c:v>
                </c:pt>
                <c:pt idx="257">
                  <c:v>189</c:v>
                </c:pt>
                <c:pt idx="258">
                  <c:v>490</c:v>
                </c:pt>
                <c:pt idx="259">
                  <c:v>434</c:v>
                </c:pt>
                <c:pt idx="260">
                  <c:v>10129</c:v>
                </c:pt>
                <c:pt idx="261">
                  <c:v>1652</c:v>
                </c:pt>
                <c:pt idx="262">
                  <c:v>6433</c:v>
                </c:pt>
                <c:pt idx="263">
                  <c:v>2212</c:v>
                </c:pt>
                <c:pt idx="264">
                  <c:v>609</c:v>
                </c:pt>
                <c:pt idx="265">
                  <c:v>1638</c:v>
                </c:pt>
                <c:pt idx="266">
                  <c:v>3829</c:v>
                </c:pt>
                <c:pt idx="267">
                  <c:v>5775</c:v>
                </c:pt>
                <c:pt idx="268">
                  <c:v>1071</c:v>
                </c:pt>
                <c:pt idx="269">
                  <c:v>5019</c:v>
                </c:pt>
                <c:pt idx="270">
                  <c:v>2863</c:v>
                </c:pt>
                <c:pt idx="271">
                  <c:v>1617</c:v>
                </c:pt>
                <c:pt idx="272">
                  <c:v>6818</c:v>
                </c:pt>
                <c:pt idx="273">
                  <c:v>6657</c:v>
                </c:pt>
                <c:pt idx="274">
                  <c:v>2919</c:v>
                </c:pt>
                <c:pt idx="275">
                  <c:v>3094</c:v>
                </c:pt>
                <c:pt idx="276">
                  <c:v>2989</c:v>
                </c:pt>
                <c:pt idx="277">
                  <c:v>2268</c:v>
                </c:pt>
                <c:pt idx="278">
                  <c:v>4753</c:v>
                </c:pt>
                <c:pt idx="279">
                  <c:v>7511</c:v>
                </c:pt>
                <c:pt idx="280">
                  <c:v>4326</c:v>
                </c:pt>
                <c:pt idx="281">
                  <c:v>4935</c:v>
                </c:pt>
                <c:pt idx="282">
                  <c:v>4781</c:v>
                </c:pt>
                <c:pt idx="283">
                  <c:v>7483</c:v>
                </c:pt>
                <c:pt idx="284">
                  <c:v>6860</c:v>
                </c:pt>
                <c:pt idx="285">
                  <c:v>9002</c:v>
                </c:pt>
                <c:pt idx="286">
                  <c:v>1400</c:v>
                </c:pt>
                <c:pt idx="287">
                  <c:v>4053</c:v>
                </c:pt>
                <c:pt idx="288">
                  <c:v>2149</c:v>
                </c:pt>
                <c:pt idx="289">
                  <c:v>3640</c:v>
                </c:pt>
                <c:pt idx="290">
                  <c:v>630</c:v>
                </c:pt>
                <c:pt idx="291">
                  <c:v>2429</c:v>
                </c:pt>
                <c:pt idx="292">
                  <c:v>2142</c:v>
                </c:pt>
                <c:pt idx="293">
                  <c:v>6454</c:v>
                </c:pt>
                <c:pt idx="294">
                  <c:v>4487</c:v>
                </c:pt>
                <c:pt idx="295">
                  <c:v>938</c:v>
                </c:pt>
                <c:pt idx="296">
                  <c:v>8841</c:v>
                </c:pt>
                <c:pt idx="297">
                  <c:v>4018</c:v>
                </c:pt>
                <c:pt idx="298">
                  <c:v>714</c:v>
                </c:pt>
                <c:pt idx="299">
                  <c:v>3850</c:v>
                </c:pt>
              </c:numCache>
            </c:numRef>
          </c:val>
        </c:ser>
        <c:dLbls>
          <c:showVal val="1"/>
        </c:dLbls>
        <c:gapWidth val="100"/>
        <c:overlap val="-24"/>
        <c:axId val="153274240"/>
        <c:axId val="153275776"/>
      </c:barChart>
      <c:catAx>
        <c:axId val="153274240"/>
        <c:scaling>
          <c:orientation val="minMax"/>
        </c:scaling>
        <c:axPos val="b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75776"/>
        <c:crosses val="autoZero"/>
        <c:auto val="1"/>
        <c:lblAlgn val="ctr"/>
        <c:lblOffset val="100"/>
      </c:catAx>
      <c:valAx>
        <c:axId val="1532757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7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014129483814525"/>
          <c:y val="3.7511665208515607E-2"/>
          <c:w val="0.63401137357830284"/>
          <c:h val="0.79822506561679785"/>
        </c:manualLayout>
      </c:layout>
      <c:lineChart>
        <c:grouping val="stacked"/>
        <c:ser>
          <c:idx val="0"/>
          <c:order val="0"/>
          <c:val>
            <c:numRef>
              <c:f>Analysis7!$T$3:$T$12</c:f>
              <c:numCache>
                <c:formatCode>"$"#,##0_);[Red]\("$"#,##0\)</c:formatCode>
                <c:ptCount val="10"/>
                <c:pt idx="0">
                  <c:v>1785</c:v>
                </c:pt>
                <c:pt idx="1">
                  <c:v>6706</c:v>
                </c:pt>
                <c:pt idx="2">
                  <c:v>9632</c:v>
                </c:pt>
                <c:pt idx="3">
                  <c:v>1281</c:v>
                </c:pt>
                <c:pt idx="4">
                  <c:v>2100</c:v>
                </c:pt>
                <c:pt idx="5">
                  <c:v>4991</c:v>
                </c:pt>
                <c:pt idx="6">
                  <c:v>3983</c:v>
                </c:pt>
                <c:pt idx="7">
                  <c:v>959</c:v>
                </c:pt>
                <c:pt idx="8">
                  <c:v>2205</c:v>
                </c:pt>
                <c:pt idx="9">
                  <c:v>1624</c:v>
                </c:pt>
              </c:numCache>
            </c:numRef>
          </c:val>
        </c:ser>
        <c:marker val="1"/>
        <c:axId val="153220608"/>
        <c:axId val="153222144"/>
      </c:lineChart>
      <c:catAx>
        <c:axId val="153220608"/>
        <c:scaling>
          <c:orientation val="minMax"/>
        </c:scaling>
        <c:axPos val="b"/>
        <c:tickLblPos val="nextTo"/>
        <c:crossAx val="153222144"/>
        <c:crosses val="autoZero"/>
        <c:auto val="1"/>
        <c:lblAlgn val="ctr"/>
        <c:lblOffset val="100"/>
      </c:catAx>
      <c:valAx>
        <c:axId val="153222144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153220608"/>
        <c:crosses val="autoZero"/>
        <c:crossBetween val="between"/>
      </c:valAx>
    </c:plotArea>
    <c:legend>
      <c:legendPos val="r"/>
      <c:layout/>
    </c:legend>
    <c:plotVisOnly val="1"/>
  </c:chart>
  <c:spPr>
    <a:blipFill>
      <a:blip xmlns:r="http://schemas.openxmlformats.org/officeDocument/2006/relationships" r:embed="rId1"/>
      <a:tile tx="0" ty="0" sx="100000" sy="100000" flip="none" algn="tl"/>
    </a:blipFill>
    <a:ln>
      <a:gradFill>
        <a:gsLst>
          <a:gs pos="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  <a:effectLst>
      <a:outerShdw dir="7080000" sx="43000" sy="43000" algn="ctr" rotWithShape="0">
        <a:srgbClr val="000000">
          <a:alpha val="52000"/>
        </a:srgbClr>
      </a:outerShdw>
    </a:effectLst>
    <a:scene3d>
      <a:camera prst="orthographicFront"/>
      <a:lightRig rig="threePt" dir="t"/>
    </a:scene3d>
    <a:sp3d>
      <a:bevelT/>
      <a:bevelB prst="relaxedInset"/>
    </a:sp3d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1316776027996512"/>
          <c:y val="7.4548702245552642E-2"/>
          <c:w val="0.65608923884514458"/>
          <c:h val="0.79822506561679785"/>
        </c:manualLayout>
      </c:layout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strRef>
              <c:f>Analysis7!$R$3:$R$12</c:f>
              <c:strCache>
                <c:ptCount val="10"/>
                <c:pt idx="0">
                  <c:v>UK</c:v>
                </c:pt>
                <c:pt idx="1">
                  <c:v>USA</c:v>
                </c:pt>
                <c:pt idx="2">
                  <c:v>Canada</c:v>
                </c:pt>
                <c:pt idx="3">
                  <c:v>Australia</c:v>
                </c:pt>
                <c:pt idx="4">
                  <c:v>UK</c:v>
                </c:pt>
                <c:pt idx="5">
                  <c:v>New Zealand</c:v>
                </c:pt>
                <c:pt idx="6">
                  <c:v>New Zealand</c:v>
                </c:pt>
                <c:pt idx="7">
                  <c:v>USA</c:v>
                </c:pt>
                <c:pt idx="8">
                  <c:v>Australia</c:v>
                </c:pt>
                <c:pt idx="9">
                  <c:v>New Zealand</c:v>
                </c:pt>
              </c:strCache>
            </c:strRef>
          </c:xVal>
          <c:yVal>
            <c:numRef>
              <c:f>Analysis7!$T$3:$T$12</c:f>
              <c:numCache>
                <c:formatCode>"$"#,##0_);[Red]\("$"#,##0\)</c:formatCode>
                <c:ptCount val="10"/>
                <c:pt idx="0">
                  <c:v>1785</c:v>
                </c:pt>
                <c:pt idx="1">
                  <c:v>6706</c:v>
                </c:pt>
                <c:pt idx="2">
                  <c:v>9632</c:v>
                </c:pt>
                <c:pt idx="3">
                  <c:v>1281</c:v>
                </c:pt>
                <c:pt idx="4">
                  <c:v>2100</c:v>
                </c:pt>
                <c:pt idx="5">
                  <c:v>4991</c:v>
                </c:pt>
                <c:pt idx="6">
                  <c:v>3983</c:v>
                </c:pt>
                <c:pt idx="7">
                  <c:v>959</c:v>
                </c:pt>
                <c:pt idx="8">
                  <c:v>2205</c:v>
                </c:pt>
                <c:pt idx="9">
                  <c:v>1624</c:v>
                </c:pt>
              </c:numCache>
            </c:numRef>
          </c:yVal>
        </c:ser>
        <c:axId val="153311488"/>
        <c:axId val="153325568"/>
      </c:scatterChart>
      <c:valAx>
        <c:axId val="153311488"/>
        <c:scaling>
          <c:orientation val="minMax"/>
        </c:scaling>
        <c:axPos val="b"/>
        <c:tickLblPos val="nextTo"/>
        <c:crossAx val="153325568"/>
        <c:crosses val="autoZero"/>
        <c:crossBetween val="midCat"/>
      </c:valAx>
      <c:valAx>
        <c:axId val="153325568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153311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132755</xdr:colOff>
      <xdr:row>1</xdr:row>
      <xdr:rowOff>94655</xdr:rowOff>
    </xdr:from>
    <xdr:to>
      <xdr:col>2</xdr:col>
      <xdr:colOff>1143000</xdr:colOff>
      <xdr:row>8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9990" t="19990" r="19990" b="19990"/>
        <a:stretch>
          <a:fillRect/>
        </a:stretch>
      </xdr:blipFill>
      <xdr:spPr>
        <a:xfrm>
          <a:off x="247015" y="761365"/>
          <a:ext cx="1261745" cy="1204595"/>
        </a:xfrm>
        <a:prstGeom prst="ellipse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45720</xdr:rowOff>
    </xdr:from>
    <xdr:to>
      <xdr:col>8</xdr:col>
      <xdr:colOff>130175</xdr:colOff>
      <xdr:row>15</xdr:row>
      <xdr:rowOff>115570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274320</xdr:colOff>
      <xdr:row>1</xdr:row>
      <xdr:rowOff>64135</xdr:rowOff>
    </xdr:from>
    <xdr:to>
      <xdr:col>15</xdr:col>
      <xdr:colOff>206375</xdr:colOff>
      <xdr:row>15</xdr:row>
      <xdr:rowOff>78740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220980</xdr:colOff>
      <xdr:row>17</xdr:row>
      <xdr:rowOff>2540</xdr:rowOff>
    </xdr:from>
    <xdr:to>
      <xdr:col>7</xdr:col>
      <xdr:colOff>358140</xdr:colOff>
      <xdr:row>29</xdr:row>
      <xdr:rowOff>154940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167640</xdr:rowOff>
    </xdr:from>
    <xdr:to>
      <xdr:col>8</xdr:col>
      <xdr:colOff>358140</xdr:colOff>
      <xdr:row>16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449580</xdr:colOff>
      <xdr:row>2</xdr:row>
      <xdr:rowOff>114300</xdr:rowOff>
    </xdr:from>
    <xdr:to>
      <xdr:col>15</xdr:col>
      <xdr:colOff>388620</xdr:colOff>
      <xdr:row>17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056.612163773098" createdVersion="3" refreshedVersion="3" minRefreshableVersion="3" recordCount="300">
  <cacheSource type="worksheet">
    <worksheetSource name="data"/>
  </cacheSource>
  <cacheFields count="5">
    <cacheField name="Sales Person" numFmtId="0">
      <sharedItems containsSemiMixedTypes="0" containsNonDate="0" containsString="0"/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 containsSemiMixedTypes="0" containsNonDate="0" containsString="0"/>
    </cacheField>
    <cacheField name="Amount" numFmtId="6">
      <sharedItems containsSemiMixedTypes="0" containsNonDate="0" containsString="0"/>
    </cacheField>
    <cacheField name="Units" numFmtId="3">
      <sharedItems containsSemiMixedTypes="0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s v="Ram Mahesh"/>
    <x v="0"/>
    <s v="70% Dark Bites"/>
    <n v="1624"/>
    <n v="114"/>
  </r>
  <r>
    <s v="Brien Boise"/>
    <x v="1"/>
    <s v="Choco Coated Almonds"/>
    <n v="6706"/>
    <n v="459"/>
  </r>
  <r>
    <s v="Husein Augar"/>
    <x v="1"/>
    <s v="Almond Choco"/>
    <n v="959"/>
    <n v="147"/>
  </r>
  <r>
    <s v="Carla Molina"/>
    <x v="2"/>
    <s v="Drinking Coco"/>
    <n v="9632"/>
    <n v="288"/>
  </r>
  <r>
    <s v="Curtice Advani"/>
    <x v="3"/>
    <s v="White Choc"/>
    <n v="2100"/>
    <n v="414"/>
  </r>
  <r>
    <s v="Ram Mahesh"/>
    <x v="1"/>
    <s v="Peanut Butter Cubes"/>
    <n v="8869"/>
    <n v="432"/>
  </r>
  <r>
    <s v="Curtice Advani"/>
    <x v="4"/>
    <s v="Smooth Sliky Salty"/>
    <n v="2681"/>
    <n v="54"/>
  </r>
  <r>
    <s v="Brien Boise"/>
    <x v="1"/>
    <s v="After Nines"/>
    <n v="5012"/>
    <n v="210"/>
  </r>
  <r>
    <s v="Ches Bonnell"/>
    <x v="4"/>
    <s v="50% Dark Bites"/>
    <n v="1281"/>
    <n v="75"/>
  </r>
  <r>
    <s v="Gigi Bohling"/>
    <x v="0"/>
    <s v="50% Dark Bites"/>
    <n v="4991"/>
    <n v="12"/>
  </r>
  <r>
    <s v="Barr Faughny"/>
    <x v="3"/>
    <s v="White Choc"/>
    <n v="1785"/>
    <n v="462"/>
  </r>
  <r>
    <s v="Gunar Cockshoot"/>
    <x v="0"/>
    <s v="Eclairs"/>
    <n v="3983"/>
    <n v="144"/>
  </r>
  <r>
    <s v="Husein Augar"/>
    <x v="4"/>
    <s v="Mint Chip Choco"/>
    <n v="2646"/>
    <n v="120"/>
  </r>
  <r>
    <s v="Barr Faughny"/>
    <x v="5"/>
    <s v="Milk Bars"/>
    <n v="252"/>
    <n v="54"/>
  </r>
  <r>
    <s v="Gunar Cockshoot"/>
    <x v="1"/>
    <s v="White Choc"/>
    <n v="2464"/>
    <n v="234"/>
  </r>
  <r>
    <s v="Gunar Cockshoot"/>
    <x v="1"/>
    <s v="Manuka Honey Choco"/>
    <n v="2114"/>
    <n v="66"/>
  </r>
  <r>
    <s v="Curtice Advani"/>
    <x v="0"/>
    <s v="Smooth Sliky Salty"/>
    <n v="7693"/>
    <n v="87"/>
  </r>
  <r>
    <s v="Gigi Bohling"/>
    <x v="5"/>
    <s v="Orange Choco"/>
    <n v="15610"/>
    <n v="339"/>
  </r>
  <r>
    <s v="Carla Molina"/>
    <x v="5"/>
    <s v="After Nines"/>
    <n v="336"/>
    <n v="144"/>
  </r>
  <r>
    <s v="Barr Faughny"/>
    <x v="3"/>
    <s v="Orange Choco"/>
    <n v="9443"/>
    <n v="162"/>
  </r>
  <r>
    <s v="Husein Augar"/>
    <x v="5"/>
    <s v="Fruit &amp; Nut Bars"/>
    <n v="8155"/>
    <n v="90"/>
  </r>
  <r>
    <s v="Brien Boise"/>
    <x v="4"/>
    <s v="Fruit &amp; Nut Bars"/>
    <n v="1701"/>
    <n v="234"/>
  </r>
  <r>
    <s v="Oby Sorrel"/>
    <x v="4"/>
    <s v="After Nines"/>
    <n v="2205"/>
    <n v="141"/>
  </r>
  <r>
    <s v="Brien Boise"/>
    <x v="0"/>
    <s v="99% Dark &amp; Pure"/>
    <n v="1771"/>
    <n v="204"/>
  </r>
  <r>
    <s v="Carla Molina"/>
    <x v="1"/>
    <s v="Raspberry Choco"/>
    <n v="2114"/>
    <n v="186"/>
  </r>
  <r>
    <s v="Carla Molina"/>
    <x v="2"/>
    <s v="Milk Bars"/>
    <n v="10311"/>
    <n v="231"/>
  </r>
  <r>
    <s v="Gunar Cockshoot"/>
    <x v="3"/>
    <s v="Mint Chip Choco"/>
    <n v="21"/>
    <n v="168"/>
  </r>
  <r>
    <s v="Oby Sorrel"/>
    <x v="1"/>
    <s v="Orange Choco"/>
    <n v="1974"/>
    <n v="195"/>
  </r>
  <r>
    <s v="Gigi Bohling"/>
    <x v="2"/>
    <s v="Fruit &amp; Nut Bars"/>
    <n v="6314"/>
    <n v="15"/>
  </r>
  <r>
    <s v="Oby Sorrel"/>
    <x v="0"/>
    <s v="Fruit &amp; Nut Bars"/>
    <n v="4683"/>
    <n v="30"/>
  </r>
  <r>
    <s v="Carla Molina"/>
    <x v="0"/>
    <s v="85% Dark Bars"/>
    <n v="6398"/>
    <n v="102"/>
  </r>
  <r>
    <s v="Barr Faughny"/>
    <x v="1"/>
    <s v="99% Dark &amp; Pure"/>
    <n v="553"/>
    <n v="15"/>
  </r>
  <r>
    <s v="Brien Boise"/>
    <x v="3"/>
    <s v="70% Dark Bites"/>
    <n v="7021"/>
    <n v="183"/>
  </r>
  <r>
    <s v="Ram Mahesh"/>
    <x v="3"/>
    <s v="After Nines"/>
    <n v="5817"/>
    <n v="12"/>
  </r>
  <r>
    <s v="Carla Molina"/>
    <x v="3"/>
    <s v="50% Dark Bites"/>
    <n v="3976"/>
    <n v="72"/>
  </r>
  <r>
    <s v="Curtice Advani"/>
    <x v="4"/>
    <s v="Organic Choco Syrup"/>
    <n v="1134"/>
    <n v="282"/>
  </r>
  <r>
    <s v="Barr Faughny"/>
    <x v="3"/>
    <s v="Caramel Stuffed Bars"/>
    <n v="6027"/>
    <n v="144"/>
  </r>
  <r>
    <s v="Curtice Advani"/>
    <x v="0"/>
    <s v="Mint Chip Choco"/>
    <n v="1904"/>
    <n v="405"/>
  </r>
  <r>
    <s v="Ches Bonnell"/>
    <x v="5"/>
    <s v="Choco Coated Almonds"/>
    <n v="3262"/>
    <n v="75"/>
  </r>
  <r>
    <s v="Ram Mahesh"/>
    <x v="5"/>
    <s v="Organic Choco Syrup"/>
    <n v="2289"/>
    <n v="135"/>
  </r>
  <r>
    <s v="Gigi Bohling"/>
    <x v="5"/>
    <s v="Organic Choco Syrup"/>
    <n v="6986"/>
    <n v="21"/>
  </r>
  <r>
    <s v="Barr Faughny"/>
    <x v="4"/>
    <s v="Fruit &amp; Nut Bars"/>
    <n v="4417"/>
    <n v="153"/>
  </r>
  <r>
    <s v="Curtice Advani"/>
    <x v="5"/>
    <s v="Raspberry Choco"/>
    <n v="1442"/>
    <n v="15"/>
  </r>
  <r>
    <s v="Gunar Cockshoot"/>
    <x v="1"/>
    <s v="50% Dark Bites"/>
    <n v="2415"/>
    <n v="255"/>
  </r>
  <r>
    <s v="Barr Faughny"/>
    <x v="0"/>
    <s v="99% Dark &amp; Pure"/>
    <n v="238"/>
    <n v="18"/>
  </r>
  <r>
    <s v="Curtice Advani"/>
    <x v="0"/>
    <s v="Fruit &amp; Nut Bars"/>
    <n v="4949"/>
    <n v="189"/>
  </r>
  <r>
    <s v="Gigi Bohling"/>
    <x v="4"/>
    <s v="Choco Coated Almonds"/>
    <n v="5075"/>
    <n v="21"/>
  </r>
  <r>
    <s v="Gunar Cockshoot"/>
    <x v="2"/>
    <s v="Mint Chip Choco"/>
    <n v="9198"/>
    <n v="36"/>
  </r>
  <r>
    <s v="Curtice Advani"/>
    <x v="5"/>
    <s v="Manuka Honey Choco"/>
    <n v="3339"/>
    <n v="75"/>
  </r>
  <r>
    <s v="Ram Mahesh"/>
    <x v="5"/>
    <s v="Eclairs"/>
    <n v="5019"/>
    <n v="156"/>
  </r>
  <r>
    <s v="Gigi Bohling"/>
    <x v="2"/>
    <s v="Mint Chip Choco"/>
    <n v="16184"/>
    <n v="39"/>
  </r>
  <r>
    <s v="Curtice Advani"/>
    <x v="2"/>
    <s v="Spicy Special Slims"/>
    <n v="497"/>
    <n v="63"/>
  </r>
  <r>
    <s v="Barr Faughny"/>
    <x v="2"/>
    <s v="Manuka Honey Choco"/>
    <n v="8211"/>
    <n v="75"/>
  </r>
  <r>
    <s v="Barr Faughny"/>
    <x v="4"/>
    <s v="Caramel Stuffed Bars"/>
    <n v="6580"/>
    <n v="183"/>
  </r>
  <r>
    <s v="Carla Molina"/>
    <x v="1"/>
    <s v="Milk Bars"/>
    <n v="4760"/>
    <n v="69"/>
  </r>
  <r>
    <s v="Ram Mahesh"/>
    <x v="2"/>
    <s v="White Choc"/>
    <n v="5439"/>
    <n v="30"/>
  </r>
  <r>
    <s v="Carla Molina"/>
    <x v="5"/>
    <s v="Eclairs"/>
    <n v="1463"/>
    <n v="39"/>
  </r>
  <r>
    <s v="Gunar Cockshoot"/>
    <x v="5"/>
    <s v="Choco Coated Almonds"/>
    <n v="7777"/>
    <n v="504"/>
  </r>
  <r>
    <s v="Husein Augar"/>
    <x v="0"/>
    <s v="Manuka Honey Choco"/>
    <n v="1085"/>
    <n v="273"/>
  </r>
  <r>
    <s v="Gigi Bohling"/>
    <x v="0"/>
    <s v="Smooth Sliky Salty"/>
    <n v="182"/>
    <n v="48"/>
  </r>
  <r>
    <s v="Curtice Advani"/>
    <x v="5"/>
    <s v="Organic Choco Syrup"/>
    <n v="4242"/>
    <n v="207"/>
  </r>
  <r>
    <s v="Curtice Advani"/>
    <x v="2"/>
    <s v="Choco Coated Almonds"/>
    <n v="6118"/>
    <n v="9"/>
  </r>
  <r>
    <s v="Oby Sorrel"/>
    <x v="2"/>
    <s v="Fruit &amp; Nut Bars"/>
    <n v="2317"/>
    <n v="261"/>
  </r>
  <r>
    <s v="Curtice Advani"/>
    <x v="4"/>
    <s v="Mint Chip Choco"/>
    <n v="938"/>
    <n v="6"/>
  </r>
  <r>
    <s v="Brien Boise"/>
    <x v="0"/>
    <s v="Raspberry Choco"/>
    <n v="9709"/>
    <n v="30"/>
  </r>
  <r>
    <s v="Ches Bonnell"/>
    <x v="5"/>
    <s v="Orange Choco"/>
    <n v="2205"/>
    <n v="138"/>
  </r>
  <r>
    <s v="Ches Bonnell"/>
    <x v="0"/>
    <s v="Eclairs"/>
    <n v="4487"/>
    <n v="111"/>
  </r>
  <r>
    <s v="Gigi Bohling"/>
    <x v="1"/>
    <s v="Drinking Coco"/>
    <n v="2415"/>
    <n v="15"/>
  </r>
  <r>
    <s v="Ram Mahesh"/>
    <x v="5"/>
    <s v="99% Dark &amp; Pure"/>
    <n v="4018"/>
    <n v="162"/>
  </r>
  <r>
    <s v="Gigi Bohling"/>
    <x v="5"/>
    <s v="99% Dark &amp; Pure"/>
    <n v="861"/>
    <n v="195"/>
  </r>
  <r>
    <s v="Oby Sorrel"/>
    <x v="4"/>
    <s v="50% Dark Bites"/>
    <n v="5586"/>
    <n v="525"/>
  </r>
  <r>
    <s v="Ches Bonnell"/>
    <x v="5"/>
    <s v="Peanut Butter Cubes"/>
    <n v="2226"/>
    <n v="48"/>
  </r>
  <r>
    <s v="Husein Augar"/>
    <x v="5"/>
    <s v="Caramel Stuffed Bars"/>
    <n v="14329"/>
    <n v="150"/>
  </r>
  <r>
    <s v="Husein Augar"/>
    <x v="5"/>
    <s v="Orange Choco"/>
    <n v="8463"/>
    <n v="492"/>
  </r>
  <r>
    <s v="Gigi Bohling"/>
    <x v="5"/>
    <s v="Manuka Honey Choco"/>
    <n v="2891"/>
    <n v="102"/>
  </r>
  <r>
    <s v="Gunar Cockshoot"/>
    <x v="2"/>
    <s v="Fruit &amp; Nut Bars"/>
    <n v="3773"/>
    <n v="165"/>
  </r>
  <r>
    <s v="Carla Molina"/>
    <x v="2"/>
    <s v="Caramel Stuffed Bars"/>
    <n v="854"/>
    <n v="309"/>
  </r>
  <r>
    <s v="Curtice Advani"/>
    <x v="2"/>
    <s v="Eclairs"/>
    <n v="4970"/>
    <n v="156"/>
  </r>
  <r>
    <s v="Husein Augar"/>
    <x v="1"/>
    <s v="Baker's Choco Chips"/>
    <n v="98"/>
    <n v="159"/>
  </r>
  <r>
    <s v="Gigi Bohling"/>
    <x v="1"/>
    <s v="Raspberry Choco"/>
    <n v="13391"/>
    <n v="201"/>
  </r>
  <r>
    <s v="Brien Boise"/>
    <x v="3"/>
    <s v="Smooth Sliky Salty"/>
    <n v="8890"/>
    <n v="210"/>
  </r>
  <r>
    <s v="Barr Faughny"/>
    <x v="4"/>
    <s v="Milk Bars"/>
    <n v="56"/>
    <n v="51"/>
  </r>
  <r>
    <s v="Gunar Cockshoot"/>
    <x v="2"/>
    <s v="White Choc"/>
    <n v="3339"/>
    <n v="39"/>
  </r>
  <r>
    <s v="Oby Sorrel"/>
    <x v="1"/>
    <s v="Drinking Coco"/>
    <n v="3808"/>
    <n v="279"/>
  </r>
  <r>
    <s v="Oby Sorrel"/>
    <x v="4"/>
    <s v="Milk Bars"/>
    <n v="63"/>
    <n v="123"/>
  </r>
  <r>
    <s v="Barr Faughny"/>
    <x v="3"/>
    <s v="Organic Choco Syrup"/>
    <n v="7812"/>
    <n v="81"/>
  </r>
  <r>
    <s v="Ram Mahesh"/>
    <x v="0"/>
    <s v="99% Dark &amp; Pure"/>
    <n v="7693"/>
    <n v="21"/>
  </r>
  <r>
    <s v="Gunar Cockshoot"/>
    <x v="2"/>
    <s v="Caramel Stuffed Bars"/>
    <n v="973"/>
    <n v="162"/>
  </r>
  <r>
    <s v="Oby Sorrel"/>
    <x v="1"/>
    <s v="Spicy Special Slims"/>
    <n v="567"/>
    <n v="228"/>
  </r>
  <r>
    <s v="Oby Sorrel"/>
    <x v="2"/>
    <s v="Manuka Honey Choco"/>
    <n v="2471"/>
    <n v="342"/>
  </r>
  <r>
    <s v="Gigi Bohling"/>
    <x v="4"/>
    <s v="Milk Bars"/>
    <n v="7189"/>
    <n v="54"/>
  </r>
  <r>
    <s v="Carla Molina"/>
    <x v="1"/>
    <s v="Caramel Stuffed Bars"/>
    <n v="7455"/>
    <n v="216"/>
  </r>
  <r>
    <s v="Gunar Cockshoot"/>
    <x v="5"/>
    <s v="Baker's Choco Chips"/>
    <n v="3108"/>
    <n v="54"/>
  </r>
  <r>
    <s v="Curtice Advani"/>
    <x v="4"/>
    <s v="White Choc"/>
    <n v="469"/>
    <n v="75"/>
  </r>
  <r>
    <s v="Husein Augar"/>
    <x v="0"/>
    <s v="Fruit &amp; Nut Bars"/>
    <n v="2737"/>
    <n v="93"/>
  </r>
  <r>
    <s v="Husein Augar"/>
    <x v="0"/>
    <s v="White Choc"/>
    <n v="4305"/>
    <n v="156"/>
  </r>
  <r>
    <s v="Husein Augar"/>
    <x v="4"/>
    <s v="Eclairs"/>
    <n v="2408"/>
    <n v="9"/>
  </r>
  <r>
    <s v="Gunar Cockshoot"/>
    <x v="2"/>
    <s v="99% Dark &amp; Pure"/>
    <n v="1281"/>
    <n v="18"/>
  </r>
  <r>
    <s v="Ram Mahesh"/>
    <x v="1"/>
    <s v="Choco Coated Almonds"/>
    <n v="12348"/>
    <n v="234"/>
  </r>
  <r>
    <s v="Gunar Cockshoot"/>
    <x v="5"/>
    <s v="Caramel Stuffed Bars"/>
    <n v="3689"/>
    <n v="312"/>
  </r>
  <r>
    <s v="Ches Bonnell"/>
    <x v="2"/>
    <s v="99% Dark &amp; Pure"/>
    <n v="2870"/>
    <n v="300"/>
  </r>
  <r>
    <s v="Barr Faughny"/>
    <x v="2"/>
    <s v="Organic Choco Syrup"/>
    <n v="798"/>
    <n v="519"/>
  </r>
  <r>
    <s v="Carla Molina"/>
    <x v="0"/>
    <s v="Spicy Special Slims"/>
    <n v="2933"/>
    <n v="9"/>
  </r>
  <r>
    <s v="Gigi Bohling"/>
    <x v="1"/>
    <s v="Almond Choco"/>
    <n v="2744"/>
    <n v="9"/>
  </r>
  <r>
    <s v="Ram Mahesh"/>
    <x v="2"/>
    <s v="Peanut Butter Cubes"/>
    <n v="9772"/>
    <n v="90"/>
  </r>
  <r>
    <s v="Ches Bonnell"/>
    <x v="5"/>
    <s v="White Choc"/>
    <n v="1568"/>
    <n v="96"/>
  </r>
  <r>
    <s v="Barr Faughny"/>
    <x v="2"/>
    <s v="Mint Chip Choco"/>
    <n v="11417"/>
    <n v="21"/>
  </r>
  <r>
    <s v="Ram Mahesh"/>
    <x v="5"/>
    <s v="Baker's Choco Chips"/>
    <n v="6748"/>
    <n v="48"/>
  </r>
  <r>
    <s v="Oby Sorrel"/>
    <x v="2"/>
    <s v="Organic Choco Syrup"/>
    <n v="1407"/>
    <n v="72"/>
  </r>
  <r>
    <s v="Brien Boise"/>
    <x v="1"/>
    <s v="Manuka Honey Choco"/>
    <n v="2023"/>
    <n v="168"/>
  </r>
  <r>
    <s v="Gigi Bohling"/>
    <x v="3"/>
    <s v="Baker's Choco Chips"/>
    <n v="5236"/>
    <n v="51"/>
  </r>
  <r>
    <s v="Carla Molina"/>
    <x v="2"/>
    <s v="99% Dark &amp; Pure"/>
    <n v="1925"/>
    <n v="192"/>
  </r>
  <r>
    <s v="Ches Bonnell"/>
    <x v="0"/>
    <s v="50% Dark Bites"/>
    <n v="6608"/>
    <n v="225"/>
  </r>
  <r>
    <s v="Curtice Advani"/>
    <x v="5"/>
    <s v="Baker's Choco Chips"/>
    <n v="8008"/>
    <n v="456"/>
  </r>
  <r>
    <s v="Oby Sorrel"/>
    <x v="5"/>
    <s v="White Choc"/>
    <n v="1428"/>
    <n v="93"/>
  </r>
  <r>
    <s v="Curtice Advani"/>
    <x v="5"/>
    <s v="Almond Choco"/>
    <n v="525"/>
    <n v="48"/>
  </r>
  <r>
    <s v="Curtice Advani"/>
    <x v="0"/>
    <s v="Drinking Coco"/>
    <n v="1505"/>
    <n v="102"/>
  </r>
  <r>
    <s v="Ches Bonnell"/>
    <x v="1"/>
    <s v="70% Dark Bites"/>
    <n v="6755"/>
    <n v="252"/>
  </r>
  <r>
    <s v="Barr Faughny"/>
    <x v="0"/>
    <s v="Drinking Coco"/>
    <n v="11571"/>
    <n v="138"/>
  </r>
  <r>
    <s v="Ram Mahesh"/>
    <x v="4"/>
    <s v="White Choc"/>
    <n v="2541"/>
    <n v="90"/>
  </r>
  <r>
    <s v="Carla Molina"/>
    <x v="0"/>
    <s v="70% Dark Bites"/>
    <n v="1526"/>
    <n v="240"/>
  </r>
  <r>
    <s v="Ram Mahesh"/>
    <x v="4"/>
    <s v="Almond Choco"/>
    <n v="6125"/>
    <n v="102"/>
  </r>
  <r>
    <s v="Carla Molina"/>
    <x v="1"/>
    <s v="Organic Choco Syrup"/>
    <n v="847"/>
    <n v="129"/>
  </r>
  <r>
    <s v="Brien Boise"/>
    <x v="1"/>
    <s v="Organic Choco Syrup"/>
    <n v="4753"/>
    <n v="300"/>
  </r>
  <r>
    <s v="Curtice Advani"/>
    <x v="4"/>
    <s v="Peanut Butter Cubes"/>
    <n v="959"/>
    <n v="135"/>
  </r>
  <r>
    <s v="Ches Bonnell"/>
    <x v="1"/>
    <s v="85% Dark Bars"/>
    <n v="2793"/>
    <n v="114"/>
  </r>
  <r>
    <s v="Ches Bonnell"/>
    <x v="1"/>
    <s v="50% Dark Bites"/>
    <n v="4606"/>
    <n v="63"/>
  </r>
  <r>
    <s v="Ches Bonnell"/>
    <x v="2"/>
    <s v="Manuka Honey Choco"/>
    <n v="5551"/>
    <n v="252"/>
  </r>
  <r>
    <s v="Oby Sorrel"/>
    <x v="2"/>
    <s v="Choco Coated Almonds"/>
    <n v="6657"/>
    <n v="303"/>
  </r>
  <r>
    <s v="Ches Bonnell"/>
    <x v="3"/>
    <s v="Eclairs"/>
    <n v="4438"/>
    <n v="246"/>
  </r>
  <r>
    <s v="Brien Boise"/>
    <x v="4"/>
    <s v="After Nines"/>
    <n v="168"/>
    <n v="84"/>
  </r>
  <r>
    <s v="Ches Bonnell"/>
    <x v="5"/>
    <s v="Eclairs"/>
    <n v="7777"/>
    <n v="39"/>
  </r>
  <r>
    <s v="Gigi Bohling"/>
    <x v="2"/>
    <s v="Eclairs"/>
    <n v="3339"/>
    <n v="348"/>
  </r>
  <r>
    <s v="Ches Bonnell"/>
    <x v="0"/>
    <s v="Peanut Butter Cubes"/>
    <n v="6391"/>
    <n v="48"/>
  </r>
  <r>
    <s v="Gigi Bohling"/>
    <x v="0"/>
    <s v="After Nines"/>
    <n v="518"/>
    <n v="75"/>
  </r>
  <r>
    <s v="Ches Bonnell"/>
    <x v="4"/>
    <s v="Caramel Stuffed Bars"/>
    <n v="5677"/>
    <n v="258"/>
  </r>
  <r>
    <s v="Curtice Advani"/>
    <x v="3"/>
    <s v="Eclairs"/>
    <n v="6048"/>
    <n v="27"/>
  </r>
  <r>
    <s v="Brien Boise"/>
    <x v="4"/>
    <s v="Choco Coated Almonds"/>
    <n v="3752"/>
    <n v="213"/>
  </r>
  <r>
    <s v="Gigi Bohling"/>
    <x v="1"/>
    <s v="Manuka Honey Choco"/>
    <n v="4480"/>
    <n v="357"/>
  </r>
  <r>
    <s v="Husein Augar"/>
    <x v="0"/>
    <s v="Almond Choco"/>
    <n v="259"/>
    <n v="207"/>
  </r>
  <r>
    <s v="Brien Boise"/>
    <x v="0"/>
    <s v="70% Dark Bites"/>
    <n v="42"/>
    <n v="150"/>
  </r>
  <r>
    <s v="Carla Molina"/>
    <x v="2"/>
    <s v="Baker's Choco Chips"/>
    <n v="98"/>
    <n v="204"/>
  </r>
  <r>
    <s v="Ches Bonnell"/>
    <x v="1"/>
    <s v="Organic Choco Syrup"/>
    <n v="2478"/>
    <n v="21"/>
  </r>
  <r>
    <s v="Carla Molina"/>
    <x v="5"/>
    <s v="Peanut Butter Cubes"/>
    <n v="7847"/>
    <n v="174"/>
  </r>
  <r>
    <s v="Barr Faughny"/>
    <x v="0"/>
    <s v="Eclairs"/>
    <n v="9926"/>
    <n v="201"/>
  </r>
  <r>
    <s v="Brien Boise"/>
    <x v="4"/>
    <s v="Milk Bars"/>
    <n v="819"/>
    <n v="510"/>
  </r>
  <r>
    <s v="Curtice Advani"/>
    <x v="3"/>
    <s v="Manuka Honey Choco"/>
    <n v="3052"/>
    <n v="378"/>
  </r>
  <r>
    <s v="Husein Augar"/>
    <x v="5"/>
    <s v="Spicy Special Slims"/>
    <n v="6832"/>
    <n v="27"/>
  </r>
  <r>
    <s v="Barr Faughny"/>
    <x v="3"/>
    <s v="Mint Chip Choco"/>
    <n v="2016"/>
    <n v="117"/>
  </r>
  <r>
    <s v="Curtice Advani"/>
    <x v="4"/>
    <s v="Spicy Special Slims"/>
    <n v="7322"/>
    <n v="36"/>
  </r>
  <r>
    <s v="Brien Boise"/>
    <x v="1"/>
    <s v="Peanut Butter Cubes"/>
    <n v="357"/>
    <n v="126"/>
  </r>
  <r>
    <s v="Husein Augar"/>
    <x v="3"/>
    <s v="White Choc"/>
    <n v="3192"/>
    <n v="72"/>
  </r>
  <r>
    <s v="Ches Bonnell"/>
    <x v="2"/>
    <s v="After Nines"/>
    <n v="8435"/>
    <n v="42"/>
  </r>
  <r>
    <s v="Ram Mahesh"/>
    <x v="3"/>
    <s v="Manuka Honey Choco"/>
    <n v="0"/>
    <n v="135"/>
  </r>
  <r>
    <s v="Ches Bonnell"/>
    <x v="5"/>
    <s v="85% Dark Bars"/>
    <n v="8862"/>
    <n v="189"/>
  </r>
  <r>
    <s v="Curtice Advani"/>
    <x v="0"/>
    <s v="Caramel Stuffed Bars"/>
    <n v="3556"/>
    <n v="459"/>
  </r>
  <r>
    <s v="Gigi Bohling"/>
    <x v="5"/>
    <s v="Raspberry Choco"/>
    <n v="7280"/>
    <n v="201"/>
  </r>
  <r>
    <s v="Curtice Advani"/>
    <x v="5"/>
    <s v="70% Dark Bites"/>
    <n v="3402"/>
    <n v="366"/>
  </r>
  <r>
    <s v="Gunar Cockshoot"/>
    <x v="0"/>
    <s v="Manuka Honey Choco"/>
    <n v="4592"/>
    <n v="324"/>
  </r>
  <r>
    <s v="Husein Augar"/>
    <x v="1"/>
    <s v="Raspberry Choco"/>
    <n v="7833"/>
    <n v="243"/>
  </r>
  <r>
    <s v="Barr Faughny"/>
    <x v="3"/>
    <s v="Spicy Special Slims"/>
    <n v="7651"/>
    <n v="213"/>
  </r>
  <r>
    <s v="Ram Mahesh"/>
    <x v="1"/>
    <s v="70% Dark Bites"/>
    <n v="2275"/>
    <n v="447"/>
  </r>
  <r>
    <s v="Ram Mahesh"/>
    <x v="4"/>
    <s v="Milk Bars"/>
    <n v="5670"/>
    <n v="297"/>
  </r>
  <r>
    <s v="Ches Bonnell"/>
    <x v="1"/>
    <s v="Mint Chip Choco"/>
    <n v="2135"/>
    <n v="27"/>
  </r>
  <r>
    <s v="Ram Mahesh"/>
    <x v="5"/>
    <s v="Fruit &amp; Nut Bars"/>
    <n v="2779"/>
    <n v="75"/>
  </r>
  <r>
    <s v="Oby Sorrel"/>
    <x v="3"/>
    <s v="Peanut Butter Cubes"/>
    <n v="12950"/>
    <n v="30"/>
  </r>
  <r>
    <s v="Ches Bonnell"/>
    <x v="2"/>
    <s v="Drinking Coco"/>
    <n v="2646"/>
    <n v="177"/>
  </r>
  <r>
    <s v="Ram Mahesh"/>
    <x v="5"/>
    <s v="Peanut Butter Cubes"/>
    <n v="3794"/>
    <n v="159"/>
  </r>
  <r>
    <s v="Gunar Cockshoot"/>
    <x v="1"/>
    <s v="Peanut Butter Cubes"/>
    <n v="819"/>
    <n v="306"/>
  </r>
  <r>
    <s v="Gunar Cockshoot"/>
    <x v="5"/>
    <s v="Orange Choco"/>
    <n v="2583"/>
    <n v="18"/>
  </r>
  <r>
    <s v="Ches Bonnell"/>
    <x v="1"/>
    <s v="99% Dark &amp; Pure"/>
    <n v="4585"/>
    <n v="240"/>
  </r>
  <r>
    <s v="Gigi Bohling"/>
    <x v="5"/>
    <s v="Peanut Butter Cubes"/>
    <n v="1652"/>
    <n v="93"/>
  </r>
  <r>
    <s v="Oby Sorrel"/>
    <x v="5"/>
    <s v="Baker's Choco Chips"/>
    <n v="4991"/>
    <n v="9"/>
  </r>
  <r>
    <s v="Brien Boise"/>
    <x v="5"/>
    <s v="Mint Chip Choco"/>
    <n v="2009"/>
    <n v="219"/>
  </r>
  <r>
    <s v="Barr Faughny"/>
    <x v="3"/>
    <s v="After Nines"/>
    <n v="1568"/>
    <n v="141"/>
  </r>
  <r>
    <s v="Carla Molina"/>
    <x v="0"/>
    <s v="Orange Choco"/>
    <n v="3388"/>
    <n v="123"/>
  </r>
  <r>
    <s v="Ram Mahesh"/>
    <x v="4"/>
    <s v="85% Dark Bars"/>
    <n v="623"/>
    <n v="51"/>
  </r>
  <r>
    <s v="Curtice Advani"/>
    <x v="2"/>
    <s v="Almond Choco"/>
    <n v="10073"/>
    <n v="120"/>
  </r>
  <r>
    <s v="Brien Boise"/>
    <x v="3"/>
    <s v="Baker's Choco Chips"/>
    <n v="1561"/>
    <n v="27"/>
  </r>
  <r>
    <s v="Husein Augar"/>
    <x v="2"/>
    <s v="Organic Choco Syrup"/>
    <n v="11522"/>
    <n v="204"/>
  </r>
  <r>
    <s v="Curtice Advani"/>
    <x v="4"/>
    <s v="Milk Bars"/>
    <n v="2317"/>
    <n v="123"/>
  </r>
  <r>
    <s v="Oby Sorrel"/>
    <x v="0"/>
    <s v="Caramel Stuffed Bars"/>
    <n v="3059"/>
    <n v="27"/>
  </r>
  <r>
    <s v="Carla Molina"/>
    <x v="0"/>
    <s v="Baker's Choco Chips"/>
    <n v="2324"/>
    <n v="177"/>
  </r>
  <r>
    <s v="Gunar Cockshoot"/>
    <x v="3"/>
    <s v="Baker's Choco Chips"/>
    <n v="4956"/>
    <n v="171"/>
  </r>
  <r>
    <s v="Oby Sorrel"/>
    <x v="5"/>
    <s v="99% Dark &amp; Pure"/>
    <n v="5355"/>
    <n v="204"/>
  </r>
  <r>
    <s v="Gunar Cockshoot"/>
    <x v="5"/>
    <s v="50% Dark Bites"/>
    <n v="7259"/>
    <n v="276"/>
  </r>
  <r>
    <s v="Brien Boise"/>
    <x v="0"/>
    <s v="Baker's Choco Chips"/>
    <n v="6279"/>
    <n v="45"/>
  </r>
  <r>
    <s v="Ram Mahesh"/>
    <x v="4"/>
    <s v="Manuka Honey Choco"/>
    <n v="2541"/>
    <n v="45"/>
  </r>
  <r>
    <s v="Curtice Advani"/>
    <x v="1"/>
    <s v="Organic Choco Syrup"/>
    <n v="3864"/>
    <n v="177"/>
  </r>
  <r>
    <s v="Gigi Bohling"/>
    <x v="2"/>
    <s v="Milk Bars"/>
    <n v="6146"/>
    <n v="63"/>
  </r>
  <r>
    <s v="Husein Augar"/>
    <x v="3"/>
    <s v="Drinking Coco"/>
    <n v="2639"/>
    <n v="204"/>
  </r>
  <r>
    <s v="Brien Boise"/>
    <x v="0"/>
    <s v="After Nines"/>
    <n v="1890"/>
    <n v="195"/>
  </r>
  <r>
    <s v="Ches Bonnell"/>
    <x v="5"/>
    <s v="50% Dark Bites"/>
    <n v="1932"/>
    <n v="369"/>
  </r>
  <r>
    <s v="Gunar Cockshoot"/>
    <x v="5"/>
    <s v="White Choc"/>
    <n v="6300"/>
    <n v="42"/>
  </r>
  <r>
    <s v="Curtice Advani"/>
    <x v="0"/>
    <s v="70% Dark Bites"/>
    <n v="560"/>
    <n v="81"/>
  </r>
  <r>
    <s v="Husein Augar"/>
    <x v="0"/>
    <s v="Baker's Choco Chips"/>
    <n v="2856"/>
    <n v="246"/>
  </r>
  <r>
    <s v="Husein Augar"/>
    <x v="5"/>
    <s v="Eclairs"/>
    <n v="707"/>
    <n v="174"/>
  </r>
  <r>
    <s v="Brien Boise"/>
    <x v="1"/>
    <s v="70% Dark Bites"/>
    <n v="3598"/>
    <n v="81"/>
  </r>
  <r>
    <s v="Ram Mahesh"/>
    <x v="1"/>
    <s v="After Nines"/>
    <n v="6853"/>
    <n v="372"/>
  </r>
  <r>
    <s v="Ram Mahesh"/>
    <x v="1"/>
    <s v="Mint Chip Choco"/>
    <n v="4725"/>
    <n v="174"/>
  </r>
  <r>
    <s v="Carla Molina"/>
    <x v="2"/>
    <s v="Choco Coated Almonds"/>
    <n v="10304"/>
    <n v="84"/>
  </r>
  <r>
    <s v="Carla Molina"/>
    <x v="5"/>
    <s v="Mint Chip Choco"/>
    <n v="1274"/>
    <n v="225"/>
  </r>
  <r>
    <s v="Gigi Bohling"/>
    <x v="2"/>
    <s v="70% Dark Bites"/>
    <n v="1526"/>
    <n v="105"/>
  </r>
  <r>
    <s v="Ram Mahesh"/>
    <x v="3"/>
    <s v="Caramel Stuffed Bars"/>
    <n v="3101"/>
    <n v="225"/>
  </r>
  <r>
    <s v="Barr Faughny"/>
    <x v="0"/>
    <s v="50% Dark Bites"/>
    <n v="1057"/>
    <n v="54"/>
  </r>
  <r>
    <s v="Ches Bonnell"/>
    <x v="0"/>
    <s v="Baker's Choco Chips"/>
    <n v="5306"/>
    <n v="0"/>
  </r>
  <r>
    <s v="Gigi Bohling"/>
    <x v="3"/>
    <s v="85% Dark Bars"/>
    <n v="4018"/>
    <n v="171"/>
  </r>
  <r>
    <s v="Husein Augar"/>
    <x v="5"/>
    <s v="Mint Chip Choco"/>
    <n v="938"/>
    <n v="189"/>
  </r>
  <r>
    <s v="Ches Bonnell"/>
    <x v="4"/>
    <s v="Drinking Coco"/>
    <n v="1778"/>
    <n v="270"/>
  </r>
  <r>
    <s v="Curtice Advani"/>
    <x v="3"/>
    <s v="70% Dark Bites"/>
    <n v="1638"/>
    <n v="63"/>
  </r>
  <r>
    <s v="Carla Molina"/>
    <x v="4"/>
    <s v="White Choc"/>
    <n v="154"/>
    <n v="21"/>
  </r>
  <r>
    <s v="Ches Bonnell"/>
    <x v="0"/>
    <s v="After Nines"/>
    <n v="9835"/>
    <n v="207"/>
  </r>
  <r>
    <s v="Husein Augar"/>
    <x v="0"/>
    <s v="Orange Choco"/>
    <n v="7273"/>
    <n v="96"/>
  </r>
  <r>
    <s v="Gigi Bohling"/>
    <x v="3"/>
    <s v="After Nines"/>
    <n v="6909"/>
    <n v="81"/>
  </r>
  <r>
    <s v="Husein Augar"/>
    <x v="3"/>
    <s v="85% Dark Bars"/>
    <n v="3920"/>
    <n v="306"/>
  </r>
  <r>
    <s v="Oby Sorrel"/>
    <x v="3"/>
    <s v="Spicy Special Slims"/>
    <n v="4858"/>
    <n v="279"/>
  </r>
  <r>
    <s v="Barr Faughny"/>
    <x v="4"/>
    <s v="Almond Choco"/>
    <n v="3549"/>
    <n v="3"/>
  </r>
  <r>
    <s v="Ches Bonnell"/>
    <x v="3"/>
    <s v="Organic Choco Syrup"/>
    <n v="966"/>
    <n v="198"/>
  </r>
  <r>
    <s v="Gigi Bohling"/>
    <x v="3"/>
    <s v="Drinking Coco"/>
    <n v="385"/>
    <n v="249"/>
  </r>
  <r>
    <s v="Curtice Advani"/>
    <x v="5"/>
    <s v="Mint Chip Choco"/>
    <n v="2219"/>
    <n v="75"/>
  </r>
  <r>
    <s v="Husein Augar"/>
    <x v="2"/>
    <s v="Choco Coated Almonds"/>
    <n v="2954"/>
    <n v="189"/>
  </r>
  <r>
    <s v="Ches Bonnell"/>
    <x v="2"/>
    <s v="Choco Coated Almonds"/>
    <n v="280"/>
    <n v="87"/>
  </r>
  <r>
    <s v="Carla Molina"/>
    <x v="2"/>
    <s v="70% Dark Bites"/>
    <n v="6118"/>
    <n v="174"/>
  </r>
  <r>
    <s v="Barr Faughny"/>
    <x v="3"/>
    <s v="Raspberry Choco"/>
    <n v="4802"/>
    <n v="36"/>
  </r>
  <r>
    <s v="Husein Augar"/>
    <x v="4"/>
    <s v="85% Dark Bars"/>
    <n v="4137"/>
    <n v="60"/>
  </r>
  <r>
    <s v="Gunar Cockshoot"/>
    <x v="1"/>
    <s v="Fruit &amp; Nut Bars"/>
    <n v="2023"/>
    <n v="78"/>
  </r>
  <r>
    <s v="Husein Augar"/>
    <x v="2"/>
    <s v="70% Dark Bites"/>
    <n v="9051"/>
    <n v="57"/>
  </r>
  <r>
    <s v="Husein Augar"/>
    <x v="0"/>
    <s v="Caramel Stuffed Bars"/>
    <n v="2919"/>
    <n v="45"/>
  </r>
  <r>
    <s v="Carla Molina"/>
    <x v="4"/>
    <s v="After Nines"/>
    <n v="5915"/>
    <n v="3"/>
  </r>
  <r>
    <s v="Oby Sorrel"/>
    <x v="1"/>
    <s v="Raspberry Choco"/>
    <n v="2562"/>
    <n v="6"/>
  </r>
  <r>
    <s v="Gigi Bohling"/>
    <x v="0"/>
    <s v="White Choc"/>
    <n v="8813"/>
    <n v="21"/>
  </r>
  <r>
    <s v="Gigi Bohling"/>
    <x v="2"/>
    <s v="Drinking Coco"/>
    <n v="6111"/>
    <n v="3"/>
  </r>
  <r>
    <s v="Brien Boise"/>
    <x v="5"/>
    <s v="Smooth Sliky Salty"/>
    <n v="3507"/>
    <n v="288"/>
  </r>
  <r>
    <s v="Curtice Advani"/>
    <x v="2"/>
    <s v="Milk Bars"/>
    <n v="4319"/>
    <n v="30"/>
  </r>
  <r>
    <s v="Ram Mahesh"/>
    <x v="4"/>
    <s v="Baker's Choco Chips"/>
    <n v="609"/>
    <n v="87"/>
  </r>
  <r>
    <s v="Ram Mahesh"/>
    <x v="3"/>
    <s v="Organic Choco Syrup"/>
    <n v="6370"/>
    <n v="30"/>
  </r>
  <r>
    <s v="Gigi Bohling"/>
    <x v="4"/>
    <s v="99% Dark &amp; Pure"/>
    <n v="5474"/>
    <n v="168"/>
  </r>
  <r>
    <s v="Ram Mahesh"/>
    <x v="2"/>
    <s v="Organic Choco Syrup"/>
    <n v="3164"/>
    <n v="306"/>
  </r>
  <r>
    <s v="Curtice Advani"/>
    <x v="1"/>
    <s v="Almond Choco"/>
    <n v="1302"/>
    <n v="402"/>
  </r>
  <r>
    <s v="Gunar Cockshoot"/>
    <x v="0"/>
    <s v="Caramel Stuffed Bars"/>
    <n v="7308"/>
    <n v="327"/>
  </r>
  <r>
    <s v="Ram Mahesh"/>
    <x v="0"/>
    <s v="Organic Choco Syrup"/>
    <n v="6132"/>
    <n v="93"/>
  </r>
  <r>
    <s v="Oby Sorrel"/>
    <x v="1"/>
    <s v="50% Dark Bites"/>
    <n v="3472"/>
    <n v="96"/>
  </r>
  <r>
    <s v="Brien Boise"/>
    <x v="3"/>
    <s v="Drinking Coco"/>
    <n v="9660"/>
    <n v="27"/>
  </r>
  <r>
    <s v="Husein Augar"/>
    <x v="4"/>
    <s v="Baker's Choco Chips"/>
    <n v="2436"/>
    <n v="99"/>
  </r>
  <r>
    <s v="Husein Augar"/>
    <x v="4"/>
    <s v="Peanut Butter Cubes"/>
    <n v="9506"/>
    <n v="87"/>
  </r>
  <r>
    <s v="Oby Sorrel"/>
    <x v="0"/>
    <s v="Spicy Special Slims"/>
    <n v="245"/>
    <n v="288"/>
  </r>
  <r>
    <s v="Brien Boise"/>
    <x v="1"/>
    <s v="Orange Choco"/>
    <n v="2702"/>
    <n v="363"/>
  </r>
  <r>
    <s v="Oby Sorrel"/>
    <x v="5"/>
    <s v="Eclairs"/>
    <n v="700"/>
    <n v="87"/>
  </r>
  <r>
    <s v="Curtice Advani"/>
    <x v="5"/>
    <s v="Eclairs"/>
    <n v="3759"/>
    <n v="150"/>
  </r>
  <r>
    <s v="Barr Faughny"/>
    <x v="1"/>
    <s v="Eclairs"/>
    <n v="1589"/>
    <n v="303"/>
  </r>
  <r>
    <s v="Ches Bonnell"/>
    <x v="1"/>
    <s v="Caramel Stuffed Bars"/>
    <n v="5194"/>
    <n v="288"/>
  </r>
  <r>
    <s v="Oby Sorrel"/>
    <x v="2"/>
    <s v="Milk Bars"/>
    <n v="945"/>
    <n v="75"/>
  </r>
  <r>
    <s v="Ram Mahesh"/>
    <x v="4"/>
    <s v="Smooth Sliky Salty"/>
    <n v="1988"/>
    <n v="39"/>
  </r>
  <r>
    <s v="Curtice Advani"/>
    <x v="5"/>
    <s v="Choco Coated Almonds"/>
    <n v="6734"/>
    <n v="123"/>
  </r>
  <r>
    <s v="Ram Mahesh"/>
    <x v="2"/>
    <s v="Almond Choco"/>
    <n v="217"/>
    <n v="36"/>
  </r>
  <r>
    <s v="Gigi Bohling"/>
    <x v="5"/>
    <s v="After Nines"/>
    <n v="6279"/>
    <n v="237"/>
  </r>
  <r>
    <s v="Ram Mahesh"/>
    <x v="2"/>
    <s v="Milk Bars"/>
    <n v="4424"/>
    <n v="201"/>
  </r>
  <r>
    <s v="Barr Faughny"/>
    <x v="2"/>
    <s v="Eclairs"/>
    <n v="189"/>
    <n v="48"/>
  </r>
  <r>
    <s v="Gigi Bohling"/>
    <x v="1"/>
    <s v="After Nines"/>
    <n v="490"/>
    <n v="84"/>
  </r>
  <r>
    <s v="Brien Boise"/>
    <x v="0"/>
    <s v="Spicy Special Slims"/>
    <n v="434"/>
    <n v="87"/>
  </r>
  <r>
    <s v="Ches Bonnell"/>
    <x v="4"/>
    <s v="70% Dark Bites"/>
    <n v="10129"/>
    <n v="312"/>
  </r>
  <r>
    <s v="Gunar Cockshoot"/>
    <x v="3"/>
    <s v="Caramel Stuffed Bars"/>
    <n v="1652"/>
    <n v="102"/>
  </r>
  <r>
    <s v="Brien Boise"/>
    <x v="4"/>
    <s v="Spicy Special Slims"/>
    <n v="6433"/>
    <n v="78"/>
  </r>
  <r>
    <s v="Gunar Cockshoot"/>
    <x v="5"/>
    <s v="Fruit &amp; Nut Bars"/>
    <n v="2212"/>
    <n v="117"/>
  </r>
  <r>
    <s v="Carla Molina"/>
    <x v="1"/>
    <s v="99% Dark &amp; Pure"/>
    <n v="609"/>
    <n v="99"/>
  </r>
  <r>
    <s v="Ram Mahesh"/>
    <x v="1"/>
    <s v="85% Dark Bars"/>
    <n v="1638"/>
    <n v="48"/>
  </r>
  <r>
    <s v="Ches Bonnell"/>
    <x v="5"/>
    <s v="Raspberry Choco"/>
    <n v="3829"/>
    <n v="24"/>
  </r>
  <r>
    <s v="Ram Mahesh"/>
    <x v="3"/>
    <s v="Raspberry Choco"/>
    <n v="5775"/>
    <n v="42"/>
  </r>
  <r>
    <s v="Curtice Advani"/>
    <x v="1"/>
    <s v="Orange Choco"/>
    <n v="1071"/>
    <n v="270"/>
  </r>
  <r>
    <s v="Brien Boise"/>
    <x v="2"/>
    <s v="Fruit &amp; Nut Bars"/>
    <n v="5019"/>
    <n v="150"/>
  </r>
  <r>
    <s v="Barr Faughny"/>
    <x v="0"/>
    <s v="Raspberry Choco"/>
    <n v="2863"/>
    <n v="42"/>
  </r>
  <r>
    <s v="Ram Mahesh"/>
    <x v="1"/>
    <s v="Manuka Honey Choco"/>
    <n v="1617"/>
    <n v="126"/>
  </r>
  <r>
    <s v="Curtice Advani"/>
    <x v="0"/>
    <s v="Baker's Choco Chips"/>
    <n v="6818"/>
    <n v="6"/>
  </r>
  <r>
    <s v="Gunar Cockshoot"/>
    <x v="1"/>
    <s v="Raspberry Choco"/>
    <n v="6657"/>
    <n v="276"/>
  </r>
  <r>
    <s v="Gunar Cockshoot"/>
    <x v="5"/>
    <s v="Eclairs"/>
    <n v="2919"/>
    <n v="93"/>
  </r>
  <r>
    <s v="Barr Faughny"/>
    <x v="2"/>
    <s v="Smooth Sliky Salty"/>
    <n v="3094"/>
    <n v="246"/>
  </r>
  <r>
    <s v="Curtice Advani"/>
    <x v="3"/>
    <s v="85% Dark Bars"/>
    <n v="2989"/>
    <n v="3"/>
  </r>
  <r>
    <s v="Brien Boise"/>
    <x v="4"/>
    <s v="Organic Choco Syrup"/>
    <n v="2268"/>
    <n v="63"/>
  </r>
  <r>
    <s v="Gigi Bohling"/>
    <x v="1"/>
    <s v="Smooth Sliky Salty"/>
    <n v="4753"/>
    <n v="246"/>
  </r>
  <r>
    <s v="Barr Faughny"/>
    <x v="5"/>
    <s v="99% Dark &amp; Pure"/>
    <n v="7511"/>
    <n v="120"/>
  </r>
  <r>
    <s v="Barr Faughny"/>
    <x v="4"/>
    <s v="Smooth Sliky Salty"/>
    <n v="4326"/>
    <n v="348"/>
  </r>
  <r>
    <s v="Carla Molina"/>
    <x v="5"/>
    <s v="Fruit &amp; Nut Bars"/>
    <n v="4935"/>
    <n v="126"/>
  </r>
  <r>
    <s v="Curtice Advani"/>
    <x v="1"/>
    <s v="70% Dark Bites"/>
    <n v="4781"/>
    <n v="123"/>
  </r>
  <r>
    <s v="Gigi Bohling"/>
    <x v="4"/>
    <s v="White Choc"/>
    <n v="7483"/>
    <n v="45"/>
  </r>
  <r>
    <s v="Oby Sorrel"/>
    <x v="4"/>
    <s v="Almond Choco"/>
    <n v="6860"/>
    <n v="126"/>
  </r>
  <r>
    <s v="Ram Mahesh"/>
    <x v="0"/>
    <s v="Manuka Honey Choco"/>
    <n v="9002"/>
    <n v="72"/>
  </r>
  <r>
    <s v="Curtice Advani"/>
    <x v="2"/>
    <s v="Manuka Honey Choco"/>
    <n v="1400"/>
    <n v="135"/>
  </r>
  <r>
    <s v="Oby Sorrel"/>
    <x v="5"/>
    <s v="After Nines"/>
    <n v="4053"/>
    <n v="24"/>
  </r>
  <r>
    <s v="Ches Bonnell"/>
    <x v="2"/>
    <s v="Smooth Sliky Salty"/>
    <n v="2149"/>
    <n v="117"/>
  </r>
  <r>
    <s v="Gunar Cockshoot"/>
    <x v="3"/>
    <s v="Manuka Honey Choco"/>
    <n v="3640"/>
    <n v="51"/>
  </r>
  <r>
    <s v="Barr Faughny"/>
    <x v="3"/>
    <s v="Fruit &amp; Nut Bars"/>
    <n v="630"/>
    <n v="36"/>
  </r>
  <r>
    <s v="Husein Augar"/>
    <x v="1"/>
    <s v="Organic Choco Syrup"/>
    <n v="2429"/>
    <n v="144"/>
  </r>
  <r>
    <s v="Husein Augar"/>
    <x v="2"/>
    <s v="White Choc"/>
    <n v="2142"/>
    <n v="114"/>
  </r>
  <r>
    <s v="Ches Bonnell"/>
    <x v="0"/>
    <s v="70% Dark Bites"/>
    <n v="6454"/>
    <n v="54"/>
  </r>
  <r>
    <s v="Ches Bonnell"/>
    <x v="0"/>
    <s v="Mint Chip Choco"/>
    <n v="4487"/>
    <n v="333"/>
  </r>
  <r>
    <s v="Gunar Cockshoot"/>
    <x v="0"/>
    <s v="Almond Choco"/>
    <n v="938"/>
    <n v="366"/>
  </r>
  <r>
    <s v="Gunar Cockshoot"/>
    <x v="4"/>
    <s v="Baker's Choco Chips"/>
    <n v="8841"/>
    <n v="303"/>
  </r>
  <r>
    <s v="Barr Faughny"/>
    <x v="3"/>
    <s v="Peanut Butter Cubes"/>
    <n v="4018"/>
    <n v="126"/>
  </r>
  <r>
    <s v="Carla Molina"/>
    <x v="0"/>
    <s v="Raspberry Choco"/>
    <n v="714"/>
    <n v="231"/>
  </r>
  <r>
    <s v="Husein Augar"/>
    <x v="4"/>
    <s v="White Choc"/>
    <n v="3850"/>
    <n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 " updatedVersion="3" minRefreshableVersion="3" useAutoFormatting="1" rowGrandTotals="0" colGrandTotals="0" createdVersion="3" indent="0" outline="1" outlineData="1" multipleFieldFilters="0">
  <location ref="B5:C11" firstHeaderRow="1" firstDataRow="1" firstDataCol="1"/>
  <pivotFields count="5">
    <pivotField showAll="0"/>
    <pivotField axis="axisRow" showAll="0">
      <items count="7">
        <item x="4"/>
        <item x="2"/>
        <item x="5"/>
        <item x="0"/>
        <item x="3"/>
        <item x="1"/>
        <item t="default"/>
      </items>
    </pivotField>
    <pivotField showAll="0"/>
    <pivotField dataField="1" numFmtId="6" showAll="0"/>
    <pivotField numFmtId="3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createdVersion="3" indent="0" compact="0" outline="1" outlineData="1" compactData="0" multipleFieldFilters="0">
  <location ref="C9:E16" firstHeaderRow="1" firstDataRow="2" firstDataCol="1"/>
  <pivotFields count="5">
    <pivotField compact="0" showAll="0"/>
    <pivotField axis="axisRow" compact="0" showAll="0">
      <items count="7">
        <item x="4"/>
        <item x="2"/>
        <item x="5"/>
        <item x="0"/>
        <item x="3"/>
        <item x="1"/>
        <item t="default"/>
      </items>
    </pivotField>
    <pivotField compact="0" showAll="0"/>
    <pivotField dataField="1" compact="0" numFmtId="6" showAll="0"/>
    <pivotField dataField="1" compact="0" numFmtId="3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Units" fld="4" baseField="0" baseItem="0"/>
  </dataFields>
  <pivotTableStyleInfo name="PivotStyleMedium8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products" displayName="products" ref="Y11:Z33" totalsRowShown="0">
  <autoFilter ref="Y11:Z33"/>
  <tableColumns count="2">
    <tableColumn id="1" name="Product"/>
    <tableColumn id="2" name="Cost per unit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ata" displayName="data" ref="C11:G311" totalsRowShown="0">
  <autoFilter ref="C11:G311"/>
  <tableColumns count="5">
    <tableColumn id="1" name="Sales Person"/>
    <tableColumn id="2" name="Geography"/>
    <tableColumn id="3" name="Product"/>
    <tableColumn id="4" name="Amount" dataDxfId="6"/>
    <tableColumn id="5" name="Units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data_4" displayName="data_4" ref="A1:E301" totalsRowShown="0">
  <autoFilter ref="A1:E301"/>
  <tableColumns count="5">
    <tableColumn id="1" name="Sales Person"/>
    <tableColumn id="2" name="Geography"/>
    <tableColumn id="3" name="Product"/>
    <tableColumn id="4" name="Amount"/>
    <tableColumn id="5" name="Uni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ata_5" displayName="data_5" ref="Q5:U305" totalsRowShown="0">
  <autoFilter ref="Q5:U305"/>
  <tableColumns count="5">
    <tableColumn id="1" name="Sales Person"/>
    <tableColumn id="2" name="Geography"/>
    <tableColumn id="3" name="Product"/>
    <tableColumn id="4" name="Amount"/>
    <tableColumn id="5" name="Uni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ata6" displayName="data6" ref="Q2:U12" totalsRowShown="0">
  <sortState ref="Q3:U62">
    <sortCondition ref="Q2:Q62"/>
  </sortState>
  <tableColumns count="5">
    <tableColumn id="1" name="Sales Person"/>
    <tableColumn id="2" name="Geography"/>
    <tableColumn id="3" name="Product"/>
    <tableColumn id="4" name="Amount" dataDxfId="3"/>
    <tableColumn id="5" name="Units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data7" displayName="data7" ref="C2:I302" totalsRowShown="0">
  <autoFilter ref="C2:I302">
    <filterColumn colId="5"/>
    <filterColumn colId="6"/>
  </autoFilter>
  <tableColumns count="7">
    <tableColumn id="1" name="Sales Person"/>
    <tableColumn id="2" name="Geography"/>
    <tableColumn id="3" name="Product"/>
    <tableColumn id="4" name="Amount" dataDxfId="1"/>
    <tableColumn id="5" name="Units" dataDxfId="0"/>
    <tableColumn id="6" name="Initial"/>
    <tableColumn id="7" name="More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58"/>
  <sheetViews>
    <sheetView showGridLines="0" topLeftCell="A7" zoomScale="145" zoomScaleNormal="145" workbookViewId="0">
      <selection activeCell="C11" sqref="C11:G311"/>
    </sheetView>
  </sheetViews>
  <sheetFormatPr defaultColWidth="8.88671875" defaultRowHeight="14.4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customWidth="1"/>
    <col min="6" max="6" width="13.5546875" customWidth="1"/>
    <col min="7" max="7" width="12.44140625" customWidth="1"/>
    <col min="10" max="10" width="3.88671875" customWidth="1"/>
    <col min="11" max="11" width="53.88671875" customWidth="1"/>
    <col min="25" max="25" width="21.88671875" customWidth="1"/>
    <col min="26" max="26" width="14.44140625" customWidth="1"/>
    <col min="31" max="31" width="21.88671875" customWidth="1"/>
  </cols>
  <sheetData>
    <row r="1" spans="1:26" s="31" customFormat="1" ht="52.5" customHeight="1">
      <c r="A1" s="32"/>
      <c r="C1" s="33" t="s">
        <v>0</v>
      </c>
    </row>
    <row r="11" spans="1:26">
      <c r="C11" s="1" t="s">
        <v>1</v>
      </c>
      <c r="D11" s="1" t="s">
        <v>2</v>
      </c>
      <c r="E11" s="1" t="s">
        <v>3</v>
      </c>
      <c r="F11" s="2" t="s">
        <v>4</v>
      </c>
      <c r="G11" s="2" t="s">
        <v>5</v>
      </c>
      <c r="J11" s="34" t="s">
        <v>6</v>
      </c>
      <c r="K11" s="31"/>
      <c r="Y11" t="s">
        <v>3</v>
      </c>
      <c r="Z11" t="s">
        <v>7</v>
      </c>
    </row>
    <row r="12" spans="1:26">
      <c r="C12" t="s">
        <v>8</v>
      </c>
      <c r="D12" t="s">
        <v>9</v>
      </c>
      <c r="E12" t="s">
        <v>10</v>
      </c>
      <c r="F12" s="3">
        <v>1624</v>
      </c>
      <c r="G12" s="4">
        <v>114</v>
      </c>
      <c r="J12" s="35">
        <v>1</v>
      </c>
      <c r="K12" s="36" t="s">
        <v>11</v>
      </c>
      <c r="Y12" t="s">
        <v>12</v>
      </c>
      <c r="Z12" s="37">
        <v>9.33</v>
      </c>
    </row>
    <row r="13" spans="1:26">
      <c r="C13" t="s">
        <v>13</v>
      </c>
      <c r="D13" t="s">
        <v>14</v>
      </c>
      <c r="E13" t="s">
        <v>15</v>
      </c>
      <c r="F13" s="3">
        <v>6706</v>
      </c>
      <c r="G13" s="4">
        <v>459</v>
      </c>
      <c r="J13" s="35">
        <v>2</v>
      </c>
      <c r="K13" s="36" t="s">
        <v>16</v>
      </c>
      <c r="Y13" t="s">
        <v>17</v>
      </c>
      <c r="Z13" s="37">
        <v>11.7</v>
      </c>
    </row>
    <row r="14" spans="1:26">
      <c r="C14" t="s">
        <v>18</v>
      </c>
      <c r="D14" t="s">
        <v>14</v>
      </c>
      <c r="E14" t="s">
        <v>19</v>
      </c>
      <c r="F14" s="3">
        <v>959</v>
      </c>
      <c r="G14" s="4">
        <v>147</v>
      </c>
      <c r="J14" s="35">
        <v>3</v>
      </c>
      <c r="K14" s="36" t="s">
        <v>20</v>
      </c>
      <c r="Y14" t="s">
        <v>19</v>
      </c>
      <c r="Z14" s="37">
        <v>11.88</v>
      </c>
    </row>
    <row r="15" spans="1:26">
      <c r="C15" t="s">
        <v>21</v>
      </c>
      <c r="D15" t="s">
        <v>22</v>
      </c>
      <c r="E15" t="s">
        <v>23</v>
      </c>
      <c r="F15" s="3">
        <v>9632</v>
      </c>
      <c r="G15" s="4">
        <v>288</v>
      </c>
      <c r="J15" s="35">
        <v>4</v>
      </c>
      <c r="K15" s="36" t="s">
        <v>24</v>
      </c>
      <c r="Y15" t="s">
        <v>25</v>
      </c>
      <c r="Z15" s="37">
        <v>11.73</v>
      </c>
    </row>
    <row r="16" spans="1:26">
      <c r="C16" t="s">
        <v>26</v>
      </c>
      <c r="D16" t="s">
        <v>27</v>
      </c>
      <c r="E16" t="s">
        <v>28</v>
      </c>
      <c r="F16" s="3">
        <v>2100</v>
      </c>
      <c r="G16" s="4">
        <v>414</v>
      </c>
      <c r="J16" s="35">
        <v>5</v>
      </c>
      <c r="K16" s="36" t="s">
        <v>29</v>
      </c>
      <c r="Y16" t="s">
        <v>30</v>
      </c>
      <c r="Z16" s="37">
        <v>8.7899999999999991</v>
      </c>
    </row>
    <row r="17" spans="3:26">
      <c r="C17" t="s">
        <v>8</v>
      </c>
      <c r="D17" t="s">
        <v>14</v>
      </c>
      <c r="E17" t="s">
        <v>31</v>
      </c>
      <c r="F17" s="3">
        <v>8869</v>
      </c>
      <c r="G17" s="4">
        <v>432</v>
      </c>
      <c r="J17" s="35">
        <v>6</v>
      </c>
      <c r="K17" s="36" t="s">
        <v>32</v>
      </c>
      <c r="Y17" t="s">
        <v>33</v>
      </c>
      <c r="Z17" s="37">
        <v>3.11</v>
      </c>
    </row>
    <row r="18" spans="3:26">
      <c r="C18" t="s">
        <v>26</v>
      </c>
      <c r="D18" t="s">
        <v>34</v>
      </c>
      <c r="E18" t="s">
        <v>35</v>
      </c>
      <c r="F18" s="3">
        <v>2681</v>
      </c>
      <c r="G18" s="4">
        <v>54</v>
      </c>
      <c r="J18" s="35">
        <v>7</v>
      </c>
      <c r="K18" s="36" t="s">
        <v>36</v>
      </c>
      <c r="Y18" t="s">
        <v>23</v>
      </c>
      <c r="Z18" s="37">
        <v>6.47</v>
      </c>
    </row>
    <row r="19" spans="3:26">
      <c r="C19" t="s">
        <v>13</v>
      </c>
      <c r="D19" t="s">
        <v>14</v>
      </c>
      <c r="E19" t="s">
        <v>37</v>
      </c>
      <c r="F19" s="3">
        <v>5012</v>
      </c>
      <c r="G19" s="4">
        <v>210</v>
      </c>
      <c r="J19" s="35">
        <v>8</v>
      </c>
      <c r="K19" s="36" t="s">
        <v>38</v>
      </c>
      <c r="Y19" t="s">
        <v>39</v>
      </c>
      <c r="Z19" s="37">
        <v>7.64</v>
      </c>
    </row>
    <row r="20" spans="3:26">
      <c r="C20" t="s">
        <v>40</v>
      </c>
      <c r="D20" t="s">
        <v>34</v>
      </c>
      <c r="E20" t="s">
        <v>17</v>
      </c>
      <c r="F20" s="3">
        <v>1281</v>
      </c>
      <c r="G20" s="4">
        <v>75</v>
      </c>
      <c r="J20" s="35">
        <v>9</v>
      </c>
      <c r="K20" s="36" t="s">
        <v>41</v>
      </c>
      <c r="Y20" t="s">
        <v>42</v>
      </c>
      <c r="Z20" s="37">
        <v>10.62</v>
      </c>
    </row>
    <row r="21" spans="3:26">
      <c r="C21" t="s">
        <v>43</v>
      </c>
      <c r="D21" t="s">
        <v>9</v>
      </c>
      <c r="E21" t="s">
        <v>17</v>
      </c>
      <c r="F21" s="3">
        <v>4991</v>
      </c>
      <c r="G21" s="4">
        <v>12</v>
      </c>
      <c r="J21" s="35">
        <v>10</v>
      </c>
      <c r="K21" s="36" t="s">
        <v>44</v>
      </c>
      <c r="Y21" t="s">
        <v>45</v>
      </c>
      <c r="Z21" s="37">
        <v>9</v>
      </c>
    </row>
    <row r="22" spans="3:26">
      <c r="C22" t="s">
        <v>46</v>
      </c>
      <c r="D22" t="s">
        <v>27</v>
      </c>
      <c r="E22" t="s">
        <v>28</v>
      </c>
      <c r="F22" s="3">
        <v>1785</v>
      </c>
      <c r="G22" s="4">
        <v>462</v>
      </c>
      <c r="Y22" t="s">
        <v>37</v>
      </c>
      <c r="Z22" s="37">
        <v>9.77</v>
      </c>
    </row>
    <row r="23" spans="3:26">
      <c r="C23" t="s">
        <v>47</v>
      </c>
      <c r="D23" t="s">
        <v>9</v>
      </c>
      <c r="E23" t="s">
        <v>33</v>
      </c>
      <c r="F23" s="3">
        <v>3983</v>
      </c>
      <c r="G23" s="4">
        <v>144</v>
      </c>
      <c r="Y23" t="s">
        <v>48</v>
      </c>
      <c r="Z23" s="37">
        <v>6.49</v>
      </c>
    </row>
    <row r="24" spans="3:26">
      <c r="C24" t="s">
        <v>18</v>
      </c>
      <c r="D24" t="s">
        <v>34</v>
      </c>
      <c r="E24" t="s">
        <v>30</v>
      </c>
      <c r="F24" s="3">
        <v>2646</v>
      </c>
      <c r="G24" s="4">
        <v>120</v>
      </c>
      <c r="Y24" t="s">
        <v>49</v>
      </c>
      <c r="Z24" s="37">
        <v>4.97</v>
      </c>
    </row>
    <row r="25" spans="3:26">
      <c r="C25" t="s">
        <v>46</v>
      </c>
      <c r="D25" t="s">
        <v>50</v>
      </c>
      <c r="E25" t="s">
        <v>12</v>
      </c>
      <c r="F25" s="3">
        <v>252</v>
      </c>
      <c r="G25" s="4">
        <v>54</v>
      </c>
      <c r="Y25" t="s">
        <v>28</v>
      </c>
      <c r="Z25" s="37">
        <v>13.15</v>
      </c>
    </row>
    <row r="26" spans="3:26">
      <c r="C26" t="s">
        <v>47</v>
      </c>
      <c r="D26" t="s">
        <v>14</v>
      </c>
      <c r="E26" t="s">
        <v>28</v>
      </c>
      <c r="F26" s="3">
        <v>2464</v>
      </c>
      <c r="G26" s="4">
        <v>234</v>
      </c>
      <c r="Y26" t="s">
        <v>51</v>
      </c>
      <c r="Z26" s="37">
        <v>5.6</v>
      </c>
    </row>
    <row r="27" spans="3:26">
      <c r="C27" t="s">
        <v>47</v>
      </c>
      <c r="D27" t="s">
        <v>14</v>
      </c>
      <c r="E27" t="s">
        <v>52</v>
      </c>
      <c r="F27" s="3">
        <v>2114</v>
      </c>
      <c r="G27" s="4">
        <v>66</v>
      </c>
      <c r="Y27" t="s">
        <v>53</v>
      </c>
      <c r="Z27" s="37">
        <v>16.73</v>
      </c>
    </row>
    <row r="28" spans="3:26">
      <c r="C28" t="s">
        <v>26</v>
      </c>
      <c r="D28" t="s">
        <v>9</v>
      </c>
      <c r="E28" t="s">
        <v>35</v>
      </c>
      <c r="F28" s="3">
        <v>7693</v>
      </c>
      <c r="G28" s="4">
        <v>87</v>
      </c>
      <c r="Y28" t="s">
        <v>54</v>
      </c>
      <c r="Z28" s="37">
        <v>10.38</v>
      </c>
    </row>
    <row r="29" spans="3:26">
      <c r="C29" t="s">
        <v>43</v>
      </c>
      <c r="D29" t="s">
        <v>50</v>
      </c>
      <c r="E29" t="s">
        <v>42</v>
      </c>
      <c r="F29" s="3">
        <v>15610</v>
      </c>
      <c r="G29" s="4">
        <v>339</v>
      </c>
      <c r="Y29" t="s">
        <v>52</v>
      </c>
      <c r="Z29" s="37">
        <v>7.16</v>
      </c>
    </row>
    <row r="30" spans="3:26">
      <c r="C30" t="s">
        <v>21</v>
      </c>
      <c r="D30" t="s">
        <v>50</v>
      </c>
      <c r="E30" t="s">
        <v>37</v>
      </c>
      <c r="F30" s="3">
        <v>336</v>
      </c>
      <c r="G30" s="4">
        <v>144</v>
      </c>
      <c r="Y30" t="s">
        <v>10</v>
      </c>
      <c r="Z30" s="37">
        <v>14.49</v>
      </c>
    </row>
    <row r="31" spans="3:26">
      <c r="C31" t="s">
        <v>46</v>
      </c>
      <c r="D31" t="s">
        <v>27</v>
      </c>
      <c r="E31" t="s">
        <v>42</v>
      </c>
      <c r="F31" s="3">
        <v>9443</v>
      </c>
      <c r="G31" s="4">
        <v>162</v>
      </c>
      <c r="Y31" t="s">
        <v>35</v>
      </c>
      <c r="Z31" s="37">
        <v>5.79</v>
      </c>
    </row>
    <row r="32" spans="3:26">
      <c r="C32" t="s">
        <v>18</v>
      </c>
      <c r="D32" t="s">
        <v>50</v>
      </c>
      <c r="E32" t="s">
        <v>48</v>
      </c>
      <c r="F32" s="3">
        <v>8155</v>
      </c>
      <c r="G32" s="4">
        <v>90</v>
      </c>
      <c r="Y32" t="s">
        <v>15</v>
      </c>
      <c r="Z32" s="37">
        <v>8.65</v>
      </c>
    </row>
    <row r="33" spans="3:26">
      <c r="C33" t="s">
        <v>13</v>
      </c>
      <c r="D33" t="s">
        <v>34</v>
      </c>
      <c r="E33" t="s">
        <v>48</v>
      </c>
      <c r="F33" s="3">
        <v>1701</v>
      </c>
      <c r="G33" s="4">
        <v>234</v>
      </c>
      <c r="Y33" t="s">
        <v>31</v>
      </c>
      <c r="Z33" s="37">
        <v>12.37</v>
      </c>
    </row>
    <row r="34" spans="3:26">
      <c r="C34" t="s">
        <v>55</v>
      </c>
      <c r="D34" t="s">
        <v>34</v>
      </c>
      <c r="E34" t="s">
        <v>37</v>
      </c>
      <c r="F34" s="3">
        <v>2205</v>
      </c>
      <c r="G34" s="4">
        <v>141</v>
      </c>
    </row>
    <row r="35" spans="3:26">
      <c r="C35" t="s">
        <v>13</v>
      </c>
      <c r="D35" t="s">
        <v>9</v>
      </c>
      <c r="E35" t="s">
        <v>39</v>
      </c>
      <c r="F35" s="3">
        <v>1771</v>
      </c>
      <c r="G35" s="4">
        <v>204</v>
      </c>
    </row>
    <row r="36" spans="3:26">
      <c r="C36" t="s">
        <v>21</v>
      </c>
      <c r="D36" t="s">
        <v>14</v>
      </c>
      <c r="E36" t="s">
        <v>25</v>
      </c>
      <c r="F36" s="3">
        <v>2114</v>
      </c>
      <c r="G36" s="4">
        <v>186</v>
      </c>
    </row>
    <row r="37" spans="3:26">
      <c r="C37" t="s">
        <v>21</v>
      </c>
      <c r="D37" t="s">
        <v>22</v>
      </c>
      <c r="E37" t="s">
        <v>12</v>
      </c>
      <c r="F37" s="3">
        <v>10311</v>
      </c>
      <c r="G37" s="4">
        <v>231</v>
      </c>
    </row>
    <row r="38" spans="3:26">
      <c r="C38" t="s">
        <v>47</v>
      </c>
      <c r="D38" t="s">
        <v>27</v>
      </c>
      <c r="E38" t="s">
        <v>30</v>
      </c>
      <c r="F38" s="3">
        <v>21</v>
      </c>
      <c r="G38" s="4">
        <v>168</v>
      </c>
    </row>
    <row r="39" spans="3:26">
      <c r="C39" t="s">
        <v>55</v>
      </c>
      <c r="D39" t="s">
        <v>14</v>
      </c>
      <c r="E39" t="s">
        <v>42</v>
      </c>
      <c r="F39" s="3">
        <v>1974</v>
      </c>
      <c r="G39" s="4">
        <v>195</v>
      </c>
    </row>
    <row r="40" spans="3:26">
      <c r="C40" t="s">
        <v>43</v>
      </c>
      <c r="D40" t="s">
        <v>22</v>
      </c>
      <c r="E40" t="s">
        <v>48</v>
      </c>
      <c r="F40" s="3">
        <v>6314</v>
      </c>
      <c r="G40" s="4">
        <v>15</v>
      </c>
    </row>
    <row r="41" spans="3:26">
      <c r="C41" t="s">
        <v>55</v>
      </c>
      <c r="D41" t="s">
        <v>9</v>
      </c>
      <c r="E41" t="s">
        <v>48</v>
      </c>
      <c r="F41" s="3">
        <v>4683</v>
      </c>
      <c r="G41" s="4">
        <v>30</v>
      </c>
    </row>
    <row r="42" spans="3:26">
      <c r="C42" t="s">
        <v>21</v>
      </c>
      <c r="D42" t="s">
        <v>9</v>
      </c>
      <c r="E42" t="s">
        <v>49</v>
      </c>
      <c r="F42" s="3">
        <v>6398</v>
      </c>
      <c r="G42" s="4">
        <v>102</v>
      </c>
    </row>
    <row r="43" spans="3:26">
      <c r="C43" t="s">
        <v>46</v>
      </c>
      <c r="D43" t="s">
        <v>14</v>
      </c>
      <c r="E43" t="s">
        <v>39</v>
      </c>
      <c r="F43" s="3">
        <v>553</v>
      </c>
      <c r="G43" s="4">
        <v>15</v>
      </c>
    </row>
    <row r="44" spans="3:26">
      <c r="C44" t="s">
        <v>13</v>
      </c>
      <c r="D44" t="s">
        <v>27</v>
      </c>
      <c r="E44" t="s">
        <v>10</v>
      </c>
      <c r="F44" s="3">
        <v>7021</v>
      </c>
      <c r="G44" s="4">
        <v>183</v>
      </c>
    </row>
    <row r="45" spans="3:26">
      <c r="C45" t="s">
        <v>8</v>
      </c>
      <c r="D45" t="s">
        <v>27</v>
      </c>
      <c r="E45" t="s">
        <v>37</v>
      </c>
      <c r="F45" s="3">
        <v>5817</v>
      </c>
      <c r="G45" s="4">
        <v>12</v>
      </c>
    </row>
    <row r="46" spans="3:26">
      <c r="C46" t="s">
        <v>21</v>
      </c>
      <c r="D46" t="s">
        <v>27</v>
      </c>
      <c r="E46" t="s">
        <v>17</v>
      </c>
      <c r="F46" s="3">
        <v>3976</v>
      </c>
      <c r="G46" s="4">
        <v>72</v>
      </c>
    </row>
    <row r="47" spans="3:26">
      <c r="C47" t="s">
        <v>26</v>
      </c>
      <c r="D47" t="s">
        <v>34</v>
      </c>
      <c r="E47" t="s">
        <v>53</v>
      </c>
      <c r="F47" s="3">
        <v>1134</v>
      </c>
      <c r="G47" s="4">
        <v>282</v>
      </c>
    </row>
    <row r="48" spans="3:26">
      <c r="C48" t="s">
        <v>46</v>
      </c>
      <c r="D48" t="s">
        <v>27</v>
      </c>
      <c r="E48" t="s">
        <v>54</v>
      </c>
      <c r="F48" s="3">
        <v>6027</v>
      </c>
      <c r="G48" s="4">
        <v>144</v>
      </c>
    </row>
    <row r="49" spans="3:7">
      <c r="C49" t="s">
        <v>26</v>
      </c>
      <c r="D49" t="s">
        <v>9</v>
      </c>
      <c r="E49" t="s">
        <v>30</v>
      </c>
      <c r="F49" s="3">
        <v>1904</v>
      </c>
      <c r="G49" s="4">
        <v>405</v>
      </c>
    </row>
    <row r="50" spans="3:7">
      <c r="C50" t="s">
        <v>40</v>
      </c>
      <c r="D50" t="s">
        <v>50</v>
      </c>
      <c r="E50" t="s">
        <v>15</v>
      </c>
      <c r="F50" s="3">
        <v>3262</v>
      </c>
      <c r="G50" s="4">
        <v>75</v>
      </c>
    </row>
    <row r="51" spans="3:7">
      <c r="C51" t="s">
        <v>8</v>
      </c>
      <c r="D51" t="s">
        <v>50</v>
      </c>
      <c r="E51" t="s">
        <v>53</v>
      </c>
      <c r="F51" s="3">
        <v>2289</v>
      </c>
      <c r="G51" s="4">
        <v>135</v>
      </c>
    </row>
    <row r="52" spans="3:7">
      <c r="C52" t="s">
        <v>43</v>
      </c>
      <c r="D52" t="s">
        <v>50</v>
      </c>
      <c r="E52" t="s">
        <v>53</v>
      </c>
      <c r="F52" s="3">
        <v>6986</v>
      </c>
      <c r="G52" s="4">
        <v>21</v>
      </c>
    </row>
    <row r="53" spans="3:7">
      <c r="C53" t="s">
        <v>46</v>
      </c>
      <c r="D53" t="s">
        <v>34</v>
      </c>
      <c r="E53" t="s">
        <v>48</v>
      </c>
      <c r="F53" s="3">
        <v>4417</v>
      </c>
      <c r="G53" s="4">
        <v>153</v>
      </c>
    </row>
    <row r="54" spans="3:7">
      <c r="C54" t="s">
        <v>26</v>
      </c>
      <c r="D54" t="s">
        <v>50</v>
      </c>
      <c r="E54" t="s">
        <v>25</v>
      </c>
      <c r="F54" s="3">
        <v>1442</v>
      </c>
      <c r="G54" s="4">
        <v>15</v>
      </c>
    </row>
    <row r="55" spans="3:7">
      <c r="C55" t="s">
        <v>47</v>
      </c>
      <c r="D55" t="s">
        <v>14</v>
      </c>
      <c r="E55" t="s">
        <v>17</v>
      </c>
      <c r="F55" s="3">
        <v>2415</v>
      </c>
      <c r="G55" s="4">
        <v>255</v>
      </c>
    </row>
    <row r="56" spans="3:7">
      <c r="C56" t="s">
        <v>46</v>
      </c>
      <c r="D56" t="s">
        <v>9</v>
      </c>
      <c r="E56" t="s">
        <v>39</v>
      </c>
      <c r="F56" s="3">
        <v>238</v>
      </c>
      <c r="G56" s="4">
        <v>18</v>
      </c>
    </row>
    <row r="57" spans="3:7">
      <c r="C57" t="s">
        <v>26</v>
      </c>
      <c r="D57" t="s">
        <v>9</v>
      </c>
      <c r="E57" t="s">
        <v>48</v>
      </c>
      <c r="F57" s="3">
        <v>4949</v>
      </c>
      <c r="G57" s="4">
        <v>189</v>
      </c>
    </row>
    <row r="58" spans="3:7">
      <c r="C58" t="s">
        <v>43</v>
      </c>
      <c r="D58" t="s">
        <v>34</v>
      </c>
      <c r="E58" t="s">
        <v>15</v>
      </c>
      <c r="F58" s="3">
        <v>5075</v>
      </c>
      <c r="G58" s="4">
        <v>21</v>
      </c>
    </row>
    <row r="59" spans="3:7">
      <c r="C59" t="s">
        <v>47</v>
      </c>
      <c r="D59" t="s">
        <v>22</v>
      </c>
      <c r="E59" t="s">
        <v>30</v>
      </c>
      <c r="F59" s="3">
        <v>9198</v>
      </c>
      <c r="G59" s="4">
        <v>36</v>
      </c>
    </row>
    <row r="60" spans="3:7">
      <c r="C60" t="s">
        <v>26</v>
      </c>
      <c r="D60" t="s">
        <v>50</v>
      </c>
      <c r="E60" t="s">
        <v>52</v>
      </c>
      <c r="F60" s="3">
        <v>3339</v>
      </c>
      <c r="G60" s="4">
        <v>75</v>
      </c>
    </row>
    <row r="61" spans="3:7">
      <c r="C61" t="s">
        <v>8</v>
      </c>
      <c r="D61" t="s">
        <v>50</v>
      </c>
      <c r="E61" t="s">
        <v>33</v>
      </c>
      <c r="F61" s="3">
        <v>5019</v>
      </c>
      <c r="G61" s="4">
        <v>156</v>
      </c>
    </row>
    <row r="62" spans="3:7">
      <c r="C62" t="s">
        <v>43</v>
      </c>
      <c r="D62" t="s">
        <v>22</v>
      </c>
      <c r="E62" t="s">
        <v>30</v>
      </c>
      <c r="F62" s="3">
        <v>16184</v>
      </c>
      <c r="G62" s="4">
        <v>39</v>
      </c>
    </row>
    <row r="63" spans="3:7">
      <c r="C63" t="s">
        <v>26</v>
      </c>
      <c r="D63" t="s">
        <v>22</v>
      </c>
      <c r="E63" t="s">
        <v>45</v>
      </c>
      <c r="F63" s="3">
        <v>497</v>
      </c>
      <c r="G63" s="4">
        <v>63</v>
      </c>
    </row>
    <row r="64" spans="3:7">
      <c r="C64" t="s">
        <v>46</v>
      </c>
      <c r="D64" t="s">
        <v>22</v>
      </c>
      <c r="E64" t="s">
        <v>52</v>
      </c>
      <c r="F64" s="3">
        <v>8211</v>
      </c>
      <c r="G64" s="4">
        <v>75</v>
      </c>
    </row>
    <row r="65" spans="3:7">
      <c r="C65" t="s">
        <v>46</v>
      </c>
      <c r="D65" t="s">
        <v>34</v>
      </c>
      <c r="E65" t="s">
        <v>54</v>
      </c>
      <c r="F65" s="3">
        <v>6580</v>
      </c>
      <c r="G65" s="4">
        <v>183</v>
      </c>
    </row>
    <row r="66" spans="3:7">
      <c r="C66" t="s">
        <v>21</v>
      </c>
      <c r="D66" t="s">
        <v>14</v>
      </c>
      <c r="E66" t="s">
        <v>12</v>
      </c>
      <c r="F66" s="3">
        <v>4760</v>
      </c>
      <c r="G66" s="4">
        <v>69</v>
      </c>
    </row>
    <row r="67" spans="3:7">
      <c r="C67" t="s">
        <v>8</v>
      </c>
      <c r="D67" t="s">
        <v>22</v>
      </c>
      <c r="E67" t="s">
        <v>28</v>
      </c>
      <c r="F67" s="3">
        <v>5439</v>
      </c>
      <c r="G67" s="4">
        <v>30</v>
      </c>
    </row>
    <row r="68" spans="3:7">
      <c r="C68" t="s">
        <v>21</v>
      </c>
      <c r="D68" t="s">
        <v>50</v>
      </c>
      <c r="E68" t="s">
        <v>33</v>
      </c>
      <c r="F68" s="3">
        <v>1463</v>
      </c>
      <c r="G68" s="4">
        <v>39</v>
      </c>
    </row>
    <row r="69" spans="3:7">
      <c r="C69" t="s">
        <v>47</v>
      </c>
      <c r="D69" t="s">
        <v>50</v>
      </c>
      <c r="E69" t="s">
        <v>15</v>
      </c>
      <c r="F69" s="3">
        <v>7777</v>
      </c>
      <c r="G69" s="4">
        <v>504</v>
      </c>
    </row>
    <row r="70" spans="3:7">
      <c r="C70" t="s">
        <v>18</v>
      </c>
      <c r="D70" t="s">
        <v>9</v>
      </c>
      <c r="E70" t="s">
        <v>52</v>
      </c>
      <c r="F70" s="3">
        <v>1085</v>
      </c>
      <c r="G70" s="4">
        <v>273</v>
      </c>
    </row>
    <row r="71" spans="3:7">
      <c r="C71" t="s">
        <v>43</v>
      </c>
      <c r="D71" t="s">
        <v>9</v>
      </c>
      <c r="E71" t="s">
        <v>35</v>
      </c>
      <c r="F71" s="3">
        <v>182</v>
      </c>
      <c r="G71" s="4">
        <v>48</v>
      </c>
    </row>
    <row r="72" spans="3:7">
      <c r="C72" t="s">
        <v>26</v>
      </c>
      <c r="D72" t="s">
        <v>50</v>
      </c>
      <c r="E72" t="s">
        <v>53</v>
      </c>
      <c r="F72" s="3">
        <v>4242</v>
      </c>
      <c r="G72" s="4">
        <v>207</v>
      </c>
    </row>
    <row r="73" spans="3:7">
      <c r="C73" t="s">
        <v>26</v>
      </c>
      <c r="D73" t="s">
        <v>22</v>
      </c>
      <c r="E73" t="s">
        <v>15</v>
      </c>
      <c r="F73" s="3">
        <v>6118</v>
      </c>
      <c r="G73" s="4">
        <v>9</v>
      </c>
    </row>
    <row r="74" spans="3:7">
      <c r="C74" t="s">
        <v>55</v>
      </c>
      <c r="D74" t="s">
        <v>22</v>
      </c>
      <c r="E74" t="s">
        <v>48</v>
      </c>
      <c r="F74" s="3">
        <v>2317</v>
      </c>
      <c r="G74" s="4">
        <v>261</v>
      </c>
    </row>
    <row r="75" spans="3:7">
      <c r="C75" t="s">
        <v>26</v>
      </c>
      <c r="D75" t="s">
        <v>34</v>
      </c>
      <c r="E75" t="s">
        <v>30</v>
      </c>
      <c r="F75" s="3">
        <v>938</v>
      </c>
      <c r="G75" s="4">
        <v>6</v>
      </c>
    </row>
    <row r="76" spans="3:7">
      <c r="C76" t="s">
        <v>13</v>
      </c>
      <c r="D76" t="s">
        <v>9</v>
      </c>
      <c r="E76" t="s">
        <v>25</v>
      </c>
      <c r="F76" s="3">
        <v>9709</v>
      </c>
      <c r="G76" s="4">
        <v>30</v>
      </c>
    </row>
    <row r="77" spans="3:7">
      <c r="C77" t="s">
        <v>40</v>
      </c>
      <c r="D77" t="s">
        <v>50</v>
      </c>
      <c r="E77" t="s">
        <v>42</v>
      </c>
      <c r="F77" s="3">
        <v>2205</v>
      </c>
      <c r="G77" s="4">
        <v>138</v>
      </c>
    </row>
    <row r="78" spans="3:7">
      <c r="C78" t="s">
        <v>40</v>
      </c>
      <c r="D78" t="s">
        <v>9</v>
      </c>
      <c r="E78" t="s">
        <v>33</v>
      </c>
      <c r="F78" s="3">
        <v>4487</v>
      </c>
      <c r="G78" s="4">
        <v>111</v>
      </c>
    </row>
    <row r="79" spans="3:7">
      <c r="C79" t="s">
        <v>43</v>
      </c>
      <c r="D79" t="s">
        <v>14</v>
      </c>
      <c r="E79" t="s">
        <v>23</v>
      </c>
      <c r="F79" s="3">
        <v>2415</v>
      </c>
      <c r="G79" s="4">
        <v>15</v>
      </c>
    </row>
    <row r="80" spans="3:7">
      <c r="C80" t="s">
        <v>8</v>
      </c>
      <c r="D80" t="s">
        <v>50</v>
      </c>
      <c r="E80" t="s">
        <v>39</v>
      </c>
      <c r="F80" s="3">
        <v>4018</v>
      </c>
      <c r="G80" s="4">
        <v>162</v>
      </c>
    </row>
    <row r="81" spans="3:7">
      <c r="C81" t="s">
        <v>43</v>
      </c>
      <c r="D81" t="s">
        <v>50</v>
      </c>
      <c r="E81" t="s">
        <v>39</v>
      </c>
      <c r="F81" s="3">
        <v>861</v>
      </c>
      <c r="G81" s="4">
        <v>195</v>
      </c>
    </row>
    <row r="82" spans="3:7">
      <c r="C82" t="s">
        <v>55</v>
      </c>
      <c r="D82" t="s">
        <v>34</v>
      </c>
      <c r="E82" t="s">
        <v>17</v>
      </c>
      <c r="F82" s="3">
        <v>5586</v>
      </c>
      <c r="G82" s="4">
        <v>525</v>
      </c>
    </row>
    <row r="83" spans="3:7">
      <c r="C83" t="s">
        <v>40</v>
      </c>
      <c r="D83" t="s">
        <v>50</v>
      </c>
      <c r="E83" t="s">
        <v>31</v>
      </c>
      <c r="F83" s="3">
        <v>2226</v>
      </c>
      <c r="G83" s="4">
        <v>48</v>
      </c>
    </row>
    <row r="84" spans="3:7">
      <c r="C84" t="s">
        <v>18</v>
      </c>
      <c r="D84" t="s">
        <v>50</v>
      </c>
      <c r="E84" t="s">
        <v>54</v>
      </c>
      <c r="F84" s="3">
        <v>14329</v>
      </c>
      <c r="G84" s="4">
        <v>150</v>
      </c>
    </row>
    <row r="85" spans="3:7">
      <c r="C85" t="s">
        <v>18</v>
      </c>
      <c r="D85" t="s">
        <v>50</v>
      </c>
      <c r="E85" t="s">
        <v>42</v>
      </c>
      <c r="F85" s="3">
        <v>8463</v>
      </c>
      <c r="G85" s="4">
        <v>492</v>
      </c>
    </row>
    <row r="86" spans="3:7">
      <c r="C86" t="s">
        <v>43</v>
      </c>
      <c r="D86" t="s">
        <v>50</v>
      </c>
      <c r="E86" t="s">
        <v>52</v>
      </c>
      <c r="F86" s="3">
        <v>2891</v>
      </c>
      <c r="G86" s="4">
        <v>102</v>
      </c>
    </row>
    <row r="87" spans="3:7">
      <c r="C87" t="s">
        <v>47</v>
      </c>
      <c r="D87" t="s">
        <v>22</v>
      </c>
      <c r="E87" t="s">
        <v>48</v>
      </c>
      <c r="F87" s="3">
        <v>3773</v>
      </c>
      <c r="G87" s="4">
        <v>165</v>
      </c>
    </row>
    <row r="88" spans="3:7">
      <c r="C88" t="s">
        <v>21</v>
      </c>
      <c r="D88" t="s">
        <v>22</v>
      </c>
      <c r="E88" t="s">
        <v>54</v>
      </c>
      <c r="F88" s="3">
        <v>854</v>
      </c>
      <c r="G88" s="4">
        <v>309</v>
      </c>
    </row>
    <row r="89" spans="3:7">
      <c r="C89" t="s">
        <v>26</v>
      </c>
      <c r="D89" t="s">
        <v>22</v>
      </c>
      <c r="E89" t="s">
        <v>33</v>
      </c>
      <c r="F89" s="3">
        <v>4970</v>
      </c>
      <c r="G89" s="4">
        <v>156</v>
      </c>
    </row>
    <row r="90" spans="3:7">
      <c r="C90" t="s">
        <v>18</v>
      </c>
      <c r="D90" t="s">
        <v>14</v>
      </c>
      <c r="E90" t="s">
        <v>51</v>
      </c>
      <c r="F90" s="3">
        <v>98</v>
      </c>
      <c r="G90" s="4">
        <v>159</v>
      </c>
    </row>
    <row r="91" spans="3:7">
      <c r="C91" t="s">
        <v>43</v>
      </c>
      <c r="D91" t="s">
        <v>14</v>
      </c>
      <c r="E91" t="s">
        <v>25</v>
      </c>
      <c r="F91" s="3">
        <v>13391</v>
      </c>
      <c r="G91" s="4">
        <v>201</v>
      </c>
    </row>
    <row r="92" spans="3:7">
      <c r="C92" t="s">
        <v>13</v>
      </c>
      <c r="D92" t="s">
        <v>27</v>
      </c>
      <c r="E92" t="s">
        <v>35</v>
      </c>
      <c r="F92" s="3">
        <v>8890</v>
      </c>
      <c r="G92" s="4">
        <v>210</v>
      </c>
    </row>
    <row r="93" spans="3:7">
      <c r="C93" t="s">
        <v>46</v>
      </c>
      <c r="D93" t="s">
        <v>34</v>
      </c>
      <c r="E93" t="s">
        <v>12</v>
      </c>
      <c r="F93" s="3">
        <v>56</v>
      </c>
      <c r="G93" s="4">
        <v>51</v>
      </c>
    </row>
    <row r="94" spans="3:7">
      <c r="C94" t="s">
        <v>47</v>
      </c>
      <c r="D94" t="s">
        <v>22</v>
      </c>
      <c r="E94" t="s">
        <v>28</v>
      </c>
      <c r="F94" s="3">
        <v>3339</v>
      </c>
      <c r="G94" s="4">
        <v>39</v>
      </c>
    </row>
    <row r="95" spans="3:7">
      <c r="C95" t="s">
        <v>55</v>
      </c>
      <c r="D95" t="s">
        <v>14</v>
      </c>
      <c r="E95" t="s">
        <v>23</v>
      </c>
      <c r="F95" s="3">
        <v>3808</v>
      </c>
      <c r="G95" s="4">
        <v>279</v>
      </c>
    </row>
    <row r="96" spans="3:7">
      <c r="C96" t="s">
        <v>55</v>
      </c>
      <c r="D96" t="s">
        <v>34</v>
      </c>
      <c r="E96" t="s">
        <v>12</v>
      </c>
      <c r="F96" s="3">
        <v>63</v>
      </c>
      <c r="G96" s="4">
        <v>123</v>
      </c>
    </row>
    <row r="97" spans="3:7">
      <c r="C97" t="s">
        <v>46</v>
      </c>
      <c r="D97" t="s">
        <v>27</v>
      </c>
      <c r="E97" t="s">
        <v>53</v>
      </c>
      <c r="F97" s="3">
        <v>7812</v>
      </c>
      <c r="G97" s="4">
        <v>81</v>
      </c>
    </row>
    <row r="98" spans="3:7">
      <c r="C98" t="s">
        <v>8</v>
      </c>
      <c r="D98" t="s">
        <v>9</v>
      </c>
      <c r="E98" t="s">
        <v>39</v>
      </c>
      <c r="F98" s="3">
        <v>7693</v>
      </c>
      <c r="G98" s="4">
        <v>21</v>
      </c>
    </row>
    <row r="99" spans="3:7">
      <c r="C99" t="s">
        <v>47</v>
      </c>
      <c r="D99" t="s">
        <v>22</v>
      </c>
      <c r="E99" t="s">
        <v>54</v>
      </c>
      <c r="F99" s="3">
        <v>973</v>
      </c>
      <c r="G99" s="4">
        <v>162</v>
      </c>
    </row>
    <row r="100" spans="3:7">
      <c r="C100" t="s">
        <v>55</v>
      </c>
      <c r="D100" t="s">
        <v>14</v>
      </c>
      <c r="E100" t="s">
        <v>45</v>
      </c>
      <c r="F100" s="3">
        <v>567</v>
      </c>
      <c r="G100" s="4">
        <v>228</v>
      </c>
    </row>
    <row r="101" spans="3:7">
      <c r="C101" t="s">
        <v>55</v>
      </c>
      <c r="D101" t="s">
        <v>22</v>
      </c>
      <c r="E101" t="s">
        <v>52</v>
      </c>
      <c r="F101" s="3">
        <v>2471</v>
      </c>
      <c r="G101" s="4">
        <v>342</v>
      </c>
    </row>
    <row r="102" spans="3:7">
      <c r="C102" t="s">
        <v>43</v>
      </c>
      <c r="D102" t="s">
        <v>34</v>
      </c>
      <c r="E102" t="s">
        <v>12</v>
      </c>
      <c r="F102" s="3">
        <v>7189</v>
      </c>
      <c r="G102" s="4">
        <v>54</v>
      </c>
    </row>
    <row r="103" spans="3:7">
      <c r="C103" t="s">
        <v>21</v>
      </c>
      <c r="D103" t="s">
        <v>14</v>
      </c>
      <c r="E103" t="s">
        <v>54</v>
      </c>
      <c r="F103" s="3">
        <v>7455</v>
      </c>
      <c r="G103" s="4">
        <v>216</v>
      </c>
    </row>
    <row r="104" spans="3:7">
      <c r="C104" t="s">
        <v>47</v>
      </c>
      <c r="D104" t="s">
        <v>50</v>
      </c>
      <c r="E104" t="s">
        <v>51</v>
      </c>
      <c r="F104" s="3">
        <v>3108</v>
      </c>
      <c r="G104" s="4">
        <v>54</v>
      </c>
    </row>
    <row r="105" spans="3:7">
      <c r="C105" t="s">
        <v>26</v>
      </c>
      <c r="D105" t="s">
        <v>34</v>
      </c>
      <c r="E105" t="s">
        <v>28</v>
      </c>
      <c r="F105" s="3">
        <v>469</v>
      </c>
      <c r="G105" s="4">
        <v>75</v>
      </c>
    </row>
    <row r="106" spans="3:7">
      <c r="C106" t="s">
        <v>18</v>
      </c>
      <c r="D106" t="s">
        <v>9</v>
      </c>
      <c r="E106" t="s">
        <v>48</v>
      </c>
      <c r="F106" s="3">
        <v>2737</v>
      </c>
      <c r="G106" s="4">
        <v>93</v>
      </c>
    </row>
    <row r="107" spans="3:7">
      <c r="C107" t="s">
        <v>18</v>
      </c>
      <c r="D107" t="s">
        <v>9</v>
      </c>
      <c r="E107" t="s">
        <v>28</v>
      </c>
      <c r="F107" s="3">
        <v>4305</v>
      </c>
      <c r="G107" s="4">
        <v>156</v>
      </c>
    </row>
    <row r="108" spans="3:7">
      <c r="C108" t="s">
        <v>18</v>
      </c>
      <c r="D108" t="s">
        <v>34</v>
      </c>
      <c r="E108" t="s">
        <v>33</v>
      </c>
      <c r="F108" s="3">
        <v>2408</v>
      </c>
      <c r="G108" s="4">
        <v>9</v>
      </c>
    </row>
    <row r="109" spans="3:7">
      <c r="C109" t="s">
        <v>47</v>
      </c>
      <c r="D109" t="s">
        <v>22</v>
      </c>
      <c r="E109" t="s">
        <v>39</v>
      </c>
      <c r="F109" s="3">
        <v>1281</v>
      </c>
      <c r="G109" s="4">
        <v>18</v>
      </c>
    </row>
    <row r="110" spans="3:7">
      <c r="C110" t="s">
        <v>8</v>
      </c>
      <c r="D110" t="s">
        <v>14</v>
      </c>
      <c r="E110" t="s">
        <v>15</v>
      </c>
      <c r="F110" s="3">
        <v>12348</v>
      </c>
      <c r="G110" s="4">
        <v>234</v>
      </c>
    </row>
    <row r="111" spans="3:7">
      <c r="C111" t="s">
        <v>47</v>
      </c>
      <c r="D111" t="s">
        <v>50</v>
      </c>
      <c r="E111" t="s">
        <v>54</v>
      </c>
      <c r="F111" s="3">
        <v>3689</v>
      </c>
      <c r="G111" s="4">
        <v>312</v>
      </c>
    </row>
    <row r="112" spans="3:7">
      <c r="C112" t="s">
        <v>40</v>
      </c>
      <c r="D112" t="s">
        <v>22</v>
      </c>
      <c r="E112" t="s">
        <v>39</v>
      </c>
      <c r="F112" s="3">
        <v>2870</v>
      </c>
      <c r="G112" s="4">
        <v>300</v>
      </c>
    </row>
    <row r="113" spans="3:7">
      <c r="C113" t="s">
        <v>46</v>
      </c>
      <c r="D113" t="s">
        <v>22</v>
      </c>
      <c r="E113" t="s">
        <v>53</v>
      </c>
      <c r="F113" s="3">
        <v>798</v>
      </c>
      <c r="G113" s="4">
        <v>519</v>
      </c>
    </row>
    <row r="114" spans="3:7">
      <c r="C114" t="s">
        <v>21</v>
      </c>
      <c r="D114" t="s">
        <v>9</v>
      </c>
      <c r="E114" t="s">
        <v>45</v>
      </c>
      <c r="F114" s="3">
        <v>2933</v>
      </c>
      <c r="G114" s="4">
        <v>9</v>
      </c>
    </row>
    <row r="115" spans="3:7">
      <c r="C115" t="s">
        <v>43</v>
      </c>
      <c r="D115" t="s">
        <v>14</v>
      </c>
      <c r="E115" t="s">
        <v>19</v>
      </c>
      <c r="F115" s="3">
        <v>2744</v>
      </c>
      <c r="G115" s="4">
        <v>9</v>
      </c>
    </row>
    <row r="116" spans="3:7">
      <c r="C116" t="s">
        <v>8</v>
      </c>
      <c r="D116" t="s">
        <v>22</v>
      </c>
      <c r="E116" t="s">
        <v>31</v>
      </c>
      <c r="F116" s="3">
        <v>9772</v>
      </c>
      <c r="G116" s="4">
        <v>90</v>
      </c>
    </row>
    <row r="117" spans="3:7">
      <c r="C117" t="s">
        <v>40</v>
      </c>
      <c r="D117" t="s">
        <v>50</v>
      </c>
      <c r="E117" t="s">
        <v>28</v>
      </c>
      <c r="F117" s="3">
        <v>1568</v>
      </c>
      <c r="G117" s="4">
        <v>96</v>
      </c>
    </row>
    <row r="118" spans="3:7">
      <c r="C118" t="s">
        <v>46</v>
      </c>
      <c r="D118" t="s">
        <v>22</v>
      </c>
      <c r="E118" t="s">
        <v>30</v>
      </c>
      <c r="F118" s="3">
        <v>11417</v>
      </c>
      <c r="G118" s="4">
        <v>21</v>
      </c>
    </row>
    <row r="119" spans="3:7">
      <c r="C119" t="s">
        <v>8</v>
      </c>
      <c r="D119" t="s">
        <v>50</v>
      </c>
      <c r="E119" t="s">
        <v>51</v>
      </c>
      <c r="F119" s="3">
        <v>6748</v>
      </c>
      <c r="G119" s="4">
        <v>48</v>
      </c>
    </row>
    <row r="120" spans="3:7">
      <c r="C120" t="s">
        <v>55</v>
      </c>
      <c r="D120" t="s">
        <v>22</v>
      </c>
      <c r="E120" t="s">
        <v>53</v>
      </c>
      <c r="F120" s="3">
        <v>1407</v>
      </c>
      <c r="G120" s="4">
        <v>72</v>
      </c>
    </row>
    <row r="121" spans="3:7">
      <c r="C121" t="s">
        <v>13</v>
      </c>
      <c r="D121" t="s">
        <v>14</v>
      </c>
      <c r="E121" t="s">
        <v>52</v>
      </c>
      <c r="F121" s="3">
        <v>2023</v>
      </c>
      <c r="G121" s="4">
        <v>168</v>
      </c>
    </row>
    <row r="122" spans="3:7">
      <c r="C122" t="s">
        <v>43</v>
      </c>
      <c r="D122" t="s">
        <v>27</v>
      </c>
      <c r="E122" t="s">
        <v>51</v>
      </c>
      <c r="F122" s="3">
        <v>5236</v>
      </c>
      <c r="G122" s="4">
        <v>51</v>
      </c>
    </row>
    <row r="123" spans="3:7">
      <c r="C123" t="s">
        <v>21</v>
      </c>
      <c r="D123" t="s">
        <v>22</v>
      </c>
      <c r="E123" t="s">
        <v>39</v>
      </c>
      <c r="F123" s="3">
        <v>1925</v>
      </c>
      <c r="G123" s="4">
        <v>192</v>
      </c>
    </row>
    <row r="124" spans="3:7">
      <c r="C124" t="s">
        <v>40</v>
      </c>
      <c r="D124" t="s">
        <v>9</v>
      </c>
      <c r="E124" t="s">
        <v>17</v>
      </c>
      <c r="F124" s="3">
        <v>6608</v>
      </c>
      <c r="G124" s="4">
        <v>225</v>
      </c>
    </row>
    <row r="125" spans="3:7">
      <c r="C125" t="s">
        <v>26</v>
      </c>
      <c r="D125" t="s">
        <v>50</v>
      </c>
      <c r="E125" t="s">
        <v>51</v>
      </c>
      <c r="F125" s="3">
        <v>8008</v>
      </c>
      <c r="G125" s="4">
        <v>456</v>
      </c>
    </row>
    <row r="126" spans="3:7">
      <c r="C126" t="s">
        <v>55</v>
      </c>
      <c r="D126" t="s">
        <v>50</v>
      </c>
      <c r="E126" t="s">
        <v>28</v>
      </c>
      <c r="F126" s="3">
        <v>1428</v>
      </c>
      <c r="G126" s="4">
        <v>93</v>
      </c>
    </row>
    <row r="127" spans="3:7">
      <c r="C127" t="s">
        <v>26</v>
      </c>
      <c r="D127" t="s">
        <v>50</v>
      </c>
      <c r="E127" t="s">
        <v>19</v>
      </c>
      <c r="F127" s="3">
        <v>525</v>
      </c>
      <c r="G127" s="4">
        <v>48</v>
      </c>
    </row>
    <row r="128" spans="3:7">
      <c r="C128" t="s">
        <v>26</v>
      </c>
      <c r="D128" t="s">
        <v>9</v>
      </c>
      <c r="E128" t="s">
        <v>23</v>
      </c>
      <c r="F128" s="3">
        <v>1505</v>
      </c>
      <c r="G128" s="4">
        <v>102</v>
      </c>
    </row>
    <row r="129" spans="3:7">
      <c r="C129" t="s">
        <v>40</v>
      </c>
      <c r="D129" t="s">
        <v>14</v>
      </c>
      <c r="E129" t="s">
        <v>10</v>
      </c>
      <c r="F129" s="3">
        <v>6755</v>
      </c>
      <c r="G129" s="4">
        <v>252</v>
      </c>
    </row>
    <row r="130" spans="3:7">
      <c r="C130" t="s">
        <v>46</v>
      </c>
      <c r="D130" t="s">
        <v>9</v>
      </c>
      <c r="E130" t="s">
        <v>23</v>
      </c>
      <c r="F130" s="3">
        <v>11571</v>
      </c>
      <c r="G130" s="4">
        <v>138</v>
      </c>
    </row>
    <row r="131" spans="3:7">
      <c r="C131" t="s">
        <v>8</v>
      </c>
      <c r="D131" t="s">
        <v>34</v>
      </c>
      <c r="E131" t="s">
        <v>28</v>
      </c>
      <c r="F131" s="3">
        <v>2541</v>
      </c>
      <c r="G131" s="4">
        <v>90</v>
      </c>
    </row>
    <row r="132" spans="3:7">
      <c r="C132" t="s">
        <v>21</v>
      </c>
      <c r="D132" t="s">
        <v>9</v>
      </c>
      <c r="E132" t="s">
        <v>10</v>
      </c>
      <c r="F132" s="3">
        <v>1526</v>
      </c>
      <c r="G132" s="4">
        <v>240</v>
      </c>
    </row>
    <row r="133" spans="3:7">
      <c r="C133" t="s">
        <v>8</v>
      </c>
      <c r="D133" t="s">
        <v>34</v>
      </c>
      <c r="E133" t="s">
        <v>19</v>
      </c>
      <c r="F133" s="3">
        <v>6125</v>
      </c>
      <c r="G133" s="4">
        <v>102</v>
      </c>
    </row>
    <row r="134" spans="3:7">
      <c r="C134" t="s">
        <v>21</v>
      </c>
      <c r="D134" t="s">
        <v>14</v>
      </c>
      <c r="E134" t="s">
        <v>53</v>
      </c>
      <c r="F134" s="3">
        <v>847</v>
      </c>
      <c r="G134" s="4">
        <v>129</v>
      </c>
    </row>
    <row r="135" spans="3:7">
      <c r="C135" t="s">
        <v>13</v>
      </c>
      <c r="D135" t="s">
        <v>14</v>
      </c>
      <c r="E135" t="s">
        <v>53</v>
      </c>
      <c r="F135" s="3">
        <v>4753</v>
      </c>
      <c r="G135" s="4">
        <v>300</v>
      </c>
    </row>
    <row r="136" spans="3:7">
      <c r="C136" t="s">
        <v>26</v>
      </c>
      <c r="D136" t="s">
        <v>34</v>
      </c>
      <c r="E136" t="s">
        <v>31</v>
      </c>
      <c r="F136" s="3">
        <v>959</v>
      </c>
      <c r="G136" s="4">
        <v>135</v>
      </c>
    </row>
    <row r="137" spans="3:7">
      <c r="C137" t="s">
        <v>40</v>
      </c>
      <c r="D137" t="s">
        <v>14</v>
      </c>
      <c r="E137" t="s">
        <v>49</v>
      </c>
      <c r="F137" s="3">
        <v>2793</v>
      </c>
      <c r="G137" s="4">
        <v>114</v>
      </c>
    </row>
    <row r="138" spans="3:7">
      <c r="C138" t="s">
        <v>40</v>
      </c>
      <c r="D138" t="s">
        <v>14</v>
      </c>
      <c r="E138" t="s">
        <v>17</v>
      </c>
      <c r="F138" s="3">
        <v>4606</v>
      </c>
      <c r="G138" s="4">
        <v>63</v>
      </c>
    </row>
    <row r="139" spans="3:7">
      <c r="C139" t="s">
        <v>40</v>
      </c>
      <c r="D139" t="s">
        <v>22</v>
      </c>
      <c r="E139" t="s">
        <v>52</v>
      </c>
      <c r="F139" s="3">
        <v>5551</v>
      </c>
      <c r="G139" s="4">
        <v>252</v>
      </c>
    </row>
    <row r="140" spans="3:7">
      <c r="C140" t="s">
        <v>55</v>
      </c>
      <c r="D140" t="s">
        <v>22</v>
      </c>
      <c r="E140" t="s">
        <v>15</v>
      </c>
      <c r="F140" s="3">
        <v>6657</v>
      </c>
      <c r="G140" s="4">
        <v>303</v>
      </c>
    </row>
    <row r="141" spans="3:7">
      <c r="C141" t="s">
        <v>40</v>
      </c>
      <c r="D141" t="s">
        <v>27</v>
      </c>
      <c r="E141" t="s">
        <v>33</v>
      </c>
      <c r="F141" s="3">
        <v>4438</v>
      </c>
      <c r="G141" s="4">
        <v>246</v>
      </c>
    </row>
    <row r="142" spans="3:7">
      <c r="C142" t="s">
        <v>13</v>
      </c>
      <c r="D142" t="s">
        <v>34</v>
      </c>
      <c r="E142" t="s">
        <v>37</v>
      </c>
      <c r="F142" s="3">
        <v>168</v>
      </c>
      <c r="G142" s="4">
        <v>84</v>
      </c>
    </row>
    <row r="143" spans="3:7">
      <c r="C143" t="s">
        <v>40</v>
      </c>
      <c r="D143" t="s">
        <v>50</v>
      </c>
      <c r="E143" t="s">
        <v>33</v>
      </c>
      <c r="F143" s="3">
        <v>7777</v>
      </c>
      <c r="G143" s="4">
        <v>39</v>
      </c>
    </row>
    <row r="144" spans="3:7">
      <c r="C144" t="s">
        <v>43</v>
      </c>
      <c r="D144" t="s">
        <v>22</v>
      </c>
      <c r="E144" t="s">
        <v>33</v>
      </c>
      <c r="F144" s="3">
        <v>3339</v>
      </c>
      <c r="G144" s="4">
        <v>348</v>
      </c>
    </row>
    <row r="145" spans="3:7">
      <c r="C145" t="s">
        <v>40</v>
      </c>
      <c r="D145" t="s">
        <v>9</v>
      </c>
      <c r="E145" t="s">
        <v>31</v>
      </c>
      <c r="F145" s="3">
        <v>6391</v>
      </c>
      <c r="G145" s="4">
        <v>48</v>
      </c>
    </row>
    <row r="146" spans="3:7">
      <c r="C146" t="s">
        <v>43</v>
      </c>
      <c r="D146" t="s">
        <v>9</v>
      </c>
      <c r="E146" t="s">
        <v>37</v>
      </c>
      <c r="F146" s="3">
        <v>518</v>
      </c>
      <c r="G146" s="4">
        <v>75</v>
      </c>
    </row>
    <row r="147" spans="3:7">
      <c r="C147" t="s">
        <v>40</v>
      </c>
      <c r="D147" t="s">
        <v>34</v>
      </c>
      <c r="E147" t="s">
        <v>54</v>
      </c>
      <c r="F147" s="3">
        <v>5677</v>
      </c>
      <c r="G147" s="4">
        <v>258</v>
      </c>
    </row>
    <row r="148" spans="3:7">
      <c r="C148" t="s">
        <v>26</v>
      </c>
      <c r="D148" t="s">
        <v>27</v>
      </c>
      <c r="E148" t="s">
        <v>33</v>
      </c>
      <c r="F148" s="3">
        <v>6048</v>
      </c>
      <c r="G148" s="4">
        <v>27</v>
      </c>
    </row>
    <row r="149" spans="3:7">
      <c r="C149" t="s">
        <v>13</v>
      </c>
      <c r="D149" t="s">
        <v>34</v>
      </c>
      <c r="E149" t="s">
        <v>15</v>
      </c>
      <c r="F149" s="3">
        <v>3752</v>
      </c>
      <c r="G149" s="4">
        <v>213</v>
      </c>
    </row>
    <row r="150" spans="3:7">
      <c r="C150" t="s">
        <v>43</v>
      </c>
      <c r="D150" t="s">
        <v>14</v>
      </c>
      <c r="E150" t="s">
        <v>52</v>
      </c>
      <c r="F150" s="3">
        <v>4480</v>
      </c>
      <c r="G150" s="4">
        <v>357</v>
      </c>
    </row>
    <row r="151" spans="3:7">
      <c r="C151" t="s">
        <v>18</v>
      </c>
      <c r="D151" t="s">
        <v>9</v>
      </c>
      <c r="E151" t="s">
        <v>19</v>
      </c>
      <c r="F151" s="3">
        <v>259</v>
      </c>
      <c r="G151" s="4">
        <v>207</v>
      </c>
    </row>
    <row r="152" spans="3:7">
      <c r="C152" t="s">
        <v>13</v>
      </c>
      <c r="D152" t="s">
        <v>9</v>
      </c>
      <c r="E152" t="s">
        <v>10</v>
      </c>
      <c r="F152" s="3">
        <v>42</v>
      </c>
      <c r="G152" s="4">
        <v>150</v>
      </c>
    </row>
    <row r="153" spans="3:7">
      <c r="C153" t="s">
        <v>21</v>
      </c>
      <c r="D153" t="s">
        <v>22</v>
      </c>
      <c r="E153" t="s">
        <v>51</v>
      </c>
      <c r="F153" s="3">
        <v>98</v>
      </c>
      <c r="G153" s="4">
        <v>204</v>
      </c>
    </row>
    <row r="154" spans="3:7">
      <c r="C154" t="s">
        <v>40</v>
      </c>
      <c r="D154" t="s">
        <v>14</v>
      </c>
      <c r="E154" t="s">
        <v>53</v>
      </c>
      <c r="F154" s="3">
        <v>2478</v>
      </c>
      <c r="G154" s="4">
        <v>21</v>
      </c>
    </row>
    <row r="155" spans="3:7">
      <c r="C155" t="s">
        <v>21</v>
      </c>
      <c r="D155" t="s">
        <v>50</v>
      </c>
      <c r="E155" t="s">
        <v>31</v>
      </c>
      <c r="F155" s="3">
        <v>7847</v>
      </c>
      <c r="G155" s="4">
        <v>174</v>
      </c>
    </row>
    <row r="156" spans="3:7">
      <c r="C156" t="s">
        <v>46</v>
      </c>
      <c r="D156" t="s">
        <v>9</v>
      </c>
      <c r="E156" t="s">
        <v>33</v>
      </c>
      <c r="F156" s="3">
        <v>9926</v>
      </c>
      <c r="G156" s="4">
        <v>201</v>
      </c>
    </row>
    <row r="157" spans="3:7">
      <c r="C157" t="s">
        <v>13</v>
      </c>
      <c r="D157" t="s">
        <v>34</v>
      </c>
      <c r="E157" t="s">
        <v>12</v>
      </c>
      <c r="F157" s="3">
        <v>819</v>
      </c>
      <c r="G157" s="4">
        <v>510</v>
      </c>
    </row>
    <row r="158" spans="3:7">
      <c r="C158" t="s">
        <v>26</v>
      </c>
      <c r="D158" t="s">
        <v>27</v>
      </c>
      <c r="E158" t="s">
        <v>52</v>
      </c>
      <c r="F158" s="3">
        <v>3052</v>
      </c>
      <c r="G158" s="4">
        <v>378</v>
      </c>
    </row>
    <row r="159" spans="3:7">
      <c r="C159" t="s">
        <v>18</v>
      </c>
      <c r="D159" t="s">
        <v>50</v>
      </c>
      <c r="E159" t="s">
        <v>45</v>
      </c>
      <c r="F159" s="3">
        <v>6832</v>
      </c>
      <c r="G159" s="4">
        <v>27</v>
      </c>
    </row>
    <row r="160" spans="3:7">
      <c r="C160" t="s">
        <v>46</v>
      </c>
      <c r="D160" t="s">
        <v>27</v>
      </c>
      <c r="E160" t="s">
        <v>30</v>
      </c>
      <c r="F160" s="3">
        <v>2016</v>
      </c>
      <c r="G160" s="4">
        <v>117</v>
      </c>
    </row>
    <row r="161" spans="3:7">
      <c r="C161" t="s">
        <v>26</v>
      </c>
      <c r="D161" t="s">
        <v>34</v>
      </c>
      <c r="E161" t="s">
        <v>45</v>
      </c>
      <c r="F161" s="3">
        <v>7322</v>
      </c>
      <c r="G161" s="4">
        <v>36</v>
      </c>
    </row>
    <row r="162" spans="3:7">
      <c r="C162" t="s">
        <v>13</v>
      </c>
      <c r="D162" t="s">
        <v>14</v>
      </c>
      <c r="E162" t="s">
        <v>31</v>
      </c>
      <c r="F162" s="3">
        <v>357</v>
      </c>
      <c r="G162" s="4">
        <v>126</v>
      </c>
    </row>
    <row r="163" spans="3:7">
      <c r="C163" t="s">
        <v>18</v>
      </c>
      <c r="D163" t="s">
        <v>27</v>
      </c>
      <c r="E163" t="s">
        <v>28</v>
      </c>
      <c r="F163" s="3">
        <v>3192</v>
      </c>
      <c r="G163" s="4">
        <v>72</v>
      </c>
    </row>
    <row r="164" spans="3:7">
      <c r="C164" t="s">
        <v>40</v>
      </c>
      <c r="D164" t="s">
        <v>22</v>
      </c>
      <c r="E164" t="s">
        <v>37</v>
      </c>
      <c r="F164" s="3">
        <v>8435</v>
      </c>
      <c r="G164" s="4">
        <v>42</v>
      </c>
    </row>
    <row r="165" spans="3:7">
      <c r="C165" t="s">
        <v>8</v>
      </c>
      <c r="D165" t="s">
        <v>27</v>
      </c>
      <c r="E165" t="s">
        <v>52</v>
      </c>
      <c r="F165" s="3">
        <v>0</v>
      </c>
      <c r="G165" s="4">
        <v>135</v>
      </c>
    </row>
    <row r="166" spans="3:7">
      <c r="C166" t="s">
        <v>40</v>
      </c>
      <c r="D166" t="s">
        <v>50</v>
      </c>
      <c r="E166" t="s">
        <v>49</v>
      </c>
      <c r="F166" s="3">
        <v>8862</v>
      </c>
      <c r="G166" s="4">
        <v>189</v>
      </c>
    </row>
    <row r="167" spans="3:7">
      <c r="C167" t="s">
        <v>26</v>
      </c>
      <c r="D167" t="s">
        <v>9</v>
      </c>
      <c r="E167" t="s">
        <v>54</v>
      </c>
      <c r="F167" s="3">
        <v>3556</v>
      </c>
      <c r="G167" s="4">
        <v>459</v>
      </c>
    </row>
    <row r="168" spans="3:7">
      <c r="C168" t="s">
        <v>43</v>
      </c>
      <c r="D168" t="s">
        <v>50</v>
      </c>
      <c r="E168" t="s">
        <v>25</v>
      </c>
      <c r="F168" s="3">
        <v>7280</v>
      </c>
      <c r="G168" s="4">
        <v>201</v>
      </c>
    </row>
    <row r="169" spans="3:7">
      <c r="C169" t="s">
        <v>26</v>
      </c>
      <c r="D169" t="s">
        <v>50</v>
      </c>
      <c r="E169" t="s">
        <v>10</v>
      </c>
      <c r="F169" s="3">
        <v>3402</v>
      </c>
      <c r="G169" s="4">
        <v>366</v>
      </c>
    </row>
    <row r="170" spans="3:7">
      <c r="C170" t="s">
        <v>47</v>
      </c>
      <c r="D170" t="s">
        <v>9</v>
      </c>
      <c r="E170" t="s">
        <v>52</v>
      </c>
      <c r="F170" s="3">
        <v>4592</v>
      </c>
      <c r="G170" s="4">
        <v>324</v>
      </c>
    </row>
    <row r="171" spans="3:7">
      <c r="C171" t="s">
        <v>18</v>
      </c>
      <c r="D171" t="s">
        <v>14</v>
      </c>
      <c r="E171" t="s">
        <v>25</v>
      </c>
      <c r="F171" s="3">
        <v>7833</v>
      </c>
      <c r="G171" s="4">
        <v>243</v>
      </c>
    </row>
    <row r="172" spans="3:7">
      <c r="C172" t="s">
        <v>46</v>
      </c>
      <c r="D172" t="s">
        <v>27</v>
      </c>
      <c r="E172" t="s">
        <v>45</v>
      </c>
      <c r="F172" s="3">
        <v>7651</v>
      </c>
      <c r="G172" s="4">
        <v>213</v>
      </c>
    </row>
    <row r="173" spans="3:7">
      <c r="C173" t="s">
        <v>8</v>
      </c>
      <c r="D173" t="s">
        <v>14</v>
      </c>
      <c r="E173" t="s">
        <v>10</v>
      </c>
      <c r="F173" s="3">
        <v>2275</v>
      </c>
      <c r="G173" s="4">
        <v>447</v>
      </c>
    </row>
    <row r="174" spans="3:7">
      <c r="C174" t="s">
        <v>8</v>
      </c>
      <c r="D174" t="s">
        <v>34</v>
      </c>
      <c r="E174" t="s">
        <v>12</v>
      </c>
      <c r="F174" s="3">
        <v>5670</v>
      </c>
      <c r="G174" s="4">
        <v>297</v>
      </c>
    </row>
    <row r="175" spans="3:7">
      <c r="C175" t="s">
        <v>40</v>
      </c>
      <c r="D175" t="s">
        <v>14</v>
      </c>
      <c r="E175" t="s">
        <v>30</v>
      </c>
      <c r="F175" s="3">
        <v>2135</v>
      </c>
      <c r="G175" s="4">
        <v>27</v>
      </c>
    </row>
    <row r="176" spans="3:7">
      <c r="C176" t="s">
        <v>8</v>
      </c>
      <c r="D176" t="s">
        <v>50</v>
      </c>
      <c r="E176" t="s">
        <v>48</v>
      </c>
      <c r="F176" s="3">
        <v>2779</v>
      </c>
      <c r="G176" s="4">
        <v>75</v>
      </c>
    </row>
    <row r="177" spans="3:7">
      <c r="C177" t="s">
        <v>55</v>
      </c>
      <c r="D177" t="s">
        <v>27</v>
      </c>
      <c r="E177" t="s">
        <v>31</v>
      </c>
      <c r="F177" s="3">
        <v>12950</v>
      </c>
      <c r="G177" s="4">
        <v>30</v>
      </c>
    </row>
    <row r="178" spans="3:7">
      <c r="C178" t="s">
        <v>40</v>
      </c>
      <c r="D178" t="s">
        <v>22</v>
      </c>
      <c r="E178" t="s">
        <v>23</v>
      </c>
      <c r="F178" s="3">
        <v>2646</v>
      </c>
      <c r="G178" s="4">
        <v>177</v>
      </c>
    </row>
    <row r="179" spans="3:7">
      <c r="C179" t="s">
        <v>8</v>
      </c>
      <c r="D179" t="s">
        <v>50</v>
      </c>
      <c r="E179" t="s">
        <v>31</v>
      </c>
      <c r="F179" s="3">
        <v>3794</v>
      </c>
      <c r="G179" s="4">
        <v>159</v>
      </c>
    </row>
    <row r="180" spans="3:7">
      <c r="C180" t="s">
        <v>47</v>
      </c>
      <c r="D180" t="s">
        <v>14</v>
      </c>
      <c r="E180" t="s">
        <v>31</v>
      </c>
      <c r="F180" s="3">
        <v>819</v>
      </c>
      <c r="G180" s="4">
        <v>306</v>
      </c>
    </row>
    <row r="181" spans="3:7">
      <c r="C181" t="s">
        <v>47</v>
      </c>
      <c r="D181" t="s">
        <v>50</v>
      </c>
      <c r="E181" t="s">
        <v>42</v>
      </c>
      <c r="F181" s="3">
        <v>2583</v>
      </c>
      <c r="G181" s="4">
        <v>18</v>
      </c>
    </row>
    <row r="182" spans="3:7">
      <c r="C182" t="s">
        <v>40</v>
      </c>
      <c r="D182" t="s">
        <v>14</v>
      </c>
      <c r="E182" t="s">
        <v>39</v>
      </c>
      <c r="F182" s="3">
        <v>4585</v>
      </c>
      <c r="G182" s="4">
        <v>240</v>
      </c>
    </row>
    <row r="183" spans="3:7">
      <c r="C183" t="s">
        <v>43</v>
      </c>
      <c r="D183" t="s">
        <v>50</v>
      </c>
      <c r="E183" t="s">
        <v>31</v>
      </c>
      <c r="F183" s="3">
        <v>1652</v>
      </c>
      <c r="G183" s="4">
        <v>93</v>
      </c>
    </row>
    <row r="184" spans="3:7">
      <c r="C184" t="s">
        <v>55</v>
      </c>
      <c r="D184" t="s">
        <v>50</v>
      </c>
      <c r="E184" t="s">
        <v>51</v>
      </c>
      <c r="F184" s="3">
        <v>4991</v>
      </c>
      <c r="G184" s="4">
        <v>9</v>
      </c>
    </row>
    <row r="185" spans="3:7">
      <c r="C185" t="s">
        <v>13</v>
      </c>
      <c r="D185" t="s">
        <v>50</v>
      </c>
      <c r="E185" t="s">
        <v>30</v>
      </c>
      <c r="F185" s="3">
        <v>2009</v>
      </c>
      <c r="G185" s="4">
        <v>219</v>
      </c>
    </row>
    <row r="186" spans="3:7">
      <c r="C186" t="s">
        <v>46</v>
      </c>
      <c r="D186" t="s">
        <v>27</v>
      </c>
      <c r="E186" t="s">
        <v>37</v>
      </c>
      <c r="F186" s="3">
        <v>1568</v>
      </c>
      <c r="G186" s="4">
        <v>141</v>
      </c>
    </row>
    <row r="187" spans="3:7">
      <c r="C187" t="s">
        <v>21</v>
      </c>
      <c r="D187" t="s">
        <v>9</v>
      </c>
      <c r="E187" t="s">
        <v>42</v>
      </c>
      <c r="F187" s="3">
        <v>3388</v>
      </c>
      <c r="G187" s="4">
        <v>123</v>
      </c>
    </row>
    <row r="188" spans="3:7">
      <c r="C188" t="s">
        <v>8</v>
      </c>
      <c r="D188" t="s">
        <v>34</v>
      </c>
      <c r="E188" t="s">
        <v>49</v>
      </c>
      <c r="F188" s="3">
        <v>623</v>
      </c>
      <c r="G188" s="4">
        <v>51</v>
      </c>
    </row>
    <row r="189" spans="3:7">
      <c r="C189" t="s">
        <v>26</v>
      </c>
      <c r="D189" t="s">
        <v>22</v>
      </c>
      <c r="E189" t="s">
        <v>19</v>
      </c>
      <c r="F189" s="3">
        <v>10073</v>
      </c>
      <c r="G189" s="4">
        <v>120</v>
      </c>
    </row>
    <row r="190" spans="3:7">
      <c r="C190" t="s">
        <v>13</v>
      </c>
      <c r="D190" t="s">
        <v>27</v>
      </c>
      <c r="E190" t="s">
        <v>51</v>
      </c>
      <c r="F190" s="3">
        <v>1561</v>
      </c>
      <c r="G190" s="4">
        <v>27</v>
      </c>
    </row>
    <row r="191" spans="3:7">
      <c r="C191" t="s">
        <v>18</v>
      </c>
      <c r="D191" t="s">
        <v>22</v>
      </c>
      <c r="E191" t="s">
        <v>53</v>
      </c>
      <c r="F191" s="3">
        <v>11522</v>
      </c>
      <c r="G191" s="4">
        <v>204</v>
      </c>
    </row>
    <row r="192" spans="3:7">
      <c r="C192" t="s">
        <v>26</v>
      </c>
      <c r="D192" t="s">
        <v>34</v>
      </c>
      <c r="E192" t="s">
        <v>12</v>
      </c>
      <c r="F192" s="3">
        <v>2317</v>
      </c>
      <c r="G192" s="4">
        <v>123</v>
      </c>
    </row>
    <row r="193" spans="3:7">
      <c r="C193" t="s">
        <v>55</v>
      </c>
      <c r="D193" t="s">
        <v>9</v>
      </c>
      <c r="E193" t="s">
        <v>54</v>
      </c>
      <c r="F193" s="3">
        <v>3059</v>
      </c>
      <c r="G193" s="4">
        <v>27</v>
      </c>
    </row>
    <row r="194" spans="3:7">
      <c r="C194" t="s">
        <v>21</v>
      </c>
      <c r="D194" t="s">
        <v>9</v>
      </c>
      <c r="E194" t="s">
        <v>51</v>
      </c>
      <c r="F194" s="3">
        <v>2324</v>
      </c>
      <c r="G194" s="4">
        <v>177</v>
      </c>
    </row>
    <row r="195" spans="3:7">
      <c r="C195" t="s">
        <v>47</v>
      </c>
      <c r="D195" t="s">
        <v>27</v>
      </c>
      <c r="E195" t="s">
        <v>51</v>
      </c>
      <c r="F195" s="3">
        <v>4956</v>
      </c>
      <c r="G195" s="4">
        <v>171</v>
      </c>
    </row>
    <row r="196" spans="3:7">
      <c r="C196" t="s">
        <v>55</v>
      </c>
      <c r="D196" t="s">
        <v>50</v>
      </c>
      <c r="E196" t="s">
        <v>39</v>
      </c>
      <c r="F196" s="3">
        <v>5355</v>
      </c>
      <c r="G196" s="4">
        <v>204</v>
      </c>
    </row>
    <row r="197" spans="3:7">
      <c r="C197" t="s">
        <v>47</v>
      </c>
      <c r="D197" t="s">
        <v>50</v>
      </c>
      <c r="E197" t="s">
        <v>17</v>
      </c>
      <c r="F197" s="3">
        <v>7259</v>
      </c>
      <c r="G197" s="4">
        <v>276</v>
      </c>
    </row>
    <row r="198" spans="3:7">
      <c r="C198" t="s">
        <v>13</v>
      </c>
      <c r="D198" t="s">
        <v>9</v>
      </c>
      <c r="E198" t="s">
        <v>51</v>
      </c>
      <c r="F198" s="3">
        <v>6279</v>
      </c>
      <c r="G198" s="4">
        <v>45</v>
      </c>
    </row>
    <row r="199" spans="3:7">
      <c r="C199" t="s">
        <v>8</v>
      </c>
      <c r="D199" t="s">
        <v>34</v>
      </c>
      <c r="E199" t="s">
        <v>52</v>
      </c>
      <c r="F199" s="3">
        <v>2541</v>
      </c>
      <c r="G199" s="4">
        <v>45</v>
      </c>
    </row>
    <row r="200" spans="3:7">
      <c r="C200" t="s">
        <v>26</v>
      </c>
      <c r="D200" t="s">
        <v>14</v>
      </c>
      <c r="E200" t="s">
        <v>53</v>
      </c>
      <c r="F200" s="3">
        <v>3864</v>
      </c>
      <c r="G200" s="4">
        <v>177</v>
      </c>
    </row>
    <row r="201" spans="3:7">
      <c r="C201" t="s">
        <v>43</v>
      </c>
      <c r="D201" t="s">
        <v>22</v>
      </c>
      <c r="E201" t="s">
        <v>12</v>
      </c>
      <c r="F201" s="3">
        <v>6146</v>
      </c>
      <c r="G201" s="4">
        <v>63</v>
      </c>
    </row>
    <row r="202" spans="3:7">
      <c r="C202" t="s">
        <v>18</v>
      </c>
      <c r="D202" t="s">
        <v>27</v>
      </c>
      <c r="E202" t="s">
        <v>23</v>
      </c>
      <c r="F202" s="3">
        <v>2639</v>
      </c>
      <c r="G202" s="4">
        <v>204</v>
      </c>
    </row>
    <row r="203" spans="3:7">
      <c r="C203" t="s">
        <v>13</v>
      </c>
      <c r="D203" t="s">
        <v>9</v>
      </c>
      <c r="E203" t="s">
        <v>37</v>
      </c>
      <c r="F203" s="3">
        <v>1890</v>
      </c>
      <c r="G203" s="4">
        <v>195</v>
      </c>
    </row>
    <row r="204" spans="3:7">
      <c r="C204" t="s">
        <v>40</v>
      </c>
      <c r="D204" t="s">
        <v>50</v>
      </c>
      <c r="E204" t="s">
        <v>17</v>
      </c>
      <c r="F204" s="3">
        <v>1932</v>
      </c>
      <c r="G204" s="4">
        <v>369</v>
      </c>
    </row>
    <row r="205" spans="3:7">
      <c r="C205" t="s">
        <v>47</v>
      </c>
      <c r="D205" t="s">
        <v>50</v>
      </c>
      <c r="E205" t="s">
        <v>28</v>
      </c>
      <c r="F205" s="3">
        <v>6300</v>
      </c>
      <c r="G205" s="4">
        <v>42</v>
      </c>
    </row>
    <row r="206" spans="3:7">
      <c r="C206" t="s">
        <v>26</v>
      </c>
      <c r="D206" t="s">
        <v>9</v>
      </c>
      <c r="E206" t="s">
        <v>10</v>
      </c>
      <c r="F206" s="3">
        <v>560</v>
      </c>
      <c r="G206" s="4">
        <v>81</v>
      </c>
    </row>
    <row r="207" spans="3:7">
      <c r="C207" t="s">
        <v>18</v>
      </c>
      <c r="D207" t="s">
        <v>9</v>
      </c>
      <c r="E207" t="s">
        <v>51</v>
      </c>
      <c r="F207" s="3">
        <v>2856</v>
      </c>
      <c r="G207" s="4">
        <v>246</v>
      </c>
    </row>
    <row r="208" spans="3:7">
      <c r="C208" t="s">
        <v>18</v>
      </c>
      <c r="D208" t="s">
        <v>50</v>
      </c>
      <c r="E208" t="s">
        <v>33</v>
      </c>
      <c r="F208" s="3">
        <v>707</v>
      </c>
      <c r="G208" s="4">
        <v>174</v>
      </c>
    </row>
    <row r="209" spans="3:7">
      <c r="C209" t="s">
        <v>13</v>
      </c>
      <c r="D209" t="s">
        <v>14</v>
      </c>
      <c r="E209" t="s">
        <v>10</v>
      </c>
      <c r="F209" s="3">
        <v>3598</v>
      </c>
      <c r="G209" s="4">
        <v>81</v>
      </c>
    </row>
    <row r="210" spans="3:7">
      <c r="C210" t="s">
        <v>8</v>
      </c>
      <c r="D210" t="s">
        <v>14</v>
      </c>
      <c r="E210" t="s">
        <v>37</v>
      </c>
      <c r="F210" s="3">
        <v>6853</v>
      </c>
      <c r="G210" s="4">
        <v>372</v>
      </c>
    </row>
    <row r="211" spans="3:7">
      <c r="C211" t="s">
        <v>8</v>
      </c>
      <c r="D211" t="s">
        <v>14</v>
      </c>
      <c r="E211" t="s">
        <v>30</v>
      </c>
      <c r="F211" s="3">
        <v>4725</v>
      </c>
      <c r="G211" s="4">
        <v>174</v>
      </c>
    </row>
    <row r="212" spans="3:7">
      <c r="C212" t="s">
        <v>21</v>
      </c>
      <c r="D212" t="s">
        <v>22</v>
      </c>
      <c r="E212" t="s">
        <v>15</v>
      </c>
      <c r="F212" s="3">
        <v>10304</v>
      </c>
      <c r="G212" s="4">
        <v>84</v>
      </c>
    </row>
    <row r="213" spans="3:7">
      <c r="C213" t="s">
        <v>21</v>
      </c>
      <c r="D213" t="s">
        <v>50</v>
      </c>
      <c r="E213" t="s">
        <v>30</v>
      </c>
      <c r="F213" s="3">
        <v>1274</v>
      </c>
      <c r="G213" s="4">
        <v>225</v>
      </c>
    </row>
    <row r="214" spans="3:7">
      <c r="C214" t="s">
        <v>43</v>
      </c>
      <c r="D214" t="s">
        <v>22</v>
      </c>
      <c r="E214" t="s">
        <v>10</v>
      </c>
      <c r="F214" s="3">
        <v>1526</v>
      </c>
      <c r="G214" s="4">
        <v>105</v>
      </c>
    </row>
    <row r="215" spans="3:7">
      <c r="C215" t="s">
        <v>8</v>
      </c>
      <c r="D215" t="s">
        <v>27</v>
      </c>
      <c r="E215" t="s">
        <v>54</v>
      </c>
      <c r="F215" s="3">
        <v>3101</v>
      </c>
      <c r="G215" s="4">
        <v>225</v>
      </c>
    </row>
    <row r="216" spans="3:7">
      <c r="C216" t="s">
        <v>46</v>
      </c>
      <c r="D216" t="s">
        <v>9</v>
      </c>
      <c r="E216" t="s">
        <v>17</v>
      </c>
      <c r="F216" s="3">
        <v>1057</v>
      </c>
      <c r="G216" s="4">
        <v>54</v>
      </c>
    </row>
    <row r="217" spans="3:7">
      <c r="C217" t="s">
        <v>40</v>
      </c>
      <c r="D217" t="s">
        <v>9</v>
      </c>
      <c r="E217" t="s">
        <v>51</v>
      </c>
      <c r="F217" s="3">
        <v>5306</v>
      </c>
      <c r="G217" s="4">
        <v>0</v>
      </c>
    </row>
    <row r="218" spans="3:7">
      <c r="C218" t="s">
        <v>43</v>
      </c>
      <c r="D218" t="s">
        <v>27</v>
      </c>
      <c r="E218" t="s">
        <v>49</v>
      </c>
      <c r="F218" s="3">
        <v>4018</v>
      </c>
      <c r="G218" s="4">
        <v>171</v>
      </c>
    </row>
    <row r="219" spans="3:7">
      <c r="C219" t="s">
        <v>18</v>
      </c>
      <c r="D219" t="s">
        <v>50</v>
      </c>
      <c r="E219" t="s">
        <v>30</v>
      </c>
      <c r="F219" s="3">
        <v>938</v>
      </c>
      <c r="G219" s="4">
        <v>189</v>
      </c>
    </row>
    <row r="220" spans="3:7">
      <c r="C220" t="s">
        <v>40</v>
      </c>
      <c r="D220" t="s">
        <v>34</v>
      </c>
      <c r="E220" t="s">
        <v>23</v>
      </c>
      <c r="F220" s="3">
        <v>1778</v>
      </c>
      <c r="G220" s="4">
        <v>270</v>
      </c>
    </row>
    <row r="221" spans="3:7">
      <c r="C221" t="s">
        <v>26</v>
      </c>
      <c r="D221" t="s">
        <v>27</v>
      </c>
      <c r="E221" t="s">
        <v>10</v>
      </c>
      <c r="F221" s="3">
        <v>1638</v>
      </c>
      <c r="G221" s="4">
        <v>63</v>
      </c>
    </row>
    <row r="222" spans="3:7">
      <c r="C222" t="s">
        <v>21</v>
      </c>
      <c r="D222" t="s">
        <v>34</v>
      </c>
      <c r="E222" t="s">
        <v>28</v>
      </c>
      <c r="F222" s="3">
        <v>154</v>
      </c>
      <c r="G222" s="4">
        <v>21</v>
      </c>
    </row>
    <row r="223" spans="3:7">
      <c r="C223" t="s">
        <v>40</v>
      </c>
      <c r="D223" t="s">
        <v>9</v>
      </c>
      <c r="E223" t="s">
        <v>37</v>
      </c>
      <c r="F223" s="3">
        <v>9835</v>
      </c>
      <c r="G223" s="4">
        <v>207</v>
      </c>
    </row>
    <row r="224" spans="3:7">
      <c r="C224" t="s">
        <v>18</v>
      </c>
      <c r="D224" t="s">
        <v>9</v>
      </c>
      <c r="E224" t="s">
        <v>42</v>
      </c>
      <c r="F224" s="3">
        <v>7273</v>
      </c>
      <c r="G224" s="4">
        <v>96</v>
      </c>
    </row>
    <row r="225" spans="3:7">
      <c r="C225" t="s">
        <v>43</v>
      </c>
      <c r="D225" t="s">
        <v>27</v>
      </c>
      <c r="E225" t="s">
        <v>37</v>
      </c>
      <c r="F225" s="3">
        <v>6909</v>
      </c>
      <c r="G225" s="4">
        <v>81</v>
      </c>
    </row>
    <row r="226" spans="3:7">
      <c r="C226" t="s">
        <v>18</v>
      </c>
      <c r="D226" t="s">
        <v>27</v>
      </c>
      <c r="E226" t="s">
        <v>49</v>
      </c>
      <c r="F226" s="3">
        <v>3920</v>
      </c>
      <c r="G226" s="4">
        <v>306</v>
      </c>
    </row>
    <row r="227" spans="3:7">
      <c r="C227" t="s">
        <v>55</v>
      </c>
      <c r="D227" t="s">
        <v>27</v>
      </c>
      <c r="E227" t="s">
        <v>45</v>
      </c>
      <c r="F227" s="3">
        <v>4858</v>
      </c>
      <c r="G227" s="4">
        <v>279</v>
      </c>
    </row>
    <row r="228" spans="3:7">
      <c r="C228" t="s">
        <v>46</v>
      </c>
      <c r="D228" t="s">
        <v>34</v>
      </c>
      <c r="E228" t="s">
        <v>19</v>
      </c>
      <c r="F228" s="3">
        <v>3549</v>
      </c>
      <c r="G228" s="4">
        <v>3</v>
      </c>
    </row>
    <row r="229" spans="3:7">
      <c r="C229" t="s">
        <v>40</v>
      </c>
      <c r="D229" t="s">
        <v>27</v>
      </c>
      <c r="E229" t="s">
        <v>53</v>
      </c>
      <c r="F229" s="3">
        <v>966</v>
      </c>
      <c r="G229" s="4">
        <v>198</v>
      </c>
    </row>
    <row r="230" spans="3:7">
      <c r="C230" t="s">
        <v>43</v>
      </c>
      <c r="D230" t="s">
        <v>27</v>
      </c>
      <c r="E230" t="s">
        <v>23</v>
      </c>
      <c r="F230" s="3">
        <v>385</v>
      </c>
      <c r="G230" s="4">
        <v>249</v>
      </c>
    </row>
    <row r="231" spans="3:7">
      <c r="C231" t="s">
        <v>26</v>
      </c>
      <c r="D231" t="s">
        <v>50</v>
      </c>
      <c r="E231" t="s">
        <v>30</v>
      </c>
      <c r="F231" s="3">
        <v>2219</v>
      </c>
      <c r="G231" s="4">
        <v>75</v>
      </c>
    </row>
    <row r="232" spans="3:7">
      <c r="C232" t="s">
        <v>18</v>
      </c>
      <c r="D232" t="s">
        <v>22</v>
      </c>
      <c r="E232" t="s">
        <v>15</v>
      </c>
      <c r="F232" s="3">
        <v>2954</v>
      </c>
      <c r="G232" s="4">
        <v>189</v>
      </c>
    </row>
    <row r="233" spans="3:7">
      <c r="C233" t="s">
        <v>40</v>
      </c>
      <c r="D233" t="s">
        <v>22</v>
      </c>
      <c r="E233" t="s">
        <v>15</v>
      </c>
      <c r="F233" s="3">
        <v>280</v>
      </c>
      <c r="G233" s="4">
        <v>87</v>
      </c>
    </row>
    <row r="234" spans="3:7">
      <c r="C234" t="s">
        <v>21</v>
      </c>
      <c r="D234" t="s">
        <v>22</v>
      </c>
      <c r="E234" t="s">
        <v>10</v>
      </c>
      <c r="F234" s="3">
        <v>6118</v>
      </c>
      <c r="G234" s="4">
        <v>174</v>
      </c>
    </row>
    <row r="235" spans="3:7">
      <c r="C235" t="s">
        <v>46</v>
      </c>
      <c r="D235" t="s">
        <v>27</v>
      </c>
      <c r="E235" t="s">
        <v>25</v>
      </c>
      <c r="F235" s="3">
        <v>4802</v>
      </c>
      <c r="G235" s="4">
        <v>36</v>
      </c>
    </row>
    <row r="236" spans="3:7">
      <c r="C236" t="s">
        <v>18</v>
      </c>
      <c r="D236" t="s">
        <v>34</v>
      </c>
      <c r="E236" t="s">
        <v>49</v>
      </c>
      <c r="F236" s="3">
        <v>4137</v>
      </c>
      <c r="G236" s="4">
        <v>60</v>
      </c>
    </row>
    <row r="237" spans="3:7">
      <c r="C237" t="s">
        <v>47</v>
      </c>
      <c r="D237" t="s">
        <v>14</v>
      </c>
      <c r="E237" t="s">
        <v>48</v>
      </c>
      <c r="F237" s="3">
        <v>2023</v>
      </c>
      <c r="G237" s="4">
        <v>78</v>
      </c>
    </row>
    <row r="238" spans="3:7">
      <c r="C238" t="s">
        <v>18</v>
      </c>
      <c r="D238" t="s">
        <v>22</v>
      </c>
      <c r="E238" t="s">
        <v>10</v>
      </c>
      <c r="F238" s="3">
        <v>9051</v>
      </c>
      <c r="G238" s="4">
        <v>57</v>
      </c>
    </row>
    <row r="239" spans="3:7">
      <c r="C239" t="s">
        <v>18</v>
      </c>
      <c r="D239" t="s">
        <v>9</v>
      </c>
      <c r="E239" t="s">
        <v>54</v>
      </c>
      <c r="F239" s="3">
        <v>2919</v>
      </c>
      <c r="G239" s="4">
        <v>45</v>
      </c>
    </row>
    <row r="240" spans="3:7">
      <c r="C240" t="s">
        <v>21</v>
      </c>
      <c r="D240" t="s">
        <v>34</v>
      </c>
      <c r="E240" t="s">
        <v>37</v>
      </c>
      <c r="F240" s="3">
        <v>5915</v>
      </c>
      <c r="G240" s="4">
        <v>3</v>
      </c>
    </row>
    <row r="241" spans="3:7">
      <c r="C241" t="s">
        <v>55</v>
      </c>
      <c r="D241" t="s">
        <v>14</v>
      </c>
      <c r="E241" t="s">
        <v>25</v>
      </c>
      <c r="F241" s="3">
        <v>2562</v>
      </c>
      <c r="G241" s="4">
        <v>6</v>
      </c>
    </row>
    <row r="242" spans="3:7">
      <c r="C242" t="s">
        <v>43</v>
      </c>
      <c r="D242" t="s">
        <v>9</v>
      </c>
      <c r="E242" t="s">
        <v>28</v>
      </c>
      <c r="F242" s="3">
        <v>8813</v>
      </c>
      <c r="G242" s="4">
        <v>21</v>
      </c>
    </row>
    <row r="243" spans="3:7">
      <c r="C243" t="s">
        <v>43</v>
      </c>
      <c r="D243" t="s">
        <v>22</v>
      </c>
      <c r="E243" t="s">
        <v>23</v>
      </c>
      <c r="F243" s="3">
        <v>6111</v>
      </c>
      <c r="G243" s="4">
        <v>3</v>
      </c>
    </row>
    <row r="244" spans="3:7">
      <c r="C244" t="s">
        <v>13</v>
      </c>
      <c r="D244" t="s">
        <v>50</v>
      </c>
      <c r="E244" t="s">
        <v>35</v>
      </c>
      <c r="F244" s="3">
        <v>3507</v>
      </c>
      <c r="G244" s="4">
        <v>288</v>
      </c>
    </row>
    <row r="245" spans="3:7">
      <c r="C245" t="s">
        <v>26</v>
      </c>
      <c r="D245" t="s">
        <v>22</v>
      </c>
      <c r="E245" t="s">
        <v>12</v>
      </c>
      <c r="F245" s="3">
        <v>4319</v>
      </c>
      <c r="G245" s="4">
        <v>30</v>
      </c>
    </row>
    <row r="246" spans="3:7">
      <c r="C246" t="s">
        <v>8</v>
      </c>
      <c r="D246" t="s">
        <v>34</v>
      </c>
      <c r="E246" t="s">
        <v>51</v>
      </c>
      <c r="F246" s="3">
        <v>609</v>
      </c>
      <c r="G246" s="4">
        <v>87</v>
      </c>
    </row>
    <row r="247" spans="3:7">
      <c r="C247" t="s">
        <v>8</v>
      </c>
      <c r="D247" t="s">
        <v>27</v>
      </c>
      <c r="E247" t="s">
        <v>53</v>
      </c>
      <c r="F247" s="3">
        <v>6370</v>
      </c>
      <c r="G247" s="4">
        <v>30</v>
      </c>
    </row>
    <row r="248" spans="3:7">
      <c r="C248" t="s">
        <v>43</v>
      </c>
      <c r="D248" t="s">
        <v>34</v>
      </c>
      <c r="E248" t="s">
        <v>39</v>
      </c>
      <c r="F248" s="3">
        <v>5474</v>
      </c>
      <c r="G248" s="4">
        <v>168</v>
      </c>
    </row>
    <row r="249" spans="3:7">
      <c r="C249" t="s">
        <v>8</v>
      </c>
      <c r="D249" t="s">
        <v>22</v>
      </c>
      <c r="E249" t="s">
        <v>53</v>
      </c>
      <c r="F249" s="3">
        <v>3164</v>
      </c>
      <c r="G249" s="4">
        <v>306</v>
      </c>
    </row>
    <row r="250" spans="3:7">
      <c r="C250" t="s">
        <v>26</v>
      </c>
      <c r="D250" t="s">
        <v>14</v>
      </c>
      <c r="E250" t="s">
        <v>19</v>
      </c>
      <c r="F250" s="3">
        <v>1302</v>
      </c>
      <c r="G250" s="4">
        <v>402</v>
      </c>
    </row>
    <row r="251" spans="3:7">
      <c r="C251" t="s">
        <v>47</v>
      </c>
      <c r="D251" t="s">
        <v>9</v>
      </c>
      <c r="E251" t="s">
        <v>54</v>
      </c>
      <c r="F251" s="3">
        <v>7308</v>
      </c>
      <c r="G251" s="4">
        <v>327</v>
      </c>
    </row>
    <row r="252" spans="3:7">
      <c r="C252" t="s">
        <v>8</v>
      </c>
      <c r="D252" t="s">
        <v>9</v>
      </c>
      <c r="E252" t="s">
        <v>53</v>
      </c>
      <c r="F252" s="3">
        <v>6132</v>
      </c>
      <c r="G252" s="4">
        <v>93</v>
      </c>
    </row>
    <row r="253" spans="3:7">
      <c r="C253" t="s">
        <v>55</v>
      </c>
      <c r="D253" t="s">
        <v>14</v>
      </c>
      <c r="E253" t="s">
        <v>17</v>
      </c>
      <c r="F253" s="3">
        <v>3472</v>
      </c>
      <c r="G253" s="4">
        <v>96</v>
      </c>
    </row>
    <row r="254" spans="3:7">
      <c r="C254" t="s">
        <v>13</v>
      </c>
      <c r="D254" t="s">
        <v>27</v>
      </c>
      <c r="E254" t="s">
        <v>23</v>
      </c>
      <c r="F254" s="3">
        <v>9660</v>
      </c>
      <c r="G254" s="4">
        <v>27</v>
      </c>
    </row>
    <row r="255" spans="3:7">
      <c r="C255" t="s">
        <v>18</v>
      </c>
      <c r="D255" t="s">
        <v>34</v>
      </c>
      <c r="E255" t="s">
        <v>51</v>
      </c>
      <c r="F255" s="3">
        <v>2436</v>
      </c>
      <c r="G255" s="4">
        <v>99</v>
      </c>
    </row>
    <row r="256" spans="3:7">
      <c r="C256" t="s">
        <v>18</v>
      </c>
      <c r="D256" t="s">
        <v>34</v>
      </c>
      <c r="E256" t="s">
        <v>31</v>
      </c>
      <c r="F256" s="3">
        <v>9506</v>
      </c>
      <c r="G256" s="4">
        <v>87</v>
      </c>
    </row>
    <row r="257" spans="3:7">
      <c r="C257" t="s">
        <v>55</v>
      </c>
      <c r="D257" t="s">
        <v>9</v>
      </c>
      <c r="E257" t="s">
        <v>45</v>
      </c>
      <c r="F257" s="3">
        <v>245</v>
      </c>
      <c r="G257" s="4">
        <v>288</v>
      </c>
    </row>
    <row r="258" spans="3:7">
      <c r="C258" t="s">
        <v>13</v>
      </c>
      <c r="D258" t="s">
        <v>14</v>
      </c>
      <c r="E258" t="s">
        <v>42</v>
      </c>
      <c r="F258" s="3">
        <v>2702</v>
      </c>
      <c r="G258" s="4">
        <v>363</v>
      </c>
    </row>
    <row r="259" spans="3:7">
      <c r="C259" t="s">
        <v>55</v>
      </c>
      <c r="D259" t="s">
        <v>50</v>
      </c>
      <c r="E259" t="s">
        <v>33</v>
      </c>
      <c r="F259" s="3">
        <v>700</v>
      </c>
      <c r="G259" s="4">
        <v>87</v>
      </c>
    </row>
    <row r="260" spans="3:7">
      <c r="C260" t="s">
        <v>26</v>
      </c>
      <c r="D260" t="s">
        <v>50</v>
      </c>
      <c r="E260" t="s">
        <v>33</v>
      </c>
      <c r="F260" s="3">
        <v>3759</v>
      </c>
      <c r="G260" s="4">
        <v>150</v>
      </c>
    </row>
    <row r="261" spans="3:7">
      <c r="C261" t="s">
        <v>46</v>
      </c>
      <c r="D261" t="s">
        <v>14</v>
      </c>
      <c r="E261" t="s">
        <v>33</v>
      </c>
      <c r="F261" s="3">
        <v>1589</v>
      </c>
      <c r="G261" s="4">
        <v>303</v>
      </c>
    </row>
    <row r="262" spans="3:7">
      <c r="C262" t="s">
        <v>40</v>
      </c>
      <c r="D262" t="s">
        <v>14</v>
      </c>
      <c r="E262" t="s">
        <v>54</v>
      </c>
      <c r="F262" s="3">
        <v>5194</v>
      </c>
      <c r="G262" s="4">
        <v>288</v>
      </c>
    </row>
    <row r="263" spans="3:7">
      <c r="C263" t="s">
        <v>55</v>
      </c>
      <c r="D263" t="s">
        <v>22</v>
      </c>
      <c r="E263" t="s">
        <v>12</v>
      </c>
      <c r="F263" s="3">
        <v>945</v>
      </c>
      <c r="G263" s="4">
        <v>75</v>
      </c>
    </row>
    <row r="264" spans="3:7">
      <c r="C264" t="s">
        <v>8</v>
      </c>
      <c r="D264" t="s">
        <v>34</v>
      </c>
      <c r="E264" t="s">
        <v>35</v>
      </c>
      <c r="F264" s="3">
        <v>1988</v>
      </c>
      <c r="G264" s="4">
        <v>39</v>
      </c>
    </row>
    <row r="265" spans="3:7">
      <c r="C265" t="s">
        <v>26</v>
      </c>
      <c r="D265" t="s">
        <v>50</v>
      </c>
      <c r="E265" t="s">
        <v>15</v>
      </c>
      <c r="F265" s="3">
        <v>6734</v>
      </c>
      <c r="G265" s="4">
        <v>123</v>
      </c>
    </row>
    <row r="266" spans="3:7">
      <c r="C266" t="s">
        <v>8</v>
      </c>
      <c r="D266" t="s">
        <v>22</v>
      </c>
      <c r="E266" t="s">
        <v>19</v>
      </c>
      <c r="F266" s="3">
        <v>217</v>
      </c>
      <c r="G266" s="4">
        <v>36</v>
      </c>
    </row>
    <row r="267" spans="3:7">
      <c r="C267" t="s">
        <v>43</v>
      </c>
      <c r="D267" t="s">
        <v>50</v>
      </c>
      <c r="E267" t="s">
        <v>37</v>
      </c>
      <c r="F267" s="3">
        <v>6279</v>
      </c>
      <c r="G267" s="4">
        <v>237</v>
      </c>
    </row>
    <row r="268" spans="3:7">
      <c r="C268" t="s">
        <v>8</v>
      </c>
      <c r="D268" t="s">
        <v>22</v>
      </c>
      <c r="E268" t="s">
        <v>12</v>
      </c>
      <c r="F268" s="3">
        <v>4424</v>
      </c>
      <c r="G268" s="4">
        <v>201</v>
      </c>
    </row>
    <row r="269" spans="3:7">
      <c r="C269" t="s">
        <v>46</v>
      </c>
      <c r="D269" t="s">
        <v>22</v>
      </c>
      <c r="E269" t="s">
        <v>33</v>
      </c>
      <c r="F269" s="3">
        <v>189</v>
      </c>
      <c r="G269" s="4">
        <v>48</v>
      </c>
    </row>
    <row r="270" spans="3:7">
      <c r="C270" t="s">
        <v>43</v>
      </c>
      <c r="D270" t="s">
        <v>14</v>
      </c>
      <c r="E270" t="s">
        <v>37</v>
      </c>
      <c r="F270" s="3">
        <v>490</v>
      </c>
      <c r="G270" s="4">
        <v>84</v>
      </c>
    </row>
    <row r="271" spans="3:7">
      <c r="C271" t="s">
        <v>13</v>
      </c>
      <c r="D271" t="s">
        <v>9</v>
      </c>
      <c r="E271" t="s">
        <v>45</v>
      </c>
      <c r="F271" s="3">
        <v>434</v>
      </c>
      <c r="G271" s="4">
        <v>87</v>
      </c>
    </row>
    <row r="272" spans="3:7">
      <c r="C272" t="s">
        <v>40</v>
      </c>
      <c r="D272" t="s">
        <v>34</v>
      </c>
      <c r="E272" t="s">
        <v>10</v>
      </c>
      <c r="F272" s="3">
        <v>10129</v>
      </c>
      <c r="G272" s="4">
        <v>312</v>
      </c>
    </row>
    <row r="273" spans="3:7">
      <c r="C273" t="s">
        <v>47</v>
      </c>
      <c r="D273" t="s">
        <v>27</v>
      </c>
      <c r="E273" t="s">
        <v>54</v>
      </c>
      <c r="F273" s="3">
        <v>1652</v>
      </c>
      <c r="G273" s="4">
        <v>102</v>
      </c>
    </row>
    <row r="274" spans="3:7">
      <c r="C274" t="s">
        <v>13</v>
      </c>
      <c r="D274" t="s">
        <v>34</v>
      </c>
      <c r="E274" t="s">
        <v>45</v>
      </c>
      <c r="F274" s="3">
        <v>6433</v>
      </c>
      <c r="G274" s="4">
        <v>78</v>
      </c>
    </row>
    <row r="275" spans="3:7">
      <c r="C275" t="s">
        <v>47</v>
      </c>
      <c r="D275" t="s">
        <v>50</v>
      </c>
      <c r="E275" t="s">
        <v>48</v>
      </c>
      <c r="F275" s="3">
        <v>2212</v>
      </c>
      <c r="G275" s="4">
        <v>117</v>
      </c>
    </row>
    <row r="276" spans="3:7">
      <c r="C276" t="s">
        <v>21</v>
      </c>
      <c r="D276" t="s">
        <v>14</v>
      </c>
      <c r="E276" t="s">
        <v>39</v>
      </c>
      <c r="F276" s="3">
        <v>609</v>
      </c>
      <c r="G276" s="4">
        <v>99</v>
      </c>
    </row>
    <row r="277" spans="3:7">
      <c r="C277" t="s">
        <v>8</v>
      </c>
      <c r="D277" t="s">
        <v>14</v>
      </c>
      <c r="E277" t="s">
        <v>49</v>
      </c>
      <c r="F277" s="3">
        <v>1638</v>
      </c>
      <c r="G277" s="4">
        <v>48</v>
      </c>
    </row>
    <row r="278" spans="3:7">
      <c r="C278" t="s">
        <v>40</v>
      </c>
      <c r="D278" t="s">
        <v>50</v>
      </c>
      <c r="E278" t="s">
        <v>25</v>
      </c>
      <c r="F278" s="3">
        <v>3829</v>
      </c>
      <c r="G278" s="4">
        <v>24</v>
      </c>
    </row>
    <row r="279" spans="3:7">
      <c r="C279" t="s">
        <v>8</v>
      </c>
      <c r="D279" t="s">
        <v>27</v>
      </c>
      <c r="E279" t="s">
        <v>25</v>
      </c>
      <c r="F279" s="3">
        <v>5775</v>
      </c>
      <c r="G279" s="4">
        <v>42</v>
      </c>
    </row>
    <row r="280" spans="3:7">
      <c r="C280" t="s">
        <v>26</v>
      </c>
      <c r="D280" t="s">
        <v>14</v>
      </c>
      <c r="E280" t="s">
        <v>42</v>
      </c>
      <c r="F280" s="3">
        <v>1071</v>
      </c>
      <c r="G280" s="4">
        <v>270</v>
      </c>
    </row>
    <row r="281" spans="3:7">
      <c r="C281" t="s">
        <v>13</v>
      </c>
      <c r="D281" t="s">
        <v>22</v>
      </c>
      <c r="E281" t="s">
        <v>48</v>
      </c>
      <c r="F281" s="3">
        <v>5019</v>
      </c>
      <c r="G281" s="4">
        <v>150</v>
      </c>
    </row>
    <row r="282" spans="3:7">
      <c r="C282" t="s">
        <v>46</v>
      </c>
      <c r="D282" t="s">
        <v>9</v>
      </c>
      <c r="E282" t="s">
        <v>25</v>
      </c>
      <c r="F282" s="3">
        <v>2863</v>
      </c>
      <c r="G282" s="4">
        <v>42</v>
      </c>
    </row>
    <row r="283" spans="3:7">
      <c r="C283" t="s">
        <v>8</v>
      </c>
      <c r="D283" t="s">
        <v>14</v>
      </c>
      <c r="E283" t="s">
        <v>52</v>
      </c>
      <c r="F283" s="3">
        <v>1617</v>
      </c>
      <c r="G283" s="4">
        <v>126</v>
      </c>
    </row>
    <row r="284" spans="3:7">
      <c r="C284" t="s">
        <v>26</v>
      </c>
      <c r="D284" t="s">
        <v>9</v>
      </c>
      <c r="E284" t="s">
        <v>51</v>
      </c>
      <c r="F284" s="3">
        <v>6818</v>
      </c>
      <c r="G284" s="4">
        <v>6</v>
      </c>
    </row>
    <row r="285" spans="3:7">
      <c r="C285" t="s">
        <v>47</v>
      </c>
      <c r="D285" t="s">
        <v>14</v>
      </c>
      <c r="E285" t="s">
        <v>25</v>
      </c>
      <c r="F285" s="3">
        <v>6657</v>
      </c>
      <c r="G285" s="4">
        <v>276</v>
      </c>
    </row>
    <row r="286" spans="3:7">
      <c r="C286" t="s">
        <v>47</v>
      </c>
      <c r="D286" t="s">
        <v>50</v>
      </c>
      <c r="E286" t="s">
        <v>33</v>
      </c>
      <c r="F286" s="3">
        <v>2919</v>
      </c>
      <c r="G286" s="4">
        <v>93</v>
      </c>
    </row>
    <row r="287" spans="3:7">
      <c r="C287" t="s">
        <v>46</v>
      </c>
      <c r="D287" t="s">
        <v>22</v>
      </c>
      <c r="E287" t="s">
        <v>35</v>
      </c>
      <c r="F287" s="3">
        <v>3094</v>
      </c>
      <c r="G287" s="4">
        <v>246</v>
      </c>
    </row>
    <row r="288" spans="3:7">
      <c r="C288" t="s">
        <v>26</v>
      </c>
      <c r="D288" t="s">
        <v>27</v>
      </c>
      <c r="E288" t="s">
        <v>49</v>
      </c>
      <c r="F288" s="3">
        <v>2989</v>
      </c>
      <c r="G288" s="4">
        <v>3</v>
      </c>
    </row>
    <row r="289" spans="3:7">
      <c r="C289" t="s">
        <v>13</v>
      </c>
      <c r="D289" t="s">
        <v>34</v>
      </c>
      <c r="E289" t="s">
        <v>53</v>
      </c>
      <c r="F289" s="3">
        <v>2268</v>
      </c>
      <c r="G289" s="4">
        <v>63</v>
      </c>
    </row>
    <row r="290" spans="3:7">
      <c r="C290" t="s">
        <v>43</v>
      </c>
      <c r="D290" t="s">
        <v>14</v>
      </c>
      <c r="E290" t="s">
        <v>35</v>
      </c>
      <c r="F290" s="3">
        <v>4753</v>
      </c>
      <c r="G290" s="4">
        <v>246</v>
      </c>
    </row>
    <row r="291" spans="3:7">
      <c r="C291" t="s">
        <v>46</v>
      </c>
      <c r="D291" t="s">
        <v>50</v>
      </c>
      <c r="E291" t="s">
        <v>39</v>
      </c>
      <c r="F291" s="3">
        <v>7511</v>
      </c>
      <c r="G291" s="4">
        <v>120</v>
      </c>
    </row>
    <row r="292" spans="3:7">
      <c r="C292" t="s">
        <v>46</v>
      </c>
      <c r="D292" t="s">
        <v>34</v>
      </c>
      <c r="E292" t="s">
        <v>35</v>
      </c>
      <c r="F292" s="3">
        <v>4326</v>
      </c>
      <c r="G292" s="4">
        <v>348</v>
      </c>
    </row>
    <row r="293" spans="3:7">
      <c r="C293" t="s">
        <v>21</v>
      </c>
      <c r="D293" t="s">
        <v>50</v>
      </c>
      <c r="E293" t="s">
        <v>48</v>
      </c>
      <c r="F293" s="3">
        <v>4935</v>
      </c>
      <c r="G293" s="4">
        <v>126</v>
      </c>
    </row>
    <row r="294" spans="3:7">
      <c r="C294" t="s">
        <v>26</v>
      </c>
      <c r="D294" t="s">
        <v>14</v>
      </c>
      <c r="E294" t="s">
        <v>10</v>
      </c>
      <c r="F294" s="3">
        <v>4781</v>
      </c>
      <c r="G294" s="4">
        <v>123</v>
      </c>
    </row>
    <row r="295" spans="3:7">
      <c r="C295" t="s">
        <v>43</v>
      </c>
      <c r="D295" t="s">
        <v>34</v>
      </c>
      <c r="E295" t="s">
        <v>28</v>
      </c>
      <c r="F295" s="3">
        <v>7483</v>
      </c>
      <c r="G295" s="4">
        <v>45</v>
      </c>
    </row>
    <row r="296" spans="3:7">
      <c r="C296" t="s">
        <v>55</v>
      </c>
      <c r="D296" t="s">
        <v>34</v>
      </c>
      <c r="E296" t="s">
        <v>19</v>
      </c>
      <c r="F296" s="3">
        <v>6860</v>
      </c>
      <c r="G296" s="4">
        <v>126</v>
      </c>
    </row>
    <row r="297" spans="3:7">
      <c r="C297" t="s">
        <v>8</v>
      </c>
      <c r="D297" t="s">
        <v>9</v>
      </c>
      <c r="E297" t="s">
        <v>52</v>
      </c>
      <c r="F297" s="3">
        <v>9002</v>
      </c>
      <c r="G297" s="4">
        <v>72</v>
      </c>
    </row>
    <row r="298" spans="3:7">
      <c r="C298" t="s">
        <v>26</v>
      </c>
      <c r="D298" t="s">
        <v>22</v>
      </c>
      <c r="E298" t="s">
        <v>52</v>
      </c>
      <c r="F298" s="3">
        <v>1400</v>
      </c>
      <c r="G298" s="4">
        <v>135</v>
      </c>
    </row>
    <row r="299" spans="3:7">
      <c r="C299" t="s">
        <v>55</v>
      </c>
      <c r="D299" t="s">
        <v>50</v>
      </c>
      <c r="E299" t="s">
        <v>37</v>
      </c>
      <c r="F299" s="3">
        <v>4053</v>
      </c>
      <c r="G299" s="4">
        <v>24</v>
      </c>
    </row>
    <row r="300" spans="3:7">
      <c r="C300" t="s">
        <v>40</v>
      </c>
      <c r="D300" t="s">
        <v>22</v>
      </c>
      <c r="E300" t="s">
        <v>35</v>
      </c>
      <c r="F300" s="3">
        <v>2149</v>
      </c>
      <c r="G300" s="4">
        <v>117</v>
      </c>
    </row>
    <row r="301" spans="3:7">
      <c r="C301" t="s">
        <v>47</v>
      </c>
      <c r="D301" t="s">
        <v>27</v>
      </c>
      <c r="E301" t="s">
        <v>52</v>
      </c>
      <c r="F301" s="3">
        <v>3640</v>
      </c>
      <c r="G301" s="4">
        <v>51</v>
      </c>
    </row>
    <row r="302" spans="3:7">
      <c r="C302" t="s">
        <v>46</v>
      </c>
      <c r="D302" t="s">
        <v>27</v>
      </c>
      <c r="E302" t="s">
        <v>48</v>
      </c>
      <c r="F302" s="3">
        <v>630</v>
      </c>
      <c r="G302" s="4">
        <v>36</v>
      </c>
    </row>
    <row r="303" spans="3:7">
      <c r="C303" t="s">
        <v>18</v>
      </c>
      <c r="D303" t="s">
        <v>14</v>
      </c>
      <c r="E303" t="s">
        <v>53</v>
      </c>
      <c r="F303" s="3">
        <v>2429</v>
      </c>
      <c r="G303" s="4">
        <v>144</v>
      </c>
    </row>
    <row r="304" spans="3:7">
      <c r="C304" t="s">
        <v>18</v>
      </c>
      <c r="D304" t="s">
        <v>22</v>
      </c>
      <c r="E304" t="s">
        <v>28</v>
      </c>
      <c r="F304" s="3">
        <v>2142</v>
      </c>
      <c r="G304" s="4">
        <v>114</v>
      </c>
    </row>
    <row r="305" spans="3:7">
      <c r="C305" t="s">
        <v>40</v>
      </c>
      <c r="D305" t="s">
        <v>9</v>
      </c>
      <c r="E305" t="s">
        <v>10</v>
      </c>
      <c r="F305" s="3">
        <v>6454</v>
      </c>
      <c r="G305" s="4">
        <v>54</v>
      </c>
    </row>
    <row r="306" spans="3:7">
      <c r="C306" t="s">
        <v>40</v>
      </c>
      <c r="D306" t="s">
        <v>9</v>
      </c>
      <c r="E306" t="s">
        <v>30</v>
      </c>
      <c r="F306" s="3">
        <v>4487</v>
      </c>
      <c r="G306" s="4">
        <v>333</v>
      </c>
    </row>
    <row r="307" spans="3:7">
      <c r="C307" t="s">
        <v>47</v>
      </c>
      <c r="D307" t="s">
        <v>9</v>
      </c>
      <c r="E307" t="s">
        <v>19</v>
      </c>
      <c r="F307" s="3">
        <v>938</v>
      </c>
      <c r="G307" s="4">
        <v>366</v>
      </c>
    </row>
    <row r="308" spans="3:7">
      <c r="C308" t="s">
        <v>47</v>
      </c>
      <c r="D308" t="s">
        <v>34</v>
      </c>
      <c r="E308" t="s">
        <v>51</v>
      </c>
      <c r="F308" s="3">
        <v>8841</v>
      </c>
      <c r="G308" s="4">
        <v>303</v>
      </c>
    </row>
    <row r="309" spans="3:7">
      <c r="C309" t="s">
        <v>46</v>
      </c>
      <c r="D309" t="s">
        <v>27</v>
      </c>
      <c r="E309" t="s">
        <v>31</v>
      </c>
      <c r="F309" s="3">
        <v>4018</v>
      </c>
      <c r="G309" s="4">
        <v>126</v>
      </c>
    </row>
    <row r="310" spans="3:7">
      <c r="C310" t="s">
        <v>21</v>
      </c>
      <c r="D310" t="s">
        <v>9</v>
      </c>
      <c r="E310" t="s">
        <v>25</v>
      </c>
      <c r="F310" s="3">
        <v>714</v>
      </c>
      <c r="G310" s="4">
        <v>231</v>
      </c>
    </row>
    <row r="311" spans="3:7">
      <c r="C311" t="s">
        <v>18</v>
      </c>
      <c r="D311" t="s">
        <v>34</v>
      </c>
      <c r="E311" t="s">
        <v>28</v>
      </c>
      <c r="F311" s="3">
        <v>3850</v>
      </c>
      <c r="G311" s="4">
        <v>102</v>
      </c>
    </row>
    <row r="312" spans="3:7">
      <c r="F312" s="3"/>
      <c r="G312" s="4"/>
    </row>
    <row r="313" spans="3:7">
      <c r="F313" s="3"/>
      <c r="G313" s="4"/>
    </row>
    <row r="314" spans="3:7">
      <c r="F314" s="3"/>
      <c r="G314" s="4"/>
    </row>
    <row r="315" spans="3:7">
      <c r="F315" s="3"/>
      <c r="G315" s="4"/>
    </row>
    <row r="316" spans="3:7">
      <c r="F316" s="3"/>
      <c r="G316" s="4"/>
    </row>
    <row r="317" spans="3:7">
      <c r="F317" s="3"/>
      <c r="G317" s="4"/>
    </row>
    <row r="318" spans="3:7">
      <c r="F318" s="3"/>
      <c r="G318" s="4"/>
    </row>
    <row r="319" spans="3:7">
      <c r="F319" s="3"/>
      <c r="G319" s="4"/>
    </row>
    <row r="320" spans="3:7">
      <c r="F320" s="3"/>
      <c r="G320" s="4"/>
    </row>
    <row r="321" spans="6:7">
      <c r="F321" s="3"/>
      <c r="G321" s="4"/>
    </row>
    <row r="322" spans="6:7">
      <c r="F322" s="3"/>
      <c r="G322" s="4"/>
    </row>
    <row r="323" spans="6:7">
      <c r="F323" s="3"/>
      <c r="G323" s="4"/>
    </row>
    <row r="324" spans="6:7">
      <c r="F324" s="3"/>
      <c r="G324" s="4"/>
    </row>
    <row r="325" spans="6:7">
      <c r="F325" s="3"/>
      <c r="G325" s="4"/>
    </row>
    <row r="326" spans="6:7">
      <c r="F326" s="3"/>
      <c r="G326" s="4"/>
    </row>
    <row r="327" spans="6:7">
      <c r="F327" s="3"/>
      <c r="G327" s="4"/>
    </row>
    <row r="328" spans="6:7">
      <c r="F328" s="3"/>
      <c r="G328" s="4"/>
    </row>
    <row r="329" spans="6:7">
      <c r="F329" s="3"/>
      <c r="G329" s="4"/>
    </row>
    <row r="330" spans="6:7">
      <c r="F330" s="3"/>
      <c r="G330" s="4"/>
    </row>
    <row r="331" spans="6:7">
      <c r="F331" s="3"/>
      <c r="G331" s="4"/>
    </row>
    <row r="332" spans="6:7">
      <c r="F332" s="3"/>
      <c r="G332" s="4"/>
    </row>
    <row r="333" spans="6:7">
      <c r="F333" s="3"/>
      <c r="G333" s="4"/>
    </row>
    <row r="334" spans="6:7">
      <c r="F334" s="3"/>
      <c r="G334" s="4"/>
    </row>
    <row r="335" spans="6:7">
      <c r="F335" s="3"/>
      <c r="G335" s="4"/>
    </row>
    <row r="336" spans="6:7">
      <c r="F336" s="3"/>
      <c r="G336" s="4"/>
    </row>
    <row r="337" spans="6:7">
      <c r="F337" s="3"/>
      <c r="G337" s="4"/>
    </row>
    <row r="338" spans="6:7">
      <c r="F338" s="3"/>
      <c r="G338" s="4"/>
    </row>
    <row r="339" spans="6:7">
      <c r="F339" s="3"/>
      <c r="G339" s="4"/>
    </row>
    <row r="340" spans="6:7">
      <c r="F340" s="3"/>
      <c r="G340" s="4"/>
    </row>
    <row r="341" spans="6:7">
      <c r="F341" s="3"/>
      <c r="G341" s="4"/>
    </row>
    <row r="342" spans="6:7">
      <c r="F342" s="3"/>
      <c r="G342" s="4"/>
    </row>
    <row r="343" spans="6:7">
      <c r="F343" s="3"/>
      <c r="G343" s="4"/>
    </row>
    <row r="344" spans="6:7">
      <c r="F344" s="3"/>
      <c r="G344" s="4"/>
    </row>
    <row r="345" spans="6:7">
      <c r="F345" s="3"/>
      <c r="G345" s="4"/>
    </row>
    <row r="346" spans="6:7">
      <c r="F346" s="3"/>
      <c r="G346" s="4"/>
    </row>
    <row r="347" spans="6:7">
      <c r="F347" s="3"/>
      <c r="G347" s="4"/>
    </row>
    <row r="348" spans="6:7">
      <c r="F348" s="3"/>
      <c r="G348" s="4"/>
    </row>
    <row r="349" spans="6:7">
      <c r="F349" s="3"/>
      <c r="G349" s="4"/>
    </row>
    <row r="350" spans="6:7">
      <c r="F350" s="3"/>
      <c r="G350" s="4"/>
    </row>
    <row r="351" spans="6:7">
      <c r="F351" s="3"/>
      <c r="G351" s="4"/>
    </row>
    <row r="352" spans="6:7">
      <c r="F352" s="3"/>
      <c r="G352" s="4"/>
    </row>
    <row r="353" spans="6:7">
      <c r="F353" s="3"/>
      <c r="G353" s="4"/>
    </row>
    <row r="354" spans="6:7">
      <c r="F354" s="3"/>
      <c r="G354" s="4"/>
    </row>
    <row r="355" spans="6:7">
      <c r="F355" s="3"/>
      <c r="G355" s="4"/>
    </row>
    <row r="356" spans="6:7">
      <c r="F356" s="3"/>
      <c r="G356" s="4"/>
    </row>
    <row r="357" spans="6:7">
      <c r="F357" s="3"/>
      <c r="G357" s="4"/>
    </row>
    <row r="358" spans="6:7">
      <c r="F358" s="3"/>
      <c r="G358" s="4"/>
    </row>
    <row r="359" spans="6:7">
      <c r="F359" s="3"/>
      <c r="G359" s="4"/>
    </row>
    <row r="360" spans="6:7">
      <c r="F360" s="3"/>
      <c r="G360" s="4"/>
    </row>
    <row r="361" spans="6:7">
      <c r="F361" s="3"/>
      <c r="G361" s="4"/>
    </row>
    <row r="362" spans="6:7">
      <c r="F362" s="3"/>
      <c r="G362" s="4"/>
    </row>
    <row r="363" spans="6:7">
      <c r="F363" s="3"/>
      <c r="G363" s="4"/>
    </row>
    <row r="364" spans="6:7">
      <c r="F364" s="3"/>
      <c r="G364" s="4"/>
    </row>
    <row r="365" spans="6:7">
      <c r="F365" s="3"/>
      <c r="G365" s="4"/>
    </row>
    <row r="366" spans="6:7">
      <c r="F366" s="3"/>
      <c r="G366" s="4"/>
    </row>
    <row r="367" spans="6:7">
      <c r="F367" s="3"/>
      <c r="G367" s="4"/>
    </row>
    <row r="368" spans="6:7">
      <c r="F368" s="3"/>
      <c r="G368" s="4"/>
    </row>
    <row r="369" spans="6:7">
      <c r="F369" s="3"/>
      <c r="G369" s="4"/>
    </row>
    <row r="370" spans="6:7">
      <c r="F370" s="3"/>
      <c r="G370" s="4"/>
    </row>
    <row r="371" spans="6:7">
      <c r="F371" s="3"/>
      <c r="G371" s="4"/>
    </row>
    <row r="372" spans="6:7">
      <c r="F372" s="3"/>
      <c r="G372" s="4"/>
    </row>
    <row r="373" spans="6:7">
      <c r="F373" s="3"/>
      <c r="G373" s="4"/>
    </row>
    <row r="374" spans="6:7">
      <c r="F374" s="3"/>
      <c r="G374" s="4"/>
    </row>
    <row r="375" spans="6:7">
      <c r="F375" s="3"/>
      <c r="G375" s="4"/>
    </row>
    <row r="376" spans="6:7">
      <c r="F376" s="3"/>
      <c r="G376" s="4"/>
    </row>
    <row r="377" spans="6:7">
      <c r="F377" s="3"/>
      <c r="G377" s="4"/>
    </row>
    <row r="378" spans="6:7">
      <c r="F378" s="3"/>
      <c r="G378" s="4"/>
    </row>
    <row r="379" spans="6:7">
      <c r="F379" s="3"/>
      <c r="G379" s="4"/>
    </row>
    <row r="380" spans="6:7">
      <c r="F380" s="3"/>
      <c r="G380" s="4"/>
    </row>
    <row r="381" spans="6:7">
      <c r="F381" s="3"/>
      <c r="G381" s="4"/>
    </row>
    <row r="382" spans="6:7">
      <c r="F382" s="3"/>
      <c r="G382" s="4"/>
    </row>
    <row r="383" spans="6:7">
      <c r="F383" s="3"/>
      <c r="G383" s="4"/>
    </row>
    <row r="384" spans="6:7">
      <c r="F384" s="3"/>
      <c r="G384" s="4"/>
    </row>
    <row r="385" spans="6:7">
      <c r="F385" s="3"/>
      <c r="G385" s="4"/>
    </row>
    <row r="386" spans="6:7">
      <c r="F386" s="3"/>
      <c r="G386" s="4"/>
    </row>
    <row r="387" spans="6:7">
      <c r="F387" s="3"/>
      <c r="G387" s="4"/>
    </row>
    <row r="388" spans="6:7">
      <c r="F388" s="3"/>
      <c r="G388" s="4"/>
    </row>
    <row r="389" spans="6:7">
      <c r="F389" s="3"/>
      <c r="G389" s="4"/>
    </row>
    <row r="390" spans="6:7">
      <c r="F390" s="3"/>
      <c r="G390" s="4"/>
    </row>
    <row r="391" spans="6:7">
      <c r="F391" s="3"/>
      <c r="G391" s="4"/>
    </row>
    <row r="392" spans="6:7">
      <c r="F392" s="3"/>
      <c r="G392" s="4"/>
    </row>
    <row r="393" spans="6:7">
      <c r="F393" s="3"/>
      <c r="G393" s="4"/>
    </row>
    <row r="394" spans="6:7">
      <c r="F394" s="3"/>
      <c r="G394" s="4"/>
    </row>
    <row r="395" spans="6:7">
      <c r="F395" s="3"/>
      <c r="G395" s="4"/>
    </row>
    <row r="396" spans="6:7">
      <c r="F396" s="3"/>
      <c r="G396" s="4"/>
    </row>
    <row r="397" spans="6:7">
      <c r="F397" s="3"/>
      <c r="G397" s="4"/>
    </row>
    <row r="398" spans="6:7">
      <c r="F398" s="3"/>
      <c r="G398" s="4"/>
    </row>
    <row r="399" spans="6:7">
      <c r="F399" s="3"/>
      <c r="G399" s="4"/>
    </row>
    <row r="400" spans="6:7">
      <c r="F400" s="3"/>
      <c r="G400" s="4"/>
    </row>
    <row r="401" spans="6:7">
      <c r="F401" s="3"/>
      <c r="G401" s="4"/>
    </row>
    <row r="402" spans="6:7">
      <c r="F402" s="3"/>
      <c r="G402" s="4"/>
    </row>
    <row r="403" spans="6:7">
      <c r="F403" s="3"/>
      <c r="G403" s="4"/>
    </row>
    <row r="404" spans="6:7">
      <c r="F404" s="3"/>
      <c r="G404" s="4"/>
    </row>
    <row r="405" spans="6:7">
      <c r="F405" s="3"/>
      <c r="G405" s="4"/>
    </row>
    <row r="406" spans="6:7">
      <c r="F406" s="3"/>
      <c r="G406" s="4"/>
    </row>
    <row r="407" spans="6:7">
      <c r="F407" s="3"/>
      <c r="G407" s="4"/>
    </row>
    <row r="408" spans="6:7">
      <c r="F408" s="3"/>
      <c r="G408" s="4"/>
    </row>
    <row r="409" spans="6:7">
      <c r="F409" s="3"/>
      <c r="G409" s="4"/>
    </row>
    <row r="410" spans="6:7">
      <c r="F410" s="3"/>
      <c r="G410" s="4"/>
    </row>
    <row r="411" spans="6:7">
      <c r="F411" s="3"/>
      <c r="G411" s="4"/>
    </row>
    <row r="412" spans="6:7">
      <c r="F412" s="3"/>
      <c r="G412" s="4"/>
    </row>
    <row r="413" spans="6:7">
      <c r="F413" s="3"/>
      <c r="G413" s="4"/>
    </row>
    <row r="414" spans="6:7">
      <c r="F414" s="3"/>
      <c r="G414" s="4"/>
    </row>
    <row r="415" spans="6:7">
      <c r="F415" s="3"/>
      <c r="G415" s="4"/>
    </row>
    <row r="416" spans="6:7">
      <c r="F416" s="3"/>
      <c r="G416" s="4"/>
    </row>
    <row r="417" spans="6:7">
      <c r="F417" s="3"/>
      <c r="G417" s="4"/>
    </row>
    <row r="418" spans="6:7">
      <c r="F418" s="3"/>
      <c r="G418" s="4"/>
    </row>
    <row r="419" spans="6:7">
      <c r="F419" s="3"/>
      <c r="G419" s="4"/>
    </row>
    <row r="420" spans="6:7">
      <c r="F420" s="3"/>
      <c r="G420" s="4"/>
    </row>
    <row r="421" spans="6:7">
      <c r="F421" s="3"/>
      <c r="G421" s="4"/>
    </row>
    <row r="422" spans="6:7">
      <c r="F422" s="3"/>
      <c r="G422" s="4"/>
    </row>
    <row r="423" spans="6:7">
      <c r="F423" s="3"/>
      <c r="G423" s="4"/>
    </row>
    <row r="424" spans="6:7">
      <c r="F424" s="3"/>
      <c r="G424" s="4"/>
    </row>
    <row r="425" spans="6:7">
      <c r="F425" s="3"/>
      <c r="G425" s="4"/>
    </row>
    <row r="426" spans="6:7">
      <c r="F426" s="3"/>
      <c r="G426" s="4"/>
    </row>
    <row r="427" spans="6:7">
      <c r="F427" s="3"/>
      <c r="G427" s="4"/>
    </row>
    <row r="428" spans="6:7">
      <c r="F428" s="3"/>
      <c r="G428" s="4"/>
    </row>
    <row r="429" spans="6:7">
      <c r="F429" s="3"/>
      <c r="G429" s="4"/>
    </row>
    <row r="430" spans="6:7">
      <c r="F430" s="3"/>
      <c r="G430" s="4"/>
    </row>
    <row r="431" spans="6:7">
      <c r="F431" s="3"/>
      <c r="G431" s="4"/>
    </row>
    <row r="432" spans="6:7">
      <c r="F432" s="3"/>
      <c r="G432" s="4"/>
    </row>
    <row r="433" spans="6:7">
      <c r="F433" s="3"/>
      <c r="G433" s="4"/>
    </row>
    <row r="434" spans="6:7">
      <c r="F434" s="3"/>
      <c r="G434" s="4"/>
    </row>
    <row r="435" spans="6:7">
      <c r="F435" s="3"/>
      <c r="G435" s="4"/>
    </row>
    <row r="436" spans="6:7">
      <c r="F436" s="3"/>
      <c r="G436" s="4"/>
    </row>
    <row r="437" spans="6:7">
      <c r="F437" s="3"/>
      <c r="G437" s="4"/>
    </row>
    <row r="438" spans="6:7">
      <c r="F438" s="3"/>
      <c r="G438" s="4"/>
    </row>
    <row r="439" spans="6:7">
      <c r="F439" s="3"/>
      <c r="G439" s="4"/>
    </row>
    <row r="440" spans="6:7">
      <c r="F440" s="3"/>
      <c r="G440" s="4"/>
    </row>
    <row r="441" spans="6:7">
      <c r="F441" s="3"/>
      <c r="G441" s="4"/>
    </row>
    <row r="442" spans="6:7">
      <c r="F442" s="3"/>
      <c r="G442" s="4"/>
    </row>
    <row r="443" spans="6:7">
      <c r="F443" s="3"/>
      <c r="G443" s="4"/>
    </row>
    <row r="444" spans="6:7">
      <c r="F444" s="3"/>
      <c r="G444" s="4"/>
    </row>
    <row r="445" spans="6:7">
      <c r="F445" s="3"/>
      <c r="G445" s="4"/>
    </row>
    <row r="446" spans="6:7">
      <c r="F446" s="3"/>
      <c r="G446" s="4"/>
    </row>
    <row r="447" spans="6:7">
      <c r="F447" s="3"/>
      <c r="G447" s="4"/>
    </row>
    <row r="448" spans="6:7">
      <c r="F448" s="3"/>
      <c r="G448" s="4"/>
    </row>
    <row r="449" spans="6:7">
      <c r="F449" s="3"/>
      <c r="G449" s="4"/>
    </row>
    <row r="450" spans="6:7">
      <c r="F450" s="3"/>
      <c r="G450" s="4"/>
    </row>
    <row r="451" spans="6:7">
      <c r="F451" s="3"/>
      <c r="G451" s="4"/>
    </row>
    <row r="452" spans="6:7">
      <c r="F452" s="3"/>
      <c r="G452" s="4"/>
    </row>
    <row r="453" spans="6:7">
      <c r="F453" s="3"/>
      <c r="G453" s="4"/>
    </row>
    <row r="454" spans="6:7">
      <c r="F454" s="3"/>
      <c r="G454" s="4"/>
    </row>
    <row r="455" spans="6:7">
      <c r="F455" s="3"/>
      <c r="G455" s="4"/>
    </row>
    <row r="456" spans="6:7">
      <c r="F456" s="3"/>
      <c r="G456" s="4"/>
    </row>
    <row r="457" spans="6:7">
      <c r="F457" s="3"/>
      <c r="G457" s="4"/>
    </row>
    <row r="458" spans="6:7">
      <c r="F458" s="3"/>
      <c r="G458" s="4"/>
    </row>
    <row r="459" spans="6:7">
      <c r="F459" s="3"/>
      <c r="G459" s="4"/>
    </row>
    <row r="460" spans="6:7">
      <c r="F460" s="3"/>
      <c r="G460" s="4"/>
    </row>
    <row r="461" spans="6:7">
      <c r="F461" s="3"/>
      <c r="G461" s="4"/>
    </row>
    <row r="462" spans="6:7">
      <c r="F462" s="3"/>
      <c r="G462" s="4"/>
    </row>
    <row r="463" spans="6:7">
      <c r="F463" s="3"/>
      <c r="G463" s="4"/>
    </row>
    <row r="464" spans="6:7">
      <c r="F464" s="3"/>
      <c r="G464" s="4"/>
    </row>
    <row r="465" spans="6:7">
      <c r="F465" s="3"/>
      <c r="G465" s="4"/>
    </row>
    <row r="466" spans="6:7">
      <c r="F466" s="3"/>
      <c r="G466" s="4"/>
    </row>
    <row r="467" spans="6:7">
      <c r="F467" s="3"/>
      <c r="G467" s="4"/>
    </row>
    <row r="468" spans="6:7">
      <c r="F468" s="3"/>
      <c r="G468" s="4"/>
    </row>
    <row r="469" spans="6:7">
      <c r="F469" s="3"/>
      <c r="G469" s="4"/>
    </row>
    <row r="470" spans="6:7">
      <c r="F470" s="3"/>
      <c r="G470" s="4"/>
    </row>
    <row r="471" spans="6:7">
      <c r="F471" s="3"/>
      <c r="G471" s="4"/>
    </row>
    <row r="472" spans="6:7">
      <c r="F472" s="3"/>
      <c r="G472" s="4"/>
    </row>
    <row r="473" spans="6:7">
      <c r="F473" s="3"/>
      <c r="G473" s="4"/>
    </row>
    <row r="474" spans="6:7">
      <c r="F474" s="3"/>
      <c r="G474" s="4"/>
    </row>
    <row r="475" spans="6:7">
      <c r="F475" s="3"/>
      <c r="G475" s="4"/>
    </row>
    <row r="476" spans="6:7">
      <c r="F476" s="3"/>
      <c r="G476" s="4"/>
    </row>
    <row r="477" spans="6:7">
      <c r="F477" s="3"/>
      <c r="G477" s="4"/>
    </row>
    <row r="478" spans="6:7">
      <c r="F478" s="3"/>
      <c r="G478" s="4"/>
    </row>
    <row r="479" spans="6:7">
      <c r="F479" s="3"/>
      <c r="G479" s="4"/>
    </row>
    <row r="480" spans="6:7">
      <c r="F480" s="3"/>
      <c r="G480" s="4"/>
    </row>
    <row r="481" spans="6:7">
      <c r="F481" s="3"/>
      <c r="G481" s="4"/>
    </row>
    <row r="482" spans="6:7">
      <c r="F482" s="3"/>
      <c r="G482" s="4"/>
    </row>
    <row r="483" spans="6:7">
      <c r="F483" s="3"/>
      <c r="G483" s="4"/>
    </row>
    <row r="484" spans="6:7">
      <c r="F484" s="3"/>
      <c r="G484" s="4"/>
    </row>
    <row r="485" spans="6:7">
      <c r="F485" s="3"/>
      <c r="G485" s="4"/>
    </row>
    <row r="486" spans="6:7">
      <c r="F486" s="3"/>
      <c r="G486" s="4"/>
    </row>
    <row r="487" spans="6:7">
      <c r="F487" s="3"/>
      <c r="G487" s="4"/>
    </row>
    <row r="488" spans="6:7">
      <c r="F488" s="3"/>
      <c r="G488" s="4"/>
    </row>
    <row r="489" spans="6:7">
      <c r="F489" s="3"/>
      <c r="G489" s="4"/>
    </row>
    <row r="490" spans="6:7">
      <c r="F490" s="3"/>
      <c r="G490" s="4"/>
    </row>
    <row r="491" spans="6:7">
      <c r="F491" s="3"/>
      <c r="G491" s="4"/>
    </row>
    <row r="492" spans="6:7">
      <c r="F492" s="3"/>
      <c r="G492" s="4"/>
    </row>
    <row r="493" spans="6:7">
      <c r="F493" s="3"/>
      <c r="G493" s="4"/>
    </row>
    <row r="494" spans="6:7">
      <c r="F494" s="3"/>
      <c r="G494" s="4"/>
    </row>
    <row r="495" spans="6:7">
      <c r="F495" s="3"/>
      <c r="G495" s="4"/>
    </row>
    <row r="496" spans="6:7">
      <c r="F496" s="3"/>
      <c r="G496" s="4"/>
    </row>
    <row r="497" spans="6:7">
      <c r="F497" s="3"/>
      <c r="G497" s="4"/>
    </row>
    <row r="498" spans="6:7">
      <c r="F498" s="3"/>
      <c r="G498" s="4"/>
    </row>
    <row r="499" spans="6:7">
      <c r="F499" s="3"/>
      <c r="G499" s="4"/>
    </row>
    <row r="500" spans="6:7">
      <c r="F500" s="3"/>
      <c r="G500" s="4"/>
    </row>
    <row r="501" spans="6:7">
      <c r="F501" s="3"/>
      <c r="G501" s="4"/>
    </row>
    <row r="502" spans="6:7">
      <c r="F502" s="3"/>
      <c r="G502" s="4"/>
    </row>
    <row r="503" spans="6:7">
      <c r="F503" s="3"/>
      <c r="G503" s="4"/>
    </row>
    <row r="504" spans="6:7">
      <c r="F504" s="3"/>
      <c r="G504" s="4"/>
    </row>
    <row r="505" spans="6:7">
      <c r="F505" s="3"/>
      <c r="G505" s="4"/>
    </row>
    <row r="506" spans="6:7">
      <c r="F506" s="3"/>
      <c r="G506" s="4"/>
    </row>
    <row r="507" spans="6:7">
      <c r="F507" s="3"/>
      <c r="G507" s="4"/>
    </row>
    <row r="508" spans="6:7">
      <c r="F508" s="3"/>
      <c r="G508" s="4"/>
    </row>
    <row r="509" spans="6:7">
      <c r="F509" s="3"/>
      <c r="G509" s="4"/>
    </row>
    <row r="510" spans="6:7">
      <c r="F510" s="3"/>
      <c r="G510" s="4"/>
    </row>
    <row r="511" spans="6:7">
      <c r="F511" s="3"/>
      <c r="G511" s="4"/>
    </row>
    <row r="512" spans="6:7">
      <c r="F512" s="3"/>
      <c r="G512" s="4"/>
    </row>
    <row r="513" spans="6:7">
      <c r="F513" s="3"/>
      <c r="G513" s="4"/>
    </row>
    <row r="514" spans="6:7">
      <c r="F514" s="3"/>
      <c r="G514" s="4"/>
    </row>
    <row r="515" spans="6:7">
      <c r="F515" s="3"/>
      <c r="G515" s="4"/>
    </row>
    <row r="516" spans="6:7">
      <c r="F516" s="3"/>
      <c r="G516" s="4"/>
    </row>
    <row r="517" spans="6:7">
      <c r="F517" s="3"/>
      <c r="G517" s="4"/>
    </row>
    <row r="518" spans="6:7">
      <c r="F518" s="3"/>
      <c r="G518" s="4"/>
    </row>
    <row r="519" spans="6:7">
      <c r="F519" s="3"/>
      <c r="G519" s="4"/>
    </row>
    <row r="520" spans="6:7">
      <c r="F520" s="3"/>
      <c r="G520" s="4"/>
    </row>
    <row r="521" spans="6:7">
      <c r="F521" s="3"/>
      <c r="G521" s="4"/>
    </row>
    <row r="522" spans="6:7">
      <c r="F522" s="3"/>
      <c r="G522" s="4"/>
    </row>
    <row r="523" spans="6:7">
      <c r="F523" s="3"/>
      <c r="G523" s="4"/>
    </row>
    <row r="524" spans="6:7">
      <c r="F524" s="3"/>
      <c r="G524" s="4"/>
    </row>
    <row r="525" spans="6:7">
      <c r="F525" s="3"/>
      <c r="G525" s="4"/>
    </row>
    <row r="526" spans="6:7">
      <c r="F526" s="3"/>
      <c r="G526" s="4"/>
    </row>
    <row r="527" spans="6:7">
      <c r="F527" s="3"/>
      <c r="G527" s="4"/>
    </row>
    <row r="528" spans="6:7">
      <c r="F528" s="3"/>
      <c r="G528" s="4"/>
    </row>
    <row r="529" spans="6:7">
      <c r="F529" s="3"/>
      <c r="G529" s="4"/>
    </row>
    <row r="530" spans="6:7">
      <c r="F530" s="3"/>
      <c r="G530" s="4"/>
    </row>
    <row r="531" spans="6:7">
      <c r="F531" s="3"/>
      <c r="G531" s="4"/>
    </row>
    <row r="532" spans="6:7">
      <c r="F532" s="3"/>
      <c r="G532" s="4"/>
    </row>
    <row r="533" spans="6:7">
      <c r="F533" s="3"/>
      <c r="G533" s="4"/>
    </row>
    <row r="534" spans="6:7">
      <c r="F534" s="3"/>
      <c r="G534" s="4"/>
    </row>
    <row r="535" spans="6:7">
      <c r="F535" s="3"/>
      <c r="G535" s="4"/>
    </row>
    <row r="536" spans="6:7">
      <c r="F536" s="3"/>
      <c r="G536" s="4"/>
    </row>
    <row r="537" spans="6:7">
      <c r="F537" s="3"/>
      <c r="G537" s="4"/>
    </row>
    <row r="538" spans="6:7">
      <c r="F538" s="3"/>
      <c r="G538" s="4"/>
    </row>
    <row r="539" spans="6:7">
      <c r="F539" s="3"/>
      <c r="G539" s="4"/>
    </row>
    <row r="540" spans="6:7">
      <c r="F540" s="3"/>
      <c r="G540" s="4"/>
    </row>
    <row r="541" spans="6:7">
      <c r="F541" s="3"/>
      <c r="G541" s="4"/>
    </row>
    <row r="542" spans="6:7">
      <c r="F542" s="3"/>
      <c r="G542" s="4"/>
    </row>
    <row r="543" spans="6:7">
      <c r="F543" s="3"/>
      <c r="G543" s="4"/>
    </row>
    <row r="544" spans="6:7">
      <c r="F544" s="3"/>
      <c r="G544" s="4"/>
    </row>
    <row r="545" spans="6:7">
      <c r="F545" s="3"/>
      <c r="G545" s="4"/>
    </row>
    <row r="546" spans="6:7">
      <c r="F546" s="3"/>
      <c r="G546" s="4"/>
    </row>
    <row r="547" spans="6:7">
      <c r="F547" s="3"/>
      <c r="G547" s="4"/>
    </row>
    <row r="548" spans="6:7">
      <c r="F548" s="3"/>
      <c r="G548" s="4"/>
    </row>
    <row r="549" spans="6:7">
      <c r="F549" s="3"/>
      <c r="G549" s="4"/>
    </row>
    <row r="550" spans="6:7">
      <c r="F550" s="3"/>
      <c r="G550" s="4"/>
    </row>
    <row r="551" spans="6:7">
      <c r="F551" s="3"/>
      <c r="G551" s="4"/>
    </row>
    <row r="552" spans="6:7">
      <c r="F552" s="3"/>
      <c r="G552" s="4"/>
    </row>
    <row r="553" spans="6:7">
      <c r="F553" s="3"/>
      <c r="G553" s="4"/>
    </row>
    <row r="554" spans="6:7">
      <c r="F554" s="3"/>
      <c r="G554" s="4"/>
    </row>
    <row r="555" spans="6:7">
      <c r="F555" s="3"/>
      <c r="G555" s="4"/>
    </row>
    <row r="556" spans="6:7">
      <c r="F556" s="3"/>
      <c r="G556" s="4"/>
    </row>
    <row r="557" spans="6:7">
      <c r="F557" s="3"/>
      <c r="G557" s="4"/>
    </row>
    <row r="558" spans="6:7">
      <c r="F558" s="3"/>
      <c r="G558" s="4"/>
    </row>
    <row r="559" spans="6:7">
      <c r="F559" s="3"/>
      <c r="G559" s="4"/>
    </row>
    <row r="560" spans="6:7">
      <c r="F560" s="3"/>
      <c r="G560" s="4"/>
    </row>
    <row r="561" spans="6:7">
      <c r="F561" s="3"/>
      <c r="G561" s="4"/>
    </row>
    <row r="562" spans="6:7">
      <c r="F562" s="3"/>
      <c r="G562" s="4"/>
    </row>
    <row r="563" spans="6:7">
      <c r="F563" s="3"/>
      <c r="G563" s="4"/>
    </row>
    <row r="564" spans="6:7">
      <c r="F564" s="3"/>
      <c r="G564" s="4"/>
    </row>
    <row r="565" spans="6:7">
      <c r="F565" s="3"/>
      <c r="G565" s="4"/>
    </row>
    <row r="566" spans="6:7">
      <c r="F566" s="3"/>
      <c r="G566" s="4"/>
    </row>
    <row r="567" spans="6:7">
      <c r="F567" s="3"/>
      <c r="G567" s="4"/>
    </row>
    <row r="568" spans="6:7">
      <c r="F568" s="3"/>
      <c r="G568" s="4"/>
    </row>
    <row r="569" spans="6:7">
      <c r="F569" s="3"/>
      <c r="G569" s="4"/>
    </row>
    <row r="570" spans="6:7">
      <c r="F570" s="3"/>
      <c r="G570" s="4"/>
    </row>
    <row r="571" spans="6:7">
      <c r="F571" s="3"/>
      <c r="G571" s="4"/>
    </row>
    <row r="572" spans="6:7">
      <c r="F572" s="3"/>
      <c r="G572" s="4"/>
    </row>
    <row r="573" spans="6:7">
      <c r="F573" s="3"/>
      <c r="G573" s="4"/>
    </row>
    <row r="574" spans="6:7">
      <c r="F574" s="3"/>
      <c r="G574" s="4"/>
    </row>
    <row r="575" spans="6:7">
      <c r="F575" s="3"/>
      <c r="G575" s="4"/>
    </row>
    <row r="576" spans="6:7">
      <c r="F576" s="3"/>
      <c r="G576" s="4"/>
    </row>
    <row r="577" spans="6:7">
      <c r="F577" s="3"/>
      <c r="G577" s="4"/>
    </row>
    <row r="578" spans="6:7">
      <c r="F578" s="3"/>
      <c r="G578" s="4"/>
    </row>
    <row r="579" spans="6:7">
      <c r="F579" s="3"/>
      <c r="G579" s="4"/>
    </row>
    <row r="580" spans="6:7">
      <c r="F580" s="3"/>
      <c r="G580" s="4"/>
    </row>
    <row r="581" spans="6:7">
      <c r="F581" s="3"/>
      <c r="G581" s="4"/>
    </row>
    <row r="582" spans="6:7">
      <c r="F582" s="3"/>
      <c r="G582" s="4"/>
    </row>
    <row r="583" spans="6:7">
      <c r="F583" s="3"/>
      <c r="G583" s="4"/>
    </row>
    <row r="584" spans="6:7">
      <c r="F584" s="3"/>
      <c r="G584" s="4"/>
    </row>
    <row r="585" spans="6:7">
      <c r="F585" s="3"/>
      <c r="G585" s="4"/>
    </row>
    <row r="586" spans="6:7">
      <c r="F586" s="3"/>
      <c r="G586" s="4"/>
    </row>
    <row r="587" spans="6:7">
      <c r="F587" s="3"/>
      <c r="G587" s="4"/>
    </row>
    <row r="588" spans="6:7">
      <c r="F588" s="3"/>
      <c r="G588" s="4"/>
    </row>
    <row r="589" spans="6:7">
      <c r="F589" s="3"/>
      <c r="G589" s="4"/>
    </row>
    <row r="590" spans="6:7">
      <c r="F590" s="3"/>
      <c r="G590" s="4"/>
    </row>
    <row r="591" spans="6:7">
      <c r="F591" s="3"/>
      <c r="G591" s="4"/>
    </row>
    <row r="592" spans="6:7">
      <c r="F592" s="3"/>
      <c r="G592" s="4"/>
    </row>
    <row r="593" spans="6:7">
      <c r="F593" s="3"/>
      <c r="G593" s="4"/>
    </row>
    <row r="594" spans="6:7">
      <c r="F594" s="3"/>
      <c r="G594" s="4"/>
    </row>
    <row r="595" spans="6:7">
      <c r="F595" s="3"/>
      <c r="G595" s="4"/>
    </row>
    <row r="596" spans="6:7">
      <c r="F596" s="3"/>
      <c r="G596" s="4"/>
    </row>
    <row r="597" spans="6:7">
      <c r="F597" s="3"/>
      <c r="G597" s="4"/>
    </row>
    <row r="598" spans="6:7">
      <c r="F598" s="3"/>
      <c r="G598" s="4"/>
    </row>
    <row r="599" spans="6:7">
      <c r="F599" s="3"/>
      <c r="G599" s="4"/>
    </row>
    <row r="600" spans="6:7">
      <c r="F600" s="3"/>
      <c r="G600" s="4"/>
    </row>
    <row r="601" spans="6:7">
      <c r="F601" s="3"/>
      <c r="G601" s="4"/>
    </row>
    <row r="602" spans="6:7">
      <c r="F602" s="3"/>
      <c r="G602" s="4"/>
    </row>
    <row r="603" spans="6:7">
      <c r="F603" s="3"/>
      <c r="G603" s="4"/>
    </row>
    <row r="604" spans="6:7">
      <c r="F604" s="3"/>
      <c r="G604" s="4"/>
    </row>
    <row r="605" spans="6:7">
      <c r="F605" s="3"/>
      <c r="G605" s="4"/>
    </row>
    <row r="606" spans="6:7">
      <c r="F606" s="3"/>
      <c r="G606" s="4"/>
    </row>
    <row r="607" spans="6:7">
      <c r="F607" s="3"/>
      <c r="G607" s="4"/>
    </row>
    <row r="608" spans="6:7">
      <c r="F608" s="3"/>
      <c r="G608" s="4"/>
    </row>
    <row r="609" spans="6:7">
      <c r="F609" s="3"/>
      <c r="G609" s="4"/>
    </row>
    <row r="610" spans="6:7">
      <c r="F610" s="3"/>
      <c r="G610" s="4"/>
    </row>
    <row r="611" spans="6:7">
      <c r="F611" s="3"/>
      <c r="G611" s="4"/>
    </row>
    <row r="612" spans="6:7">
      <c r="F612" s="3"/>
      <c r="G612" s="4"/>
    </row>
    <row r="613" spans="6:7">
      <c r="F613" s="3"/>
      <c r="G613" s="4"/>
    </row>
    <row r="614" spans="6:7">
      <c r="F614" s="3"/>
      <c r="G614" s="4"/>
    </row>
    <row r="615" spans="6:7">
      <c r="F615" s="3"/>
      <c r="G615" s="4"/>
    </row>
    <row r="616" spans="6:7">
      <c r="F616" s="3"/>
      <c r="G616" s="4"/>
    </row>
    <row r="617" spans="6:7">
      <c r="F617" s="3"/>
      <c r="G617" s="4"/>
    </row>
    <row r="618" spans="6:7">
      <c r="F618" s="3"/>
      <c r="G618" s="4"/>
    </row>
    <row r="619" spans="6:7">
      <c r="F619" s="3"/>
      <c r="G619" s="4"/>
    </row>
    <row r="620" spans="6:7">
      <c r="F620" s="3"/>
      <c r="G620" s="4"/>
    </row>
    <row r="621" spans="6:7">
      <c r="F621" s="3"/>
      <c r="G621" s="4"/>
    </row>
    <row r="622" spans="6:7">
      <c r="F622" s="3"/>
      <c r="G622" s="4"/>
    </row>
    <row r="623" spans="6:7">
      <c r="F623" s="3"/>
      <c r="G623" s="4"/>
    </row>
    <row r="624" spans="6:7">
      <c r="F624" s="3"/>
      <c r="G624" s="4"/>
    </row>
    <row r="625" spans="6:7">
      <c r="F625" s="3"/>
      <c r="G625" s="4"/>
    </row>
    <row r="626" spans="6:7">
      <c r="F626" s="3"/>
      <c r="G626" s="4"/>
    </row>
    <row r="627" spans="6:7">
      <c r="F627" s="3"/>
      <c r="G627" s="4"/>
    </row>
    <row r="628" spans="6:7">
      <c r="F628" s="3"/>
      <c r="G628" s="4"/>
    </row>
    <row r="629" spans="6:7">
      <c r="F629" s="3"/>
      <c r="G629" s="4"/>
    </row>
    <row r="630" spans="6:7">
      <c r="F630" s="3"/>
      <c r="G630" s="4"/>
    </row>
    <row r="631" spans="6:7">
      <c r="F631" s="3"/>
      <c r="G631" s="4"/>
    </row>
    <row r="632" spans="6:7">
      <c r="F632" s="3"/>
      <c r="G632" s="4"/>
    </row>
    <row r="633" spans="6:7">
      <c r="F633" s="3"/>
      <c r="G633" s="4"/>
    </row>
    <row r="634" spans="6:7">
      <c r="F634" s="3"/>
      <c r="G634" s="4"/>
    </row>
    <row r="635" spans="6:7">
      <c r="F635" s="3"/>
      <c r="G635" s="4"/>
    </row>
    <row r="636" spans="6:7">
      <c r="F636" s="3"/>
      <c r="G636" s="4"/>
    </row>
    <row r="637" spans="6:7">
      <c r="F637" s="3"/>
      <c r="G637" s="4"/>
    </row>
    <row r="638" spans="6:7">
      <c r="F638" s="3"/>
      <c r="G638" s="4"/>
    </row>
    <row r="639" spans="6:7">
      <c r="F639" s="3"/>
      <c r="G639" s="4"/>
    </row>
    <row r="640" spans="6:7">
      <c r="F640" s="3"/>
      <c r="G640" s="4"/>
    </row>
    <row r="641" spans="6:7">
      <c r="F641" s="3"/>
      <c r="G641" s="4"/>
    </row>
    <row r="642" spans="6:7">
      <c r="F642" s="3"/>
      <c r="G642" s="4"/>
    </row>
    <row r="643" spans="6:7">
      <c r="F643" s="3"/>
      <c r="G643" s="4"/>
    </row>
    <row r="644" spans="6:7">
      <c r="F644" s="3"/>
      <c r="G644" s="4"/>
    </row>
    <row r="645" spans="6:7">
      <c r="F645" s="3"/>
      <c r="G645" s="4"/>
    </row>
    <row r="646" spans="6:7">
      <c r="F646" s="3"/>
      <c r="G646" s="4"/>
    </row>
    <row r="647" spans="6:7">
      <c r="F647" s="3"/>
      <c r="G647" s="4"/>
    </row>
    <row r="648" spans="6:7">
      <c r="F648" s="3"/>
      <c r="G648" s="4"/>
    </row>
    <row r="649" spans="6:7">
      <c r="F649" s="3"/>
      <c r="G649" s="4"/>
    </row>
    <row r="650" spans="6:7">
      <c r="F650" s="3"/>
      <c r="G650" s="4"/>
    </row>
    <row r="651" spans="6:7">
      <c r="F651" s="3"/>
      <c r="G651" s="4"/>
    </row>
    <row r="652" spans="6:7">
      <c r="F652" s="3"/>
      <c r="G652" s="4"/>
    </row>
    <row r="653" spans="6:7">
      <c r="F653" s="3"/>
      <c r="G653" s="4"/>
    </row>
    <row r="654" spans="6:7">
      <c r="F654" s="3"/>
      <c r="G654" s="4"/>
    </row>
    <row r="655" spans="6:7">
      <c r="F655" s="3"/>
      <c r="G655" s="4"/>
    </row>
    <row r="656" spans="6:7">
      <c r="F656" s="3"/>
      <c r="G656" s="4"/>
    </row>
    <row r="657" spans="6:7">
      <c r="F657" s="3"/>
      <c r="G657" s="4"/>
    </row>
    <row r="658" spans="6:7">
      <c r="F658" s="3"/>
      <c r="G658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C2:O302"/>
  <sheetViews>
    <sheetView tabSelected="1" workbookViewId="0">
      <selection activeCell="K8" sqref="K8"/>
    </sheetView>
  </sheetViews>
  <sheetFormatPr defaultRowHeight="14.4"/>
  <cols>
    <col min="3" max="3" width="17.5546875" customWidth="1"/>
    <col min="4" max="4" width="16.33203125" customWidth="1"/>
    <col min="5" max="5" width="18.33203125" customWidth="1"/>
    <col min="6" max="6" width="18.5546875" customWidth="1"/>
    <col min="7" max="7" width="14.6640625" customWidth="1"/>
    <col min="9" max="9" width="17.109375" customWidth="1"/>
    <col min="12" max="12" width="14" customWidth="1"/>
    <col min="14" max="14" width="16.88671875" customWidth="1"/>
    <col min="15" max="15" width="14.6640625" bestFit="1" customWidth="1"/>
  </cols>
  <sheetData>
    <row r="2" spans="3:15"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51" t="s">
        <v>77</v>
      </c>
      <c r="I2" s="51" t="s">
        <v>88</v>
      </c>
    </row>
    <row r="3" spans="3:15">
      <c r="C3" t="s">
        <v>8</v>
      </c>
      <c r="D3" t="s">
        <v>9</v>
      </c>
      <c r="E3" t="s">
        <v>10</v>
      </c>
      <c r="F3" s="3">
        <v>1624</v>
      </c>
      <c r="G3" s="4">
        <v>114</v>
      </c>
      <c r="H3" s="52" t="s">
        <v>78</v>
      </c>
      <c r="I3" s="52" t="s">
        <v>89</v>
      </c>
    </row>
    <row r="4" spans="3:15">
      <c r="C4" t="s">
        <v>13</v>
      </c>
      <c r="D4" t="s">
        <v>14</v>
      </c>
      <c r="E4" t="s">
        <v>15</v>
      </c>
      <c r="F4" s="3">
        <v>6706</v>
      </c>
      <c r="G4" s="4">
        <v>459</v>
      </c>
      <c r="H4" s="52" t="s">
        <v>79</v>
      </c>
      <c r="I4" s="52" t="s">
        <v>90</v>
      </c>
    </row>
    <row r="5" spans="3:15">
      <c r="C5" t="s">
        <v>18</v>
      </c>
      <c r="D5" t="s">
        <v>14</v>
      </c>
      <c r="E5" t="s">
        <v>19</v>
      </c>
      <c r="F5" s="3">
        <v>959</v>
      </c>
      <c r="G5" s="4">
        <v>147</v>
      </c>
      <c r="H5" s="52" t="s">
        <v>80</v>
      </c>
      <c r="I5" s="52" t="s">
        <v>89</v>
      </c>
      <c r="N5" s="51" t="s">
        <v>81</v>
      </c>
      <c r="O5" s="45">
        <v>45057</v>
      </c>
    </row>
    <row r="6" spans="3:15">
      <c r="C6" t="s">
        <v>21</v>
      </c>
      <c r="D6" t="s">
        <v>22</v>
      </c>
      <c r="E6" t="s">
        <v>23</v>
      </c>
      <c r="F6" s="3">
        <v>9632</v>
      </c>
      <c r="G6" s="4">
        <v>288</v>
      </c>
      <c r="H6" s="52" t="s">
        <v>78</v>
      </c>
      <c r="I6" s="52" t="s">
        <v>90</v>
      </c>
      <c r="N6" s="51" t="s">
        <v>82</v>
      </c>
      <c r="O6" s="45">
        <f ca="1">TODAY()</f>
        <v>45057</v>
      </c>
    </row>
    <row r="7" spans="3:15">
      <c r="C7" t="s">
        <v>26</v>
      </c>
      <c r="D7" t="s">
        <v>27</v>
      </c>
      <c r="E7" t="s">
        <v>28</v>
      </c>
      <c r="F7" s="3">
        <v>2100</v>
      </c>
      <c r="G7" s="4">
        <v>414</v>
      </c>
      <c r="H7" s="52" t="s">
        <v>78</v>
      </c>
      <c r="I7" s="52" t="s">
        <v>90</v>
      </c>
      <c r="N7" s="51" t="s">
        <v>83</v>
      </c>
      <c r="O7" s="53">
        <v>0.73472222222222217</v>
      </c>
    </row>
    <row r="8" spans="3:15">
      <c r="C8" t="s">
        <v>8</v>
      </c>
      <c r="D8" t="s">
        <v>14</v>
      </c>
      <c r="E8" t="s">
        <v>31</v>
      </c>
      <c r="F8" s="3">
        <v>8869</v>
      </c>
      <c r="G8" s="4">
        <v>432</v>
      </c>
      <c r="H8" s="52" t="s">
        <v>78</v>
      </c>
      <c r="I8" s="52" t="s">
        <v>90</v>
      </c>
      <c r="N8" s="51" t="s">
        <v>84</v>
      </c>
      <c r="O8" s="54">
        <f ca="1">NOW()</f>
        <v>45057.753091435188</v>
      </c>
    </row>
    <row r="9" spans="3:15">
      <c r="C9" t="s">
        <v>26</v>
      </c>
      <c r="D9" t="s">
        <v>34</v>
      </c>
      <c r="E9" t="s">
        <v>35</v>
      </c>
      <c r="F9" s="3">
        <v>2681</v>
      </c>
      <c r="G9" s="4">
        <v>54</v>
      </c>
      <c r="H9" s="52" t="s">
        <v>78</v>
      </c>
      <c r="I9" s="52" t="s">
        <v>90</v>
      </c>
    </row>
    <row r="10" spans="3:15" ht="28.8">
      <c r="C10" t="s">
        <v>13</v>
      </c>
      <c r="D10" t="s">
        <v>14</v>
      </c>
      <c r="E10" t="s">
        <v>37</v>
      </c>
      <c r="F10" s="3">
        <v>5012</v>
      </c>
      <c r="G10" s="4">
        <v>210</v>
      </c>
      <c r="H10" s="52" t="s">
        <v>78</v>
      </c>
      <c r="I10" s="52" t="s">
        <v>90</v>
      </c>
      <c r="N10" s="55" t="s">
        <v>85</v>
      </c>
      <c r="O10" s="51" t="s">
        <v>86</v>
      </c>
    </row>
    <row r="11" spans="3:15">
      <c r="C11" t="s">
        <v>40</v>
      </c>
      <c r="D11" t="s">
        <v>34</v>
      </c>
      <c r="E11" t="s">
        <v>17</v>
      </c>
      <c r="F11" s="3">
        <v>1281</v>
      </c>
      <c r="G11" s="4">
        <v>75</v>
      </c>
      <c r="H11" s="52" t="s">
        <v>78</v>
      </c>
      <c r="I11" s="52" t="s">
        <v>89</v>
      </c>
    </row>
    <row r="12" spans="3:15">
      <c r="C12" t="s">
        <v>43</v>
      </c>
      <c r="D12" t="s">
        <v>9</v>
      </c>
      <c r="E12" t="s">
        <v>17</v>
      </c>
      <c r="F12" s="3">
        <v>4991</v>
      </c>
      <c r="G12" s="4">
        <v>12</v>
      </c>
      <c r="H12" s="52" t="s">
        <v>78</v>
      </c>
      <c r="I12" s="52" t="s">
        <v>90</v>
      </c>
    </row>
    <row r="13" spans="3:15">
      <c r="C13" t="s">
        <v>46</v>
      </c>
      <c r="D13" t="s">
        <v>27</v>
      </c>
      <c r="E13" t="s">
        <v>28</v>
      </c>
      <c r="F13" s="3">
        <v>1785</v>
      </c>
      <c r="G13" s="4">
        <v>462</v>
      </c>
      <c r="H13" s="52" t="s">
        <v>78</v>
      </c>
      <c r="I13" s="52" t="s">
        <v>89</v>
      </c>
    </row>
    <row r="14" spans="3:15">
      <c r="C14" t="s">
        <v>47</v>
      </c>
      <c r="D14" t="s">
        <v>9</v>
      </c>
      <c r="E14" t="s">
        <v>33</v>
      </c>
      <c r="F14" s="3">
        <v>3983</v>
      </c>
      <c r="G14" s="4">
        <v>144</v>
      </c>
      <c r="H14" s="52" t="s">
        <v>78</v>
      </c>
      <c r="I14" s="52" t="s">
        <v>90</v>
      </c>
      <c r="N14" s="51" t="s">
        <v>87</v>
      </c>
      <c r="O14">
        <f>SUM(data[Amount])</f>
        <v>1240869</v>
      </c>
    </row>
    <row r="15" spans="3:15">
      <c r="C15" t="s">
        <v>18</v>
      </c>
      <c r="D15" t="s">
        <v>34</v>
      </c>
      <c r="E15" t="s">
        <v>30</v>
      </c>
      <c r="F15" s="3">
        <v>2646</v>
      </c>
      <c r="G15" s="4">
        <v>120</v>
      </c>
      <c r="H15" s="52" t="s">
        <v>78</v>
      </c>
      <c r="I15" s="52" t="s">
        <v>90</v>
      </c>
      <c r="O15">
        <f>SUM(data[Amount])</f>
        <v>1240869</v>
      </c>
    </row>
    <row r="16" spans="3:15">
      <c r="C16" t="s">
        <v>46</v>
      </c>
      <c r="D16" t="s">
        <v>50</v>
      </c>
      <c r="E16" t="s">
        <v>12</v>
      </c>
      <c r="F16" s="3">
        <v>252</v>
      </c>
      <c r="G16" s="4">
        <v>54</v>
      </c>
      <c r="H16" s="52" t="s">
        <v>78</v>
      </c>
      <c r="I16" s="52" t="s">
        <v>89</v>
      </c>
    </row>
    <row r="17" spans="3:14">
      <c r="C17" t="s">
        <v>47</v>
      </c>
      <c r="D17" t="s">
        <v>14</v>
      </c>
      <c r="E17" t="s">
        <v>28</v>
      </c>
      <c r="F17" s="3">
        <v>2464</v>
      </c>
      <c r="G17" s="4">
        <v>234</v>
      </c>
      <c r="H17" s="52" t="s">
        <v>78</v>
      </c>
      <c r="I17" s="52" t="s">
        <v>90</v>
      </c>
    </row>
    <row r="18" spans="3:14">
      <c r="C18" t="s">
        <v>47</v>
      </c>
      <c r="D18" t="s">
        <v>14</v>
      </c>
      <c r="E18" t="s">
        <v>52</v>
      </c>
      <c r="F18" s="3">
        <v>2114</v>
      </c>
      <c r="G18" s="4">
        <v>66</v>
      </c>
      <c r="H18" s="52" t="s">
        <v>78</v>
      </c>
      <c r="I18" s="52" t="s">
        <v>90</v>
      </c>
      <c r="N18" s="56" t="s">
        <v>8</v>
      </c>
    </row>
    <row r="19" spans="3:14">
      <c r="C19" t="s">
        <v>26</v>
      </c>
      <c r="D19" t="s">
        <v>9</v>
      </c>
      <c r="E19" t="s">
        <v>35</v>
      </c>
      <c r="F19" s="3">
        <v>7693</v>
      </c>
      <c r="G19" s="4">
        <v>87</v>
      </c>
      <c r="H19" s="52" t="s">
        <v>78</v>
      </c>
      <c r="I19" s="52" t="s">
        <v>90</v>
      </c>
      <c r="N19" s="57" t="s">
        <v>13</v>
      </c>
    </row>
    <row r="20" spans="3:14">
      <c r="C20" t="s">
        <v>43</v>
      </c>
      <c r="D20" t="s">
        <v>50</v>
      </c>
      <c r="E20" t="s">
        <v>42</v>
      </c>
      <c r="F20" s="3">
        <v>15610</v>
      </c>
      <c r="G20" s="4">
        <v>339</v>
      </c>
      <c r="H20" s="52" t="s">
        <v>78</v>
      </c>
      <c r="I20" s="52" t="s">
        <v>90</v>
      </c>
      <c r="N20" s="58" t="s">
        <v>18</v>
      </c>
    </row>
    <row r="21" spans="3:14">
      <c r="C21" t="s">
        <v>21</v>
      </c>
      <c r="D21" t="s">
        <v>50</v>
      </c>
      <c r="E21" t="s">
        <v>37</v>
      </c>
      <c r="F21" s="3">
        <v>336</v>
      </c>
      <c r="G21" s="4">
        <v>144</v>
      </c>
      <c r="H21" s="52" t="s">
        <v>78</v>
      </c>
      <c r="I21" s="52" t="s">
        <v>89</v>
      </c>
      <c r="N21" s="57" t="s">
        <v>21</v>
      </c>
    </row>
    <row r="22" spans="3:14">
      <c r="C22" t="s">
        <v>46</v>
      </c>
      <c r="D22" t="s">
        <v>27</v>
      </c>
      <c r="E22" t="s">
        <v>42</v>
      </c>
      <c r="F22" s="3">
        <v>9443</v>
      </c>
      <c r="G22" s="4">
        <v>162</v>
      </c>
      <c r="H22" s="52" t="s">
        <v>78</v>
      </c>
      <c r="I22" s="52" t="s">
        <v>90</v>
      </c>
      <c r="N22" s="58" t="s">
        <v>26</v>
      </c>
    </row>
    <row r="23" spans="3:14">
      <c r="C23" t="s">
        <v>18</v>
      </c>
      <c r="D23" t="s">
        <v>50</v>
      </c>
      <c r="E23" t="s">
        <v>48</v>
      </c>
      <c r="F23" s="3">
        <v>8155</v>
      </c>
      <c r="G23" s="4">
        <v>90</v>
      </c>
      <c r="H23" s="52" t="s">
        <v>78</v>
      </c>
      <c r="I23" s="52" t="s">
        <v>90</v>
      </c>
      <c r="N23" s="57" t="s">
        <v>8</v>
      </c>
    </row>
    <row r="24" spans="3:14">
      <c r="C24" t="s">
        <v>13</v>
      </c>
      <c r="D24" t="s">
        <v>34</v>
      </c>
      <c r="E24" t="s">
        <v>48</v>
      </c>
      <c r="F24" s="3">
        <v>1701</v>
      </c>
      <c r="G24" s="4">
        <v>234</v>
      </c>
      <c r="H24" s="52" t="s">
        <v>78</v>
      </c>
      <c r="I24" s="52" t="s">
        <v>89</v>
      </c>
      <c r="N24" s="58" t="s">
        <v>26</v>
      </c>
    </row>
    <row r="25" spans="3:14">
      <c r="C25" t="s">
        <v>55</v>
      </c>
      <c r="D25" t="s">
        <v>34</v>
      </c>
      <c r="E25" t="s">
        <v>37</v>
      </c>
      <c r="F25" s="3">
        <v>2205</v>
      </c>
      <c r="G25" s="4">
        <v>141</v>
      </c>
      <c r="H25" s="52" t="s">
        <v>78</v>
      </c>
      <c r="I25" s="52" t="s">
        <v>90</v>
      </c>
      <c r="N25" s="59" t="s">
        <v>21</v>
      </c>
    </row>
    <row r="26" spans="3:14">
      <c r="C26" t="s">
        <v>13</v>
      </c>
      <c r="D26" t="s">
        <v>9</v>
      </c>
      <c r="E26" t="s">
        <v>39</v>
      </c>
      <c r="F26" s="3">
        <v>1771</v>
      </c>
      <c r="G26" s="4">
        <v>204</v>
      </c>
      <c r="H26" s="52" t="s">
        <v>78</v>
      </c>
      <c r="I26" s="52" t="s">
        <v>89</v>
      </c>
    </row>
    <row r="27" spans="3:14">
      <c r="C27" t="s">
        <v>21</v>
      </c>
      <c r="D27" t="s">
        <v>14</v>
      </c>
      <c r="E27" t="s">
        <v>25</v>
      </c>
      <c r="F27" s="3">
        <v>2114</v>
      </c>
      <c r="G27" s="4">
        <v>186</v>
      </c>
      <c r="H27" s="52" t="s">
        <v>78</v>
      </c>
      <c r="I27" s="52" t="s">
        <v>90</v>
      </c>
    </row>
    <row r="28" spans="3:14">
      <c r="C28" t="s">
        <v>21</v>
      </c>
      <c r="D28" t="s">
        <v>22</v>
      </c>
      <c r="E28" t="s">
        <v>12</v>
      </c>
      <c r="F28" s="3">
        <v>10311</v>
      </c>
      <c r="G28" s="4">
        <v>231</v>
      </c>
      <c r="H28" s="52" t="s">
        <v>78</v>
      </c>
      <c r="I28" s="52" t="s">
        <v>90</v>
      </c>
    </row>
    <row r="29" spans="3:14">
      <c r="C29" t="s">
        <v>47</v>
      </c>
      <c r="D29" t="s">
        <v>27</v>
      </c>
      <c r="E29" t="s">
        <v>30</v>
      </c>
      <c r="F29" s="3">
        <v>21</v>
      </c>
      <c r="G29" s="4">
        <v>168</v>
      </c>
      <c r="H29" s="52" t="s">
        <v>78</v>
      </c>
      <c r="I29" s="52" t="s">
        <v>89</v>
      </c>
    </row>
    <row r="30" spans="3:14">
      <c r="C30" t="s">
        <v>55</v>
      </c>
      <c r="D30" t="s">
        <v>14</v>
      </c>
      <c r="E30" t="s">
        <v>42</v>
      </c>
      <c r="F30" s="3">
        <v>1974</v>
      </c>
      <c r="G30" s="4">
        <v>195</v>
      </c>
      <c r="H30" s="52" t="s">
        <v>78</v>
      </c>
      <c r="I30" s="52" t="s">
        <v>89</v>
      </c>
    </row>
    <row r="31" spans="3:14">
      <c r="C31" t="s">
        <v>43</v>
      </c>
      <c r="D31" t="s">
        <v>22</v>
      </c>
      <c r="E31" t="s">
        <v>48</v>
      </c>
      <c r="F31" s="3">
        <v>6314</v>
      </c>
      <c r="G31" s="4">
        <v>15</v>
      </c>
      <c r="H31" s="52" t="s">
        <v>78</v>
      </c>
      <c r="I31" s="52" t="s">
        <v>90</v>
      </c>
    </row>
    <row r="32" spans="3:14">
      <c r="C32" t="s">
        <v>55</v>
      </c>
      <c r="D32" t="s">
        <v>9</v>
      </c>
      <c r="E32" t="s">
        <v>48</v>
      </c>
      <c r="F32" s="3">
        <v>4683</v>
      </c>
      <c r="G32" s="4">
        <v>30</v>
      </c>
      <c r="H32" s="52" t="s">
        <v>78</v>
      </c>
      <c r="I32" s="52" t="s">
        <v>90</v>
      </c>
    </row>
    <row r="33" spans="3:9">
      <c r="C33" t="s">
        <v>21</v>
      </c>
      <c r="D33" t="s">
        <v>9</v>
      </c>
      <c r="E33" t="s">
        <v>49</v>
      </c>
      <c r="F33" s="3">
        <v>6398</v>
      </c>
      <c r="G33" s="4">
        <v>102</v>
      </c>
      <c r="H33" s="52" t="s">
        <v>78</v>
      </c>
      <c r="I33" s="52" t="s">
        <v>90</v>
      </c>
    </row>
    <row r="34" spans="3:9">
      <c r="C34" t="s">
        <v>46</v>
      </c>
      <c r="D34" t="s">
        <v>14</v>
      </c>
      <c r="E34" t="s">
        <v>39</v>
      </c>
      <c r="F34" s="3">
        <v>553</v>
      </c>
      <c r="G34" s="4">
        <v>15</v>
      </c>
      <c r="H34" s="52" t="s">
        <v>78</v>
      </c>
      <c r="I34" s="52" t="s">
        <v>89</v>
      </c>
    </row>
    <row r="35" spans="3:9">
      <c r="C35" t="s">
        <v>13</v>
      </c>
      <c r="D35" t="s">
        <v>27</v>
      </c>
      <c r="E35" t="s">
        <v>10</v>
      </c>
      <c r="F35" s="3">
        <v>7021</v>
      </c>
      <c r="G35" s="4">
        <v>183</v>
      </c>
      <c r="H35" s="52" t="s">
        <v>78</v>
      </c>
      <c r="I35" s="52" t="s">
        <v>90</v>
      </c>
    </row>
    <row r="36" spans="3:9">
      <c r="C36" t="s">
        <v>8</v>
      </c>
      <c r="D36" t="s">
        <v>27</v>
      </c>
      <c r="E36" t="s">
        <v>37</v>
      </c>
      <c r="F36" s="3">
        <v>5817</v>
      </c>
      <c r="G36" s="4">
        <v>12</v>
      </c>
      <c r="H36" s="52" t="s">
        <v>78</v>
      </c>
      <c r="I36" s="52" t="s">
        <v>90</v>
      </c>
    </row>
    <row r="37" spans="3:9">
      <c r="C37" t="s">
        <v>21</v>
      </c>
      <c r="D37" t="s">
        <v>27</v>
      </c>
      <c r="E37" t="s">
        <v>17</v>
      </c>
      <c r="F37" s="3">
        <v>3976</v>
      </c>
      <c r="G37" s="4">
        <v>72</v>
      </c>
      <c r="H37" s="52" t="s">
        <v>78</v>
      </c>
      <c r="I37" s="52" t="s">
        <v>90</v>
      </c>
    </row>
    <row r="38" spans="3:9">
      <c r="C38" t="s">
        <v>26</v>
      </c>
      <c r="D38" t="s">
        <v>34</v>
      </c>
      <c r="E38" t="s">
        <v>53</v>
      </c>
      <c r="F38" s="3">
        <v>1134</v>
      </c>
      <c r="G38" s="4">
        <v>282</v>
      </c>
      <c r="H38" s="52" t="s">
        <v>78</v>
      </c>
      <c r="I38" s="52" t="s">
        <v>89</v>
      </c>
    </row>
    <row r="39" spans="3:9">
      <c r="C39" t="s">
        <v>46</v>
      </c>
      <c r="D39" t="s">
        <v>27</v>
      </c>
      <c r="E39" t="s">
        <v>54</v>
      </c>
      <c r="F39" s="3">
        <v>6027</v>
      </c>
      <c r="G39" s="4">
        <v>144</v>
      </c>
      <c r="H39" s="52" t="s">
        <v>78</v>
      </c>
      <c r="I39" s="52" t="s">
        <v>90</v>
      </c>
    </row>
    <row r="40" spans="3:9">
      <c r="C40" t="s">
        <v>26</v>
      </c>
      <c r="D40" t="s">
        <v>9</v>
      </c>
      <c r="E40" t="s">
        <v>30</v>
      </c>
      <c r="F40" s="3">
        <v>1904</v>
      </c>
      <c r="G40" s="4">
        <v>405</v>
      </c>
      <c r="H40" s="52" t="s">
        <v>78</v>
      </c>
      <c r="I40" s="52" t="s">
        <v>89</v>
      </c>
    </row>
    <row r="41" spans="3:9">
      <c r="C41" t="s">
        <v>40</v>
      </c>
      <c r="D41" t="s">
        <v>50</v>
      </c>
      <c r="E41" t="s">
        <v>15</v>
      </c>
      <c r="F41" s="3">
        <v>3262</v>
      </c>
      <c r="G41" s="4">
        <v>75</v>
      </c>
      <c r="H41" s="52" t="s">
        <v>78</v>
      </c>
      <c r="I41" s="52" t="s">
        <v>90</v>
      </c>
    </row>
    <row r="42" spans="3:9">
      <c r="C42" t="s">
        <v>8</v>
      </c>
      <c r="D42" t="s">
        <v>50</v>
      </c>
      <c r="E42" t="s">
        <v>53</v>
      </c>
      <c r="F42" s="3">
        <v>2289</v>
      </c>
      <c r="G42" s="4">
        <v>135</v>
      </c>
      <c r="H42" s="52" t="s">
        <v>78</v>
      </c>
      <c r="I42" s="52" t="s">
        <v>90</v>
      </c>
    </row>
    <row r="43" spans="3:9">
      <c r="C43" t="s">
        <v>43</v>
      </c>
      <c r="D43" t="s">
        <v>50</v>
      </c>
      <c r="E43" t="s">
        <v>53</v>
      </c>
      <c r="F43" s="3">
        <v>6986</v>
      </c>
      <c r="G43" s="4">
        <v>21</v>
      </c>
      <c r="H43" s="52" t="s">
        <v>78</v>
      </c>
      <c r="I43" s="52" t="s">
        <v>90</v>
      </c>
    </row>
    <row r="44" spans="3:9">
      <c r="C44" t="s">
        <v>46</v>
      </c>
      <c r="D44" t="s">
        <v>34</v>
      </c>
      <c r="E44" t="s">
        <v>48</v>
      </c>
      <c r="F44" s="3">
        <v>4417</v>
      </c>
      <c r="G44" s="4">
        <v>153</v>
      </c>
      <c r="H44" s="52" t="s">
        <v>78</v>
      </c>
      <c r="I44" s="52" t="s">
        <v>90</v>
      </c>
    </row>
    <row r="45" spans="3:9">
      <c r="C45" t="s">
        <v>26</v>
      </c>
      <c r="D45" t="s">
        <v>50</v>
      </c>
      <c r="E45" t="s">
        <v>25</v>
      </c>
      <c r="F45" s="3">
        <v>1442</v>
      </c>
      <c r="G45" s="4">
        <v>15</v>
      </c>
      <c r="H45" s="52" t="s">
        <v>78</v>
      </c>
      <c r="I45" s="52" t="s">
        <v>89</v>
      </c>
    </row>
    <row r="46" spans="3:9">
      <c r="C46" t="s">
        <v>47</v>
      </c>
      <c r="D46" t="s">
        <v>14</v>
      </c>
      <c r="E46" t="s">
        <v>17</v>
      </c>
      <c r="F46" s="3">
        <v>2415</v>
      </c>
      <c r="G46" s="4">
        <v>255</v>
      </c>
      <c r="H46" s="52" t="s">
        <v>78</v>
      </c>
      <c r="I46" s="52" t="s">
        <v>90</v>
      </c>
    </row>
    <row r="47" spans="3:9">
      <c r="C47" t="s">
        <v>46</v>
      </c>
      <c r="D47" t="s">
        <v>9</v>
      </c>
      <c r="E47" t="s">
        <v>39</v>
      </c>
      <c r="F47" s="3">
        <v>238</v>
      </c>
      <c r="G47" s="4">
        <v>18</v>
      </c>
      <c r="H47" s="52" t="s">
        <v>78</v>
      </c>
      <c r="I47" s="52" t="s">
        <v>89</v>
      </c>
    </row>
    <row r="48" spans="3:9">
      <c r="C48" t="s">
        <v>26</v>
      </c>
      <c r="D48" t="s">
        <v>9</v>
      </c>
      <c r="E48" t="s">
        <v>48</v>
      </c>
      <c r="F48" s="3">
        <v>4949</v>
      </c>
      <c r="G48" s="4">
        <v>189</v>
      </c>
      <c r="H48" s="52" t="s">
        <v>78</v>
      </c>
      <c r="I48" s="52" t="s">
        <v>90</v>
      </c>
    </row>
    <row r="49" spans="3:9">
      <c r="C49" t="s">
        <v>43</v>
      </c>
      <c r="D49" t="s">
        <v>34</v>
      </c>
      <c r="E49" t="s">
        <v>15</v>
      </c>
      <c r="F49" s="3">
        <v>5075</v>
      </c>
      <c r="G49" s="4">
        <v>21</v>
      </c>
      <c r="H49" s="52" t="s">
        <v>78</v>
      </c>
      <c r="I49" s="52" t="s">
        <v>90</v>
      </c>
    </row>
    <row r="50" spans="3:9">
      <c r="C50" t="s">
        <v>47</v>
      </c>
      <c r="D50" t="s">
        <v>22</v>
      </c>
      <c r="E50" t="s">
        <v>30</v>
      </c>
      <c r="F50" s="3">
        <v>9198</v>
      </c>
      <c r="G50" s="4">
        <v>36</v>
      </c>
      <c r="H50" s="52" t="s">
        <v>78</v>
      </c>
      <c r="I50" s="52" t="s">
        <v>90</v>
      </c>
    </row>
    <row r="51" spans="3:9">
      <c r="C51" t="s">
        <v>26</v>
      </c>
      <c r="D51" t="s">
        <v>50</v>
      </c>
      <c r="E51" t="s">
        <v>52</v>
      </c>
      <c r="F51" s="3">
        <v>3339</v>
      </c>
      <c r="G51" s="4">
        <v>75</v>
      </c>
      <c r="H51" s="52" t="s">
        <v>78</v>
      </c>
      <c r="I51" s="52" t="s">
        <v>90</v>
      </c>
    </row>
    <row r="52" spans="3:9">
      <c r="C52" t="s">
        <v>8</v>
      </c>
      <c r="D52" t="s">
        <v>50</v>
      </c>
      <c r="E52" t="s">
        <v>33</v>
      </c>
      <c r="F52" s="3">
        <v>5019</v>
      </c>
      <c r="G52" s="4">
        <v>156</v>
      </c>
      <c r="H52" s="52" t="s">
        <v>78</v>
      </c>
      <c r="I52" s="52" t="s">
        <v>90</v>
      </c>
    </row>
    <row r="53" spans="3:9">
      <c r="C53" t="s">
        <v>43</v>
      </c>
      <c r="D53" t="s">
        <v>22</v>
      </c>
      <c r="E53" t="s">
        <v>30</v>
      </c>
      <c r="F53" s="3">
        <v>16184</v>
      </c>
      <c r="G53" s="4">
        <v>39</v>
      </c>
      <c r="H53" s="52" t="s">
        <v>78</v>
      </c>
      <c r="I53" s="52" t="s">
        <v>90</v>
      </c>
    </row>
    <row r="54" spans="3:9">
      <c r="C54" t="s">
        <v>26</v>
      </c>
      <c r="D54" t="s">
        <v>22</v>
      </c>
      <c r="E54" t="s">
        <v>45</v>
      </c>
      <c r="F54" s="3">
        <v>497</v>
      </c>
      <c r="G54" s="4">
        <v>63</v>
      </c>
      <c r="H54" s="52" t="s">
        <v>78</v>
      </c>
      <c r="I54" s="52" t="s">
        <v>89</v>
      </c>
    </row>
    <row r="55" spans="3:9">
      <c r="C55" t="s">
        <v>46</v>
      </c>
      <c r="D55" t="s">
        <v>22</v>
      </c>
      <c r="E55" t="s">
        <v>52</v>
      </c>
      <c r="F55" s="3">
        <v>8211</v>
      </c>
      <c r="G55" s="4">
        <v>75</v>
      </c>
      <c r="H55" s="52" t="s">
        <v>78</v>
      </c>
      <c r="I55" s="52" t="s">
        <v>90</v>
      </c>
    </row>
    <row r="56" spans="3:9">
      <c r="C56" t="s">
        <v>46</v>
      </c>
      <c r="D56" t="s">
        <v>34</v>
      </c>
      <c r="E56" t="s">
        <v>54</v>
      </c>
      <c r="F56" s="3">
        <v>6580</v>
      </c>
      <c r="G56" s="4">
        <v>183</v>
      </c>
      <c r="H56" s="52" t="s">
        <v>78</v>
      </c>
      <c r="I56" s="52" t="s">
        <v>90</v>
      </c>
    </row>
    <row r="57" spans="3:9">
      <c r="C57" t="s">
        <v>21</v>
      </c>
      <c r="D57" t="s">
        <v>14</v>
      </c>
      <c r="E57" t="s">
        <v>12</v>
      </c>
      <c r="F57" s="3">
        <v>4760</v>
      </c>
      <c r="G57" s="4">
        <v>69</v>
      </c>
      <c r="H57" s="52" t="s">
        <v>78</v>
      </c>
      <c r="I57" s="52" t="s">
        <v>90</v>
      </c>
    </row>
    <row r="58" spans="3:9">
      <c r="C58" t="s">
        <v>8</v>
      </c>
      <c r="D58" t="s">
        <v>22</v>
      </c>
      <c r="E58" t="s">
        <v>28</v>
      </c>
      <c r="F58" s="3">
        <v>5439</v>
      </c>
      <c r="G58" s="4">
        <v>30</v>
      </c>
      <c r="H58" s="52" t="s">
        <v>78</v>
      </c>
      <c r="I58" s="52" t="s">
        <v>90</v>
      </c>
    </row>
    <row r="59" spans="3:9">
      <c r="C59" t="s">
        <v>21</v>
      </c>
      <c r="D59" t="s">
        <v>50</v>
      </c>
      <c r="E59" t="s">
        <v>33</v>
      </c>
      <c r="F59" s="3">
        <v>1463</v>
      </c>
      <c r="G59" s="4">
        <v>39</v>
      </c>
      <c r="H59" s="52" t="s">
        <v>78</v>
      </c>
      <c r="I59" s="52" t="s">
        <v>89</v>
      </c>
    </row>
    <row r="60" spans="3:9">
      <c r="C60" t="s">
        <v>47</v>
      </c>
      <c r="D60" t="s">
        <v>50</v>
      </c>
      <c r="E60" t="s">
        <v>15</v>
      </c>
      <c r="F60" s="3">
        <v>7777</v>
      </c>
      <c r="G60" s="4">
        <v>504</v>
      </c>
      <c r="H60" s="52" t="s">
        <v>78</v>
      </c>
      <c r="I60" s="52" t="s">
        <v>90</v>
      </c>
    </row>
    <row r="61" spans="3:9">
      <c r="C61" t="s">
        <v>18</v>
      </c>
      <c r="D61" t="s">
        <v>9</v>
      </c>
      <c r="E61" t="s">
        <v>52</v>
      </c>
      <c r="F61" s="3">
        <v>1085</v>
      </c>
      <c r="G61" s="4">
        <v>273</v>
      </c>
      <c r="H61" s="52" t="s">
        <v>78</v>
      </c>
      <c r="I61" s="52" t="s">
        <v>89</v>
      </c>
    </row>
    <row r="62" spans="3:9">
      <c r="C62" t="s">
        <v>43</v>
      </c>
      <c r="D62" t="s">
        <v>9</v>
      </c>
      <c r="E62" t="s">
        <v>35</v>
      </c>
      <c r="F62" s="3">
        <v>182</v>
      </c>
      <c r="G62" s="4">
        <v>48</v>
      </c>
      <c r="H62" s="52" t="s">
        <v>78</v>
      </c>
      <c r="I62" s="52" t="s">
        <v>89</v>
      </c>
    </row>
    <row r="63" spans="3:9">
      <c r="C63" t="s">
        <v>26</v>
      </c>
      <c r="D63" t="s">
        <v>50</v>
      </c>
      <c r="E63" t="s">
        <v>53</v>
      </c>
      <c r="F63" s="3">
        <v>4242</v>
      </c>
      <c r="G63" s="4">
        <v>207</v>
      </c>
      <c r="H63" s="52" t="s">
        <v>78</v>
      </c>
      <c r="I63" s="52" t="s">
        <v>90</v>
      </c>
    </row>
    <row r="64" spans="3:9">
      <c r="C64" t="s">
        <v>26</v>
      </c>
      <c r="D64" t="s">
        <v>22</v>
      </c>
      <c r="E64" t="s">
        <v>15</v>
      </c>
      <c r="F64" s="3">
        <v>6118</v>
      </c>
      <c r="G64" s="4">
        <v>9</v>
      </c>
      <c r="H64" s="52" t="s">
        <v>78</v>
      </c>
      <c r="I64" s="52" t="s">
        <v>90</v>
      </c>
    </row>
    <row r="65" spans="3:9">
      <c r="C65" t="s">
        <v>55</v>
      </c>
      <c r="D65" t="s">
        <v>22</v>
      </c>
      <c r="E65" t="s">
        <v>48</v>
      </c>
      <c r="F65" s="3">
        <v>2317</v>
      </c>
      <c r="G65" s="4">
        <v>261</v>
      </c>
      <c r="H65" s="52" t="s">
        <v>78</v>
      </c>
      <c r="I65" s="52" t="s">
        <v>90</v>
      </c>
    </row>
    <row r="66" spans="3:9">
      <c r="C66" t="s">
        <v>26</v>
      </c>
      <c r="D66" t="s">
        <v>34</v>
      </c>
      <c r="E66" t="s">
        <v>30</v>
      </c>
      <c r="F66" s="3">
        <v>938</v>
      </c>
      <c r="G66" s="4">
        <v>6</v>
      </c>
      <c r="H66" s="52" t="s">
        <v>78</v>
      </c>
      <c r="I66" s="52" t="s">
        <v>89</v>
      </c>
    </row>
    <row r="67" spans="3:9">
      <c r="C67" t="s">
        <v>13</v>
      </c>
      <c r="D67" t="s">
        <v>9</v>
      </c>
      <c r="E67" t="s">
        <v>25</v>
      </c>
      <c r="F67" s="3">
        <v>9709</v>
      </c>
      <c r="G67" s="4">
        <v>30</v>
      </c>
      <c r="H67" s="52" t="s">
        <v>78</v>
      </c>
      <c r="I67" s="52" t="s">
        <v>90</v>
      </c>
    </row>
    <row r="68" spans="3:9">
      <c r="C68" t="s">
        <v>40</v>
      </c>
      <c r="D68" t="s">
        <v>50</v>
      </c>
      <c r="E68" t="s">
        <v>42</v>
      </c>
      <c r="F68" s="3">
        <v>2205</v>
      </c>
      <c r="G68" s="4">
        <v>138</v>
      </c>
      <c r="H68" s="52" t="s">
        <v>78</v>
      </c>
      <c r="I68" s="52" t="s">
        <v>90</v>
      </c>
    </row>
    <row r="69" spans="3:9">
      <c r="C69" t="s">
        <v>40</v>
      </c>
      <c r="D69" t="s">
        <v>9</v>
      </c>
      <c r="E69" t="s">
        <v>33</v>
      </c>
      <c r="F69" s="3">
        <v>4487</v>
      </c>
      <c r="G69" s="4">
        <v>111</v>
      </c>
      <c r="H69" s="52" t="s">
        <v>78</v>
      </c>
      <c r="I69" s="52" t="s">
        <v>90</v>
      </c>
    </row>
    <row r="70" spans="3:9">
      <c r="C70" t="s">
        <v>43</v>
      </c>
      <c r="D70" t="s">
        <v>14</v>
      </c>
      <c r="E70" t="s">
        <v>23</v>
      </c>
      <c r="F70" s="3">
        <v>2415</v>
      </c>
      <c r="G70" s="4">
        <v>15</v>
      </c>
      <c r="H70" s="52" t="s">
        <v>78</v>
      </c>
      <c r="I70" s="52" t="s">
        <v>90</v>
      </c>
    </row>
    <row r="71" spans="3:9">
      <c r="C71" t="s">
        <v>8</v>
      </c>
      <c r="D71" t="s">
        <v>50</v>
      </c>
      <c r="E71" t="s">
        <v>39</v>
      </c>
      <c r="F71" s="3">
        <v>4018</v>
      </c>
      <c r="G71" s="4">
        <v>162</v>
      </c>
      <c r="H71" s="52" t="s">
        <v>78</v>
      </c>
      <c r="I71" s="52" t="s">
        <v>90</v>
      </c>
    </row>
    <row r="72" spans="3:9">
      <c r="C72" t="s">
        <v>43</v>
      </c>
      <c r="D72" t="s">
        <v>50</v>
      </c>
      <c r="E72" t="s">
        <v>39</v>
      </c>
      <c r="F72" s="3">
        <v>861</v>
      </c>
      <c r="G72" s="4">
        <v>195</v>
      </c>
      <c r="H72" s="52" t="s">
        <v>78</v>
      </c>
      <c r="I72" s="52" t="s">
        <v>89</v>
      </c>
    </row>
    <row r="73" spans="3:9">
      <c r="C73" t="s">
        <v>55</v>
      </c>
      <c r="D73" t="s">
        <v>34</v>
      </c>
      <c r="E73" t="s">
        <v>17</v>
      </c>
      <c r="F73" s="3">
        <v>5586</v>
      </c>
      <c r="G73" s="4">
        <v>525</v>
      </c>
      <c r="H73" s="52" t="s">
        <v>78</v>
      </c>
      <c r="I73" s="52" t="s">
        <v>90</v>
      </c>
    </row>
    <row r="74" spans="3:9">
      <c r="C74" t="s">
        <v>40</v>
      </c>
      <c r="D74" t="s">
        <v>50</v>
      </c>
      <c r="E74" t="s">
        <v>31</v>
      </c>
      <c r="F74" s="3">
        <v>2226</v>
      </c>
      <c r="G74" s="4">
        <v>48</v>
      </c>
      <c r="H74" s="52" t="s">
        <v>78</v>
      </c>
      <c r="I74" s="52" t="s">
        <v>90</v>
      </c>
    </row>
    <row r="75" spans="3:9">
      <c r="C75" t="s">
        <v>18</v>
      </c>
      <c r="D75" t="s">
        <v>50</v>
      </c>
      <c r="E75" t="s">
        <v>54</v>
      </c>
      <c r="F75" s="3">
        <v>14329</v>
      </c>
      <c r="G75" s="4">
        <v>150</v>
      </c>
      <c r="H75" s="52" t="s">
        <v>78</v>
      </c>
      <c r="I75" s="52" t="s">
        <v>90</v>
      </c>
    </row>
    <row r="76" spans="3:9">
      <c r="C76" t="s">
        <v>18</v>
      </c>
      <c r="D76" t="s">
        <v>50</v>
      </c>
      <c r="E76" t="s">
        <v>42</v>
      </c>
      <c r="F76" s="3">
        <v>8463</v>
      </c>
      <c r="G76" s="4">
        <v>492</v>
      </c>
      <c r="H76" s="52" t="s">
        <v>78</v>
      </c>
      <c r="I76" s="52" t="s">
        <v>90</v>
      </c>
    </row>
    <row r="77" spans="3:9">
      <c r="C77" t="s">
        <v>43</v>
      </c>
      <c r="D77" t="s">
        <v>50</v>
      </c>
      <c r="E77" t="s">
        <v>52</v>
      </c>
      <c r="F77" s="3">
        <v>2891</v>
      </c>
      <c r="G77" s="4">
        <v>102</v>
      </c>
      <c r="H77" s="52" t="s">
        <v>78</v>
      </c>
      <c r="I77" s="52" t="s">
        <v>90</v>
      </c>
    </row>
    <row r="78" spans="3:9">
      <c r="C78" t="s">
        <v>47</v>
      </c>
      <c r="D78" t="s">
        <v>22</v>
      </c>
      <c r="E78" t="s">
        <v>48</v>
      </c>
      <c r="F78" s="3">
        <v>3773</v>
      </c>
      <c r="G78" s="4">
        <v>165</v>
      </c>
      <c r="H78" s="52" t="s">
        <v>78</v>
      </c>
      <c r="I78" s="52" t="s">
        <v>90</v>
      </c>
    </row>
    <row r="79" spans="3:9">
      <c r="C79" t="s">
        <v>21</v>
      </c>
      <c r="D79" t="s">
        <v>22</v>
      </c>
      <c r="E79" t="s">
        <v>54</v>
      </c>
      <c r="F79" s="3">
        <v>854</v>
      </c>
      <c r="G79" s="4">
        <v>309</v>
      </c>
      <c r="H79" s="52" t="s">
        <v>78</v>
      </c>
      <c r="I79" s="52" t="s">
        <v>89</v>
      </c>
    </row>
    <row r="80" spans="3:9">
      <c r="C80" t="s">
        <v>26</v>
      </c>
      <c r="D80" t="s">
        <v>22</v>
      </c>
      <c r="E80" t="s">
        <v>33</v>
      </c>
      <c r="F80" s="3">
        <v>4970</v>
      </c>
      <c r="G80" s="4">
        <v>156</v>
      </c>
      <c r="H80" s="52" t="s">
        <v>78</v>
      </c>
      <c r="I80" s="52" t="s">
        <v>90</v>
      </c>
    </row>
    <row r="81" spans="3:9">
      <c r="C81" t="s">
        <v>18</v>
      </c>
      <c r="D81" t="s">
        <v>14</v>
      </c>
      <c r="E81" t="s">
        <v>51</v>
      </c>
      <c r="F81" s="3">
        <v>98</v>
      </c>
      <c r="G81" s="4">
        <v>159</v>
      </c>
      <c r="H81" s="52" t="s">
        <v>78</v>
      </c>
      <c r="I81" s="52" t="s">
        <v>89</v>
      </c>
    </row>
    <row r="82" spans="3:9">
      <c r="C82" t="s">
        <v>43</v>
      </c>
      <c r="D82" t="s">
        <v>14</v>
      </c>
      <c r="E82" t="s">
        <v>25</v>
      </c>
      <c r="F82" s="3">
        <v>13391</v>
      </c>
      <c r="G82" s="4">
        <v>201</v>
      </c>
      <c r="H82" s="52" t="s">
        <v>78</v>
      </c>
      <c r="I82" s="52" t="s">
        <v>90</v>
      </c>
    </row>
    <row r="83" spans="3:9">
      <c r="C83" t="s">
        <v>13</v>
      </c>
      <c r="D83" t="s">
        <v>27</v>
      </c>
      <c r="E83" t="s">
        <v>35</v>
      </c>
      <c r="F83" s="3">
        <v>8890</v>
      </c>
      <c r="G83" s="4">
        <v>210</v>
      </c>
      <c r="H83" s="52" t="s">
        <v>78</v>
      </c>
      <c r="I83" s="52" t="s">
        <v>90</v>
      </c>
    </row>
    <row r="84" spans="3:9">
      <c r="C84" t="s">
        <v>46</v>
      </c>
      <c r="D84" t="s">
        <v>34</v>
      </c>
      <c r="E84" t="s">
        <v>12</v>
      </c>
      <c r="F84" s="3">
        <v>56</v>
      </c>
      <c r="G84" s="4">
        <v>51</v>
      </c>
      <c r="H84" s="52" t="s">
        <v>78</v>
      </c>
      <c r="I84" s="52" t="s">
        <v>89</v>
      </c>
    </row>
    <row r="85" spans="3:9">
      <c r="C85" t="s">
        <v>47</v>
      </c>
      <c r="D85" t="s">
        <v>22</v>
      </c>
      <c r="E85" t="s">
        <v>28</v>
      </c>
      <c r="F85" s="3">
        <v>3339</v>
      </c>
      <c r="G85" s="4">
        <v>39</v>
      </c>
      <c r="H85" s="52" t="s">
        <v>78</v>
      </c>
      <c r="I85" s="52" t="s">
        <v>90</v>
      </c>
    </row>
    <row r="86" spans="3:9">
      <c r="C86" t="s">
        <v>55</v>
      </c>
      <c r="D86" t="s">
        <v>14</v>
      </c>
      <c r="E86" t="s">
        <v>23</v>
      </c>
      <c r="F86" s="3">
        <v>3808</v>
      </c>
      <c r="G86" s="4">
        <v>279</v>
      </c>
      <c r="H86" s="52" t="s">
        <v>78</v>
      </c>
      <c r="I86" s="52" t="s">
        <v>90</v>
      </c>
    </row>
    <row r="87" spans="3:9">
      <c r="C87" t="s">
        <v>55</v>
      </c>
      <c r="D87" t="s">
        <v>34</v>
      </c>
      <c r="E87" t="s">
        <v>12</v>
      </c>
      <c r="F87" s="3">
        <v>63</v>
      </c>
      <c r="G87" s="4">
        <v>123</v>
      </c>
      <c r="H87" s="52" t="s">
        <v>78</v>
      </c>
      <c r="I87" s="52" t="s">
        <v>89</v>
      </c>
    </row>
    <row r="88" spans="3:9">
      <c r="C88" t="s">
        <v>46</v>
      </c>
      <c r="D88" t="s">
        <v>27</v>
      </c>
      <c r="E88" t="s">
        <v>53</v>
      </c>
      <c r="F88" s="3">
        <v>7812</v>
      </c>
      <c r="G88" s="4">
        <v>81</v>
      </c>
      <c r="H88" s="52" t="s">
        <v>78</v>
      </c>
      <c r="I88" s="52" t="s">
        <v>90</v>
      </c>
    </row>
    <row r="89" spans="3:9">
      <c r="C89" t="s">
        <v>8</v>
      </c>
      <c r="D89" t="s">
        <v>9</v>
      </c>
      <c r="E89" t="s">
        <v>39</v>
      </c>
      <c r="F89" s="3">
        <v>7693</v>
      </c>
      <c r="G89" s="4">
        <v>21</v>
      </c>
      <c r="H89" s="52" t="s">
        <v>78</v>
      </c>
      <c r="I89" s="52" t="s">
        <v>90</v>
      </c>
    </row>
    <row r="90" spans="3:9">
      <c r="C90" t="s">
        <v>47</v>
      </c>
      <c r="D90" t="s">
        <v>22</v>
      </c>
      <c r="E90" t="s">
        <v>54</v>
      </c>
      <c r="F90" s="3">
        <v>973</v>
      </c>
      <c r="G90" s="4">
        <v>162</v>
      </c>
      <c r="H90" s="52" t="s">
        <v>78</v>
      </c>
      <c r="I90" s="52" t="s">
        <v>89</v>
      </c>
    </row>
    <row r="91" spans="3:9">
      <c r="C91" t="s">
        <v>55</v>
      </c>
      <c r="D91" t="s">
        <v>14</v>
      </c>
      <c r="E91" t="s">
        <v>45</v>
      </c>
      <c r="F91" s="3">
        <v>567</v>
      </c>
      <c r="G91" s="4">
        <v>228</v>
      </c>
      <c r="H91" s="52" t="s">
        <v>78</v>
      </c>
      <c r="I91" s="52" t="s">
        <v>89</v>
      </c>
    </row>
    <row r="92" spans="3:9">
      <c r="C92" t="s">
        <v>55</v>
      </c>
      <c r="D92" t="s">
        <v>22</v>
      </c>
      <c r="E92" t="s">
        <v>52</v>
      </c>
      <c r="F92" s="3">
        <v>2471</v>
      </c>
      <c r="G92" s="4">
        <v>342</v>
      </c>
      <c r="H92" s="52" t="s">
        <v>78</v>
      </c>
      <c r="I92" s="52" t="s">
        <v>90</v>
      </c>
    </row>
    <row r="93" spans="3:9">
      <c r="C93" t="s">
        <v>43</v>
      </c>
      <c r="D93" t="s">
        <v>34</v>
      </c>
      <c r="E93" t="s">
        <v>12</v>
      </c>
      <c r="F93" s="3">
        <v>7189</v>
      </c>
      <c r="G93" s="4">
        <v>54</v>
      </c>
      <c r="H93" s="52" t="s">
        <v>78</v>
      </c>
      <c r="I93" s="52" t="s">
        <v>90</v>
      </c>
    </row>
    <row r="94" spans="3:9">
      <c r="C94" t="s">
        <v>21</v>
      </c>
      <c r="D94" t="s">
        <v>14</v>
      </c>
      <c r="E94" t="s">
        <v>54</v>
      </c>
      <c r="F94" s="3">
        <v>7455</v>
      </c>
      <c r="G94" s="4">
        <v>216</v>
      </c>
      <c r="H94" s="52" t="s">
        <v>78</v>
      </c>
      <c r="I94" s="52" t="s">
        <v>90</v>
      </c>
    </row>
    <row r="95" spans="3:9">
      <c r="C95" t="s">
        <v>47</v>
      </c>
      <c r="D95" t="s">
        <v>50</v>
      </c>
      <c r="E95" t="s">
        <v>51</v>
      </c>
      <c r="F95" s="3">
        <v>3108</v>
      </c>
      <c r="G95" s="4">
        <v>54</v>
      </c>
      <c r="H95" s="52" t="s">
        <v>78</v>
      </c>
      <c r="I95" s="52" t="s">
        <v>90</v>
      </c>
    </row>
    <row r="96" spans="3:9">
      <c r="C96" t="s">
        <v>26</v>
      </c>
      <c r="D96" t="s">
        <v>34</v>
      </c>
      <c r="E96" t="s">
        <v>28</v>
      </c>
      <c r="F96" s="3">
        <v>469</v>
      </c>
      <c r="G96" s="4">
        <v>75</v>
      </c>
      <c r="H96" s="52" t="s">
        <v>78</v>
      </c>
      <c r="I96" s="52" t="s">
        <v>89</v>
      </c>
    </row>
    <row r="97" spans="3:9">
      <c r="C97" t="s">
        <v>18</v>
      </c>
      <c r="D97" t="s">
        <v>9</v>
      </c>
      <c r="E97" t="s">
        <v>48</v>
      </c>
      <c r="F97" s="3">
        <v>2737</v>
      </c>
      <c r="G97" s="4">
        <v>93</v>
      </c>
      <c r="H97" s="52" t="s">
        <v>78</v>
      </c>
      <c r="I97" s="52" t="s">
        <v>90</v>
      </c>
    </row>
    <row r="98" spans="3:9">
      <c r="C98" t="s">
        <v>18</v>
      </c>
      <c r="D98" t="s">
        <v>9</v>
      </c>
      <c r="E98" t="s">
        <v>28</v>
      </c>
      <c r="F98" s="3">
        <v>4305</v>
      </c>
      <c r="G98" s="4">
        <v>156</v>
      </c>
      <c r="H98" s="52" t="s">
        <v>78</v>
      </c>
      <c r="I98" s="52" t="s">
        <v>90</v>
      </c>
    </row>
    <row r="99" spans="3:9">
      <c r="C99" t="s">
        <v>18</v>
      </c>
      <c r="D99" t="s">
        <v>34</v>
      </c>
      <c r="E99" t="s">
        <v>33</v>
      </c>
      <c r="F99" s="3">
        <v>2408</v>
      </c>
      <c r="G99" s="4">
        <v>9</v>
      </c>
      <c r="H99" s="52" t="s">
        <v>78</v>
      </c>
      <c r="I99" s="52" t="s">
        <v>90</v>
      </c>
    </row>
    <row r="100" spans="3:9">
      <c r="C100" t="s">
        <v>47</v>
      </c>
      <c r="D100" t="s">
        <v>22</v>
      </c>
      <c r="E100" t="s">
        <v>39</v>
      </c>
      <c r="F100" s="3">
        <v>1281</v>
      </c>
      <c r="G100" s="4">
        <v>18</v>
      </c>
      <c r="H100" s="52" t="s">
        <v>78</v>
      </c>
      <c r="I100" s="52" t="s">
        <v>89</v>
      </c>
    </row>
    <row r="101" spans="3:9">
      <c r="C101" t="s">
        <v>8</v>
      </c>
      <c r="D101" t="s">
        <v>14</v>
      </c>
      <c r="E101" t="s">
        <v>15</v>
      </c>
      <c r="F101" s="3">
        <v>12348</v>
      </c>
      <c r="G101" s="4">
        <v>234</v>
      </c>
      <c r="H101" s="52" t="s">
        <v>78</v>
      </c>
      <c r="I101" s="52" t="s">
        <v>90</v>
      </c>
    </row>
    <row r="102" spans="3:9">
      <c r="C102" t="s">
        <v>47</v>
      </c>
      <c r="D102" t="s">
        <v>50</v>
      </c>
      <c r="E102" t="s">
        <v>54</v>
      </c>
      <c r="F102" s="3">
        <v>3689</v>
      </c>
      <c r="G102" s="4">
        <v>312</v>
      </c>
      <c r="H102" s="52" t="s">
        <v>78</v>
      </c>
      <c r="I102" s="52" t="s">
        <v>90</v>
      </c>
    </row>
    <row r="103" spans="3:9">
      <c r="C103" t="s">
        <v>40</v>
      </c>
      <c r="D103" t="s">
        <v>22</v>
      </c>
      <c r="E103" t="s">
        <v>39</v>
      </c>
      <c r="F103" s="3">
        <v>2870</v>
      </c>
      <c r="G103" s="4">
        <v>300</v>
      </c>
      <c r="H103" s="52" t="s">
        <v>78</v>
      </c>
      <c r="I103" s="52" t="s">
        <v>90</v>
      </c>
    </row>
    <row r="104" spans="3:9">
      <c r="C104" t="s">
        <v>46</v>
      </c>
      <c r="D104" t="s">
        <v>22</v>
      </c>
      <c r="E104" t="s">
        <v>53</v>
      </c>
      <c r="F104" s="3">
        <v>798</v>
      </c>
      <c r="G104" s="4">
        <v>519</v>
      </c>
      <c r="H104" s="52" t="s">
        <v>78</v>
      </c>
      <c r="I104" s="52" t="s">
        <v>89</v>
      </c>
    </row>
    <row r="105" spans="3:9">
      <c r="C105" t="s">
        <v>21</v>
      </c>
      <c r="D105" t="s">
        <v>9</v>
      </c>
      <c r="E105" t="s">
        <v>45</v>
      </c>
      <c r="F105" s="3">
        <v>2933</v>
      </c>
      <c r="G105" s="4">
        <v>9</v>
      </c>
      <c r="H105" s="52" t="s">
        <v>78</v>
      </c>
      <c r="I105" s="52" t="s">
        <v>90</v>
      </c>
    </row>
    <row r="106" spans="3:9">
      <c r="C106" t="s">
        <v>43</v>
      </c>
      <c r="D106" t="s">
        <v>14</v>
      </c>
      <c r="E106" t="s">
        <v>19</v>
      </c>
      <c r="F106" s="3">
        <v>2744</v>
      </c>
      <c r="G106" s="4">
        <v>9</v>
      </c>
      <c r="H106" s="52" t="s">
        <v>78</v>
      </c>
      <c r="I106" s="52" t="s">
        <v>90</v>
      </c>
    </row>
    <row r="107" spans="3:9">
      <c r="C107" t="s">
        <v>8</v>
      </c>
      <c r="D107" t="s">
        <v>22</v>
      </c>
      <c r="E107" t="s">
        <v>31</v>
      </c>
      <c r="F107" s="3">
        <v>9772</v>
      </c>
      <c r="G107" s="4">
        <v>90</v>
      </c>
      <c r="H107" s="52" t="s">
        <v>78</v>
      </c>
      <c r="I107" s="52" t="s">
        <v>90</v>
      </c>
    </row>
    <row r="108" spans="3:9">
      <c r="C108" t="s">
        <v>40</v>
      </c>
      <c r="D108" t="s">
        <v>50</v>
      </c>
      <c r="E108" t="s">
        <v>28</v>
      </c>
      <c r="F108" s="3">
        <v>1568</v>
      </c>
      <c r="G108" s="4">
        <v>96</v>
      </c>
      <c r="H108" s="52" t="s">
        <v>78</v>
      </c>
      <c r="I108" s="52" t="s">
        <v>89</v>
      </c>
    </row>
    <row r="109" spans="3:9">
      <c r="C109" t="s">
        <v>46</v>
      </c>
      <c r="D109" t="s">
        <v>22</v>
      </c>
      <c r="E109" t="s">
        <v>30</v>
      </c>
      <c r="F109" s="3">
        <v>11417</v>
      </c>
      <c r="G109" s="4">
        <v>21</v>
      </c>
      <c r="H109" s="52" t="s">
        <v>78</v>
      </c>
      <c r="I109" s="52" t="s">
        <v>90</v>
      </c>
    </row>
    <row r="110" spans="3:9">
      <c r="C110" t="s">
        <v>8</v>
      </c>
      <c r="D110" t="s">
        <v>50</v>
      </c>
      <c r="E110" t="s">
        <v>51</v>
      </c>
      <c r="F110" s="3">
        <v>6748</v>
      </c>
      <c r="G110" s="4">
        <v>48</v>
      </c>
      <c r="H110" s="52" t="s">
        <v>78</v>
      </c>
      <c r="I110" s="52" t="s">
        <v>90</v>
      </c>
    </row>
    <row r="111" spans="3:9">
      <c r="C111" t="s">
        <v>55</v>
      </c>
      <c r="D111" t="s">
        <v>22</v>
      </c>
      <c r="E111" t="s">
        <v>53</v>
      </c>
      <c r="F111" s="3">
        <v>1407</v>
      </c>
      <c r="G111" s="4">
        <v>72</v>
      </c>
      <c r="H111" s="52" t="s">
        <v>78</v>
      </c>
      <c r="I111" s="52" t="s">
        <v>89</v>
      </c>
    </row>
    <row r="112" spans="3:9">
      <c r="C112" t="s">
        <v>13</v>
      </c>
      <c r="D112" t="s">
        <v>14</v>
      </c>
      <c r="E112" t="s">
        <v>52</v>
      </c>
      <c r="F112" s="3">
        <v>2023</v>
      </c>
      <c r="G112" s="4">
        <v>168</v>
      </c>
      <c r="H112" s="52" t="s">
        <v>78</v>
      </c>
      <c r="I112" s="52" t="s">
        <v>90</v>
      </c>
    </row>
    <row r="113" spans="3:9">
      <c r="C113" t="s">
        <v>43</v>
      </c>
      <c r="D113" t="s">
        <v>27</v>
      </c>
      <c r="E113" t="s">
        <v>51</v>
      </c>
      <c r="F113" s="3">
        <v>5236</v>
      </c>
      <c r="G113" s="4">
        <v>51</v>
      </c>
      <c r="H113" s="52" t="s">
        <v>78</v>
      </c>
      <c r="I113" s="52" t="s">
        <v>90</v>
      </c>
    </row>
    <row r="114" spans="3:9">
      <c r="C114" t="s">
        <v>21</v>
      </c>
      <c r="D114" t="s">
        <v>22</v>
      </c>
      <c r="E114" t="s">
        <v>39</v>
      </c>
      <c r="F114" s="3">
        <v>1925</v>
      </c>
      <c r="G114" s="4">
        <v>192</v>
      </c>
      <c r="H114" s="52" t="s">
        <v>78</v>
      </c>
      <c r="I114" s="52" t="s">
        <v>89</v>
      </c>
    </row>
    <row r="115" spans="3:9">
      <c r="C115" t="s">
        <v>40</v>
      </c>
      <c r="D115" t="s">
        <v>9</v>
      </c>
      <c r="E115" t="s">
        <v>17</v>
      </c>
      <c r="F115" s="3">
        <v>6608</v>
      </c>
      <c r="G115" s="4">
        <v>225</v>
      </c>
      <c r="H115" s="52" t="s">
        <v>78</v>
      </c>
      <c r="I115" s="52" t="s">
        <v>90</v>
      </c>
    </row>
    <row r="116" spans="3:9">
      <c r="C116" t="s">
        <v>26</v>
      </c>
      <c r="D116" t="s">
        <v>50</v>
      </c>
      <c r="E116" t="s">
        <v>51</v>
      </c>
      <c r="F116" s="3">
        <v>8008</v>
      </c>
      <c r="G116" s="4">
        <v>456</v>
      </c>
      <c r="H116" s="52" t="s">
        <v>78</v>
      </c>
      <c r="I116" s="52" t="s">
        <v>90</v>
      </c>
    </row>
    <row r="117" spans="3:9">
      <c r="C117" t="s">
        <v>55</v>
      </c>
      <c r="D117" t="s">
        <v>50</v>
      </c>
      <c r="E117" t="s">
        <v>28</v>
      </c>
      <c r="F117" s="3">
        <v>1428</v>
      </c>
      <c r="G117" s="4">
        <v>93</v>
      </c>
      <c r="H117" s="52" t="s">
        <v>78</v>
      </c>
      <c r="I117" s="52" t="s">
        <v>89</v>
      </c>
    </row>
    <row r="118" spans="3:9">
      <c r="C118" t="s">
        <v>26</v>
      </c>
      <c r="D118" t="s">
        <v>50</v>
      </c>
      <c r="E118" t="s">
        <v>19</v>
      </c>
      <c r="F118" s="3">
        <v>525</v>
      </c>
      <c r="G118" s="4">
        <v>48</v>
      </c>
      <c r="H118" s="52" t="s">
        <v>78</v>
      </c>
      <c r="I118" s="52" t="s">
        <v>89</v>
      </c>
    </row>
    <row r="119" spans="3:9">
      <c r="C119" t="s">
        <v>26</v>
      </c>
      <c r="D119" t="s">
        <v>9</v>
      </c>
      <c r="E119" t="s">
        <v>23</v>
      </c>
      <c r="F119" s="3">
        <v>1505</v>
      </c>
      <c r="G119" s="4">
        <v>102</v>
      </c>
      <c r="H119" s="52" t="s">
        <v>78</v>
      </c>
      <c r="I119" s="52" t="s">
        <v>89</v>
      </c>
    </row>
    <row r="120" spans="3:9">
      <c r="C120" t="s">
        <v>40</v>
      </c>
      <c r="D120" t="s">
        <v>14</v>
      </c>
      <c r="E120" t="s">
        <v>10</v>
      </c>
      <c r="F120" s="3">
        <v>6755</v>
      </c>
      <c r="G120" s="4">
        <v>252</v>
      </c>
      <c r="H120" s="52" t="s">
        <v>78</v>
      </c>
      <c r="I120" s="52" t="s">
        <v>90</v>
      </c>
    </row>
    <row r="121" spans="3:9">
      <c r="C121" t="s">
        <v>46</v>
      </c>
      <c r="D121" t="s">
        <v>9</v>
      </c>
      <c r="E121" t="s">
        <v>23</v>
      </c>
      <c r="F121" s="3">
        <v>11571</v>
      </c>
      <c r="G121" s="4">
        <v>138</v>
      </c>
      <c r="H121" s="52" t="s">
        <v>78</v>
      </c>
      <c r="I121" s="52" t="s">
        <v>90</v>
      </c>
    </row>
    <row r="122" spans="3:9">
      <c r="C122" t="s">
        <v>8</v>
      </c>
      <c r="D122" t="s">
        <v>34</v>
      </c>
      <c r="E122" t="s">
        <v>28</v>
      </c>
      <c r="F122" s="3">
        <v>2541</v>
      </c>
      <c r="G122" s="4">
        <v>90</v>
      </c>
      <c r="H122" s="52" t="s">
        <v>78</v>
      </c>
      <c r="I122" s="52" t="s">
        <v>90</v>
      </c>
    </row>
    <row r="123" spans="3:9">
      <c r="C123" t="s">
        <v>21</v>
      </c>
      <c r="D123" t="s">
        <v>9</v>
      </c>
      <c r="E123" t="s">
        <v>10</v>
      </c>
      <c r="F123" s="3">
        <v>1526</v>
      </c>
      <c r="G123" s="4">
        <v>240</v>
      </c>
      <c r="H123" s="52" t="s">
        <v>78</v>
      </c>
      <c r="I123" s="52" t="s">
        <v>89</v>
      </c>
    </row>
    <row r="124" spans="3:9">
      <c r="C124" t="s">
        <v>8</v>
      </c>
      <c r="D124" t="s">
        <v>34</v>
      </c>
      <c r="E124" t="s">
        <v>19</v>
      </c>
      <c r="F124" s="3">
        <v>6125</v>
      </c>
      <c r="G124" s="4">
        <v>102</v>
      </c>
      <c r="H124" s="52" t="s">
        <v>78</v>
      </c>
      <c r="I124" s="52" t="s">
        <v>90</v>
      </c>
    </row>
    <row r="125" spans="3:9">
      <c r="C125" t="s">
        <v>21</v>
      </c>
      <c r="D125" t="s">
        <v>14</v>
      </c>
      <c r="E125" t="s">
        <v>53</v>
      </c>
      <c r="F125" s="3">
        <v>847</v>
      </c>
      <c r="G125" s="4">
        <v>129</v>
      </c>
      <c r="H125" s="52" t="s">
        <v>78</v>
      </c>
      <c r="I125" s="52" t="s">
        <v>89</v>
      </c>
    </row>
    <row r="126" spans="3:9">
      <c r="C126" t="s">
        <v>13</v>
      </c>
      <c r="D126" t="s">
        <v>14</v>
      </c>
      <c r="E126" t="s">
        <v>53</v>
      </c>
      <c r="F126" s="3">
        <v>4753</v>
      </c>
      <c r="G126" s="4">
        <v>300</v>
      </c>
      <c r="H126" s="52" t="s">
        <v>78</v>
      </c>
      <c r="I126" s="52" t="s">
        <v>90</v>
      </c>
    </row>
    <row r="127" spans="3:9">
      <c r="C127" t="s">
        <v>26</v>
      </c>
      <c r="D127" t="s">
        <v>34</v>
      </c>
      <c r="E127" t="s">
        <v>31</v>
      </c>
      <c r="F127" s="3">
        <v>959</v>
      </c>
      <c r="G127" s="4">
        <v>135</v>
      </c>
      <c r="H127" s="52" t="s">
        <v>78</v>
      </c>
      <c r="I127" s="52" t="s">
        <v>89</v>
      </c>
    </row>
    <row r="128" spans="3:9">
      <c r="C128" t="s">
        <v>40</v>
      </c>
      <c r="D128" t="s">
        <v>14</v>
      </c>
      <c r="E128" t="s">
        <v>49</v>
      </c>
      <c r="F128" s="3">
        <v>2793</v>
      </c>
      <c r="G128" s="4">
        <v>114</v>
      </c>
      <c r="H128" s="52" t="s">
        <v>78</v>
      </c>
      <c r="I128" s="52" t="s">
        <v>90</v>
      </c>
    </row>
    <row r="129" spans="3:9">
      <c r="C129" t="s">
        <v>40</v>
      </c>
      <c r="D129" t="s">
        <v>14</v>
      </c>
      <c r="E129" t="s">
        <v>17</v>
      </c>
      <c r="F129" s="3">
        <v>4606</v>
      </c>
      <c r="G129" s="4">
        <v>63</v>
      </c>
      <c r="H129" s="52" t="s">
        <v>78</v>
      </c>
      <c r="I129" s="52" t="s">
        <v>90</v>
      </c>
    </row>
    <row r="130" spans="3:9">
      <c r="C130" t="s">
        <v>40</v>
      </c>
      <c r="D130" t="s">
        <v>22</v>
      </c>
      <c r="E130" t="s">
        <v>52</v>
      </c>
      <c r="F130" s="3">
        <v>5551</v>
      </c>
      <c r="G130" s="4">
        <v>252</v>
      </c>
      <c r="H130" s="52" t="s">
        <v>78</v>
      </c>
      <c r="I130" s="52" t="s">
        <v>90</v>
      </c>
    </row>
    <row r="131" spans="3:9">
      <c r="C131" t="s">
        <v>55</v>
      </c>
      <c r="D131" t="s">
        <v>22</v>
      </c>
      <c r="E131" t="s">
        <v>15</v>
      </c>
      <c r="F131" s="3">
        <v>6657</v>
      </c>
      <c r="G131" s="4">
        <v>303</v>
      </c>
      <c r="H131" s="52" t="s">
        <v>78</v>
      </c>
      <c r="I131" s="52" t="s">
        <v>90</v>
      </c>
    </row>
    <row r="132" spans="3:9">
      <c r="C132" t="s">
        <v>40</v>
      </c>
      <c r="D132" t="s">
        <v>27</v>
      </c>
      <c r="E132" t="s">
        <v>33</v>
      </c>
      <c r="F132" s="3">
        <v>4438</v>
      </c>
      <c r="G132" s="4">
        <v>246</v>
      </c>
      <c r="H132" s="52" t="s">
        <v>78</v>
      </c>
      <c r="I132" s="52" t="s">
        <v>90</v>
      </c>
    </row>
    <row r="133" spans="3:9">
      <c r="C133" t="s">
        <v>13</v>
      </c>
      <c r="D133" t="s">
        <v>34</v>
      </c>
      <c r="E133" t="s">
        <v>37</v>
      </c>
      <c r="F133" s="3">
        <v>168</v>
      </c>
      <c r="G133" s="4">
        <v>84</v>
      </c>
      <c r="H133" s="52" t="s">
        <v>78</v>
      </c>
      <c r="I133" s="52" t="s">
        <v>89</v>
      </c>
    </row>
    <row r="134" spans="3:9">
      <c r="C134" t="s">
        <v>40</v>
      </c>
      <c r="D134" t="s">
        <v>50</v>
      </c>
      <c r="E134" t="s">
        <v>33</v>
      </c>
      <c r="F134" s="3">
        <v>7777</v>
      </c>
      <c r="G134" s="4">
        <v>39</v>
      </c>
      <c r="H134" s="52" t="s">
        <v>78</v>
      </c>
      <c r="I134" s="52" t="s">
        <v>90</v>
      </c>
    </row>
    <row r="135" spans="3:9">
      <c r="C135" t="s">
        <v>43</v>
      </c>
      <c r="D135" t="s">
        <v>22</v>
      </c>
      <c r="E135" t="s">
        <v>33</v>
      </c>
      <c r="F135" s="3">
        <v>3339</v>
      </c>
      <c r="G135" s="4">
        <v>348</v>
      </c>
      <c r="H135" s="52" t="s">
        <v>78</v>
      </c>
      <c r="I135" s="52" t="s">
        <v>90</v>
      </c>
    </row>
    <row r="136" spans="3:9">
      <c r="C136" t="s">
        <v>40</v>
      </c>
      <c r="D136" t="s">
        <v>9</v>
      </c>
      <c r="E136" t="s">
        <v>31</v>
      </c>
      <c r="F136" s="3">
        <v>6391</v>
      </c>
      <c r="G136" s="4">
        <v>48</v>
      </c>
      <c r="H136" s="52" t="s">
        <v>78</v>
      </c>
      <c r="I136" s="52" t="s">
        <v>90</v>
      </c>
    </row>
    <row r="137" spans="3:9">
      <c r="C137" t="s">
        <v>43</v>
      </c>
      <c r="D137" t="s">
        <v>9</v>
      </c>
      <c r="E137" t="s">
        <v>37</v>
      </c>
      <c r="F137" s="3">
        <v>518</v>
      </c>
      <c r="G137" s="4">
        <v>75</v>
      </c>
      <c r="H137" s="52" t="s">
        <v>78</v>
      </c>
      <c r="I137" s="52" t="s">
        <v>89</v>
      </c>
    </row>
    <row r="138" spans="3:9">
      <c r="C138" t="s">
        <v>40</v>
      </c>
      <c r="D138" t="s">
        <v>34</v>
      </c>
      <c r="E138" t="s">
        <v>54</v>
      </c>
      <c r="F138" s="3">
        <v>5677</v>
      </c>
      <c r="G138" s="4">
        <v>258</v>
      </c>
      <c r="H138" s="52" t="s">
        <v>78</v>
      </c>
      <c r="I138" s="52" t="s">
        <v>90</v>
      </c>
    </row>
    <row r="139" spans="3:9">
      <c r="C139" t="s">
        <v>26</v>
      </c>
      <c r="D139" t="s">
        <v>27</v>
      </c>
      <c r="E139" t="s">
        <v>33</v>
      </c>
      <c r="F139" s="3">
        <v>6048</v>
      </c>
      <c r="G139" s="4">
        <v>27</v>
      </c>
      <c r="H139" s="52" t="s">
        <v>78</v>
      </c>
      <c r="I139" s="52" t="s">
        <v>90</v>
      </c>
    </row>
    <row r="140" spans="3:9">
      <c r="C140" t="s">
        <v>13</v>
      </c>
      <c r="D140" t="s">
        <v>34</v>
      </c>
      <c r="E140" t="s">
        <v>15</v>
      </c>
      <c r="F140" s="3">
        <v>3752</v>
      </c>
      <c r="G140" s="4">
        <v>213</v>
      </c>
      <c r="H140" s="52" t="s">
        <v>78</v>
      </c>
      <c r="I140" s="52" t="s">
        <v>90</v>
      </c>
    </row>
    <row r="141" spans="3:9">
      <c r="C141" t="s">
        <v>43</v>
      </c>
      <c r="D141" t="s">
        <v>14</v>
      </c>
      <c r="E141" t="s">
        <v>52</v>
      </c>
      <c r="F141" s="3">
        <v>4480</v>
      </c>
      <c r="G141" s="4">
        <v>357</v>
      </c>
      <c r="H141" s="52" t="s">
        <v>78</v>
      </c>
      <c r="I141" s="52" t="s">
        <v>90</v>
      </c>
    </row>
    <row r="142" spans="3:9">
      <c r="C142" t="s">
        <v>18</v>
      </c>
      <c r="D142" t="s">
        <v>9</v>
      </c>
      <c r="E142" t="s">
        <v>19</v>
      </c>
      <c r="F142" s="3">
        <v>259</v>
      </c>
      <c r="G142" s="4">
        <v>207</v>
      </c>
      <c r="H142" s="52" t="s">
        <v>78</v>
      </c>
      <c r="I142" s="52" t="s">
        <v>89</v>
      </c>
    </row>
    <row r="143" spans="3:9">
      <c r="C143" t="s">
        <v>13</v>
      </c>
      <c r="D143" t="s">
        <v>9</v>
      </c>
      <c r="E143" t="s">
        <v>10</v>
      </c>
      <c r="F143" s="3">
        <v>42</v>
      </c>
      <c r="G143" s="4">
        <v>150</v>
      </c>
      <c r="H143" s="52" t="s">
        <v>78</v>
      </c>
      <c r="I143" s="52" t="s">
        <v>89</v>
      </c>
    </row>
    <row r="144" spans="3:9">
      <c r="C144" t="s">
        <v>21</v>
      </c>
      <c r="D144" t="s">
        <v>22</v>
      </c>
      <c r="E144" t="s">
        <v>51</v>
      </c>
      <c r="F144" s="3">
        <v>98</v>
      </c>
      <c r="G144" s="4">
        <v>204</v>
      </c>
      <c r="H144" s="52" t="s">
        <v>78</v>
      </c>
      <c r="I144" s="52" t="s">
        <v>89</v>
      </c>
    </row>
    <row r="145" spans="3:9">
      <c r="C145" t="s">
        <v>40</v>
      </c>
      <c r="D145" t="s">
        <v>14</v>
      </c>
      <c r="E145" t="s">
        <v>53</v>
      </c>
      <c r="F145" s="3">
        <v>2478</v>
      </c>
      <c r="G145" s="4">
        <v>21</v>
      </c>
      <c r="H145" s="52" t="s">
        <v>78</v>
      </c>
      <c r="I145" s="52" t="s">
        <v>90</v>
      </c>
    </row>
    <row r="146" spans="3:9">
      <c r="C146" t="s">
        <v>21</v>
      </c>
      <c r="D146" t="s">
        <v>50</v>
      </c>
      <c r="E146" t="s">
        <v>31</v>
      </c>
      <c r="F146" s="3">
        <v>7847</v>
      </c>
      <c r="G146" s="4">
        <v>174</v>
      </c>
      <c r="H146" s="52" t="s">
        <v>78</v>
      </c>
      <c r="I146" s="52" t="s">
        <v>90</v>
      </c>
    </row>
    <row r="147" spans="3:9">
      <c r="C147" t="s">
        <v>46</v>
      </c>
      <c r="D147" t="s">
        <v>9</v>
      </c>
      <c r="E147" t="s">
        <v>33</v>
      </c>
      <c r="F147" s="3">
        <v>9926</v>
      </c>
      <c r="G147" s="4">
        <v>201</v>
      </c>
      <c r="H147" s="52" t="s">
        <v>78</v>
      </c>
      <c r="I147" s="52" t="s">
        <v>90</v>
      </c>
    </row>
    <row r="148" spans="3:9">
      <c r="C148" t="s">
        <v>13</v>
      </c>
      <c r="D148" t="s">
        <v>34</v>
      </c>
      <c r="E148" t="s">
        <v>12</v>
      </c>
      <c r="F148" s="3">
        <v>819</v>
      </c>
      <c r="G148" s="4">
        <v>510</v>
      </c>
      <c r="H148" s="52" t="s">
        <v>78</v>
      </c>
      <c r="I148" s="52" t="s">
        <v>89</v>
      </c>
    </row>
    <row r="149" spans="3:9">
      <c r="C149" t="s">
        <v>26</v>
      </c>
      <c r="D149" t="s">
        <v>27</v>
      </c>
      <c r="E149" t="s">
        <v>52</v>
      </c>
      <c r="F149" s="3">
        <v>3052</v>
      </c>
      <c r="G149" s="4">
        <v>378</v>
      </c>
      <c r="H149" s="52" t="s">
        <v>78</v>
      </c>
      <c r="I149" s="52" t="s">
        <v>90</v>
      </c>
    </row>
    <row r="150" spans="3:9">
      <c r="C150" t="s">
        <v>18</v>
      </c>
      <c r="D150" t="s">
        <v>50</v>
      </c>
      <c r="E150" t="s">
        <v>45</v>
      </c>
      <c r="F150" s="3">
        <v>6832</v>
      </c>
      <c r="G150" s="4">
        <v>27</v>
      </c>
      <c r="H150" s="52" t="s">
        <v>78</v>
      </c>
      <c r="I150" s="52" t="s">
        <v>90</v>
      </c>
    </row>
    <row r="151" spans="3:9">
      <c r="C151" t="s">
        <v>46</v>
      </c>
      <c r="D151" t="s">
        <v>27</v>
      </c>
      <c r="E151" t="s">
        <v>30</v>
      </c>
      <c r="F151" s="3">
        <v>2016</v>
      </c>
      <c r="G151" s="4">
        <v>117</v>
      </c>
      <c r="H151" s="52" t="s">
        <v>78</v>
      </c>
      <c r="I151" s="52" t="s">
        <v>90</v>
      </c>
    </row>
    <row r="152" spans="3:9">
      <c r="C152" t="s">
        <v>26</v>
      </c>
      <c r="D152" t="s">
        <v>34</v>
      </c>
      <c r="E152" t="s">
        <v>45</v>
      </c>
      <c r="F152" s="3">
        <v>7322</v>
      </c>
      <c r="G152" s="4">
        <v>36</v>
      </c>
      <c r="H152" s="52" t="s">
        <v>78</v>
      </c>
      <c r="I152" s="52" t="s">
        <v>90</v>
      </c>
    </row>
    <row r="153" spans="3:9">
      <c r="C153" t="s">
        <v>13</v>
      </c>
      <c r="D153" t="s">
        <v>14</v>
      </c>
      <c r="E153" t="s">
        <v>31</v>
      </c>
      <c r="F153" s="3">
        <v>357</v>
      </c>
      <c r="G153" s="4">
        <v>126</v>
      </c>
      <c r="H153" s="52" t="s">
        <v>78</v>
      </c>
      <c r="I153" s="52" t="s">
        <v>89</v>
      </c>
    </row>
    <row r="154" spans="3:9">
      <c r="C154" t="s">
        <v>18</v>
      </c>
      <c r="D154" t="s">
        <v>27</v>
      </c>
      <c r="E154" t="s">
        <v>28</v>
      </c>
      <c r="F154" s="3">
        <v>3192</v>
      </c>
      <c r="G154" s="4">
        <v>72</v>
      </c>
      <c r="H154" s="52" t="s">
        <v>78</v>
      </c>
      <c r="I154" s="52" t="s">
        <v>90</v>
      </c>
    </row>
    <row r="155" spans="3:9">
      <c r="C155" t="s">
        <v>40</v>
      </c>
      <c r="D155" t="s">
        <v>22</v>
      </c>
      <c r="E155" t="s">
        <v>37</v>
      </c>
      <c r="F155" s="3">
        <v>8435</v>
      </c>
      <c r="G155" s="4">
        <v>42</v>
      </c>
      <c r="H155" s="52" t="s">
        <v>78</v>
      </c>
      <c r="I155" s="52" t="s">
        <v>90</v>
      </c>
    </row>
    <row r="156" spans="3:9">
      <c r="C156" t="s">
        <v>8</v>
      </c>
      <c r="D156" t="s">
        <v>27</v>
      </c>
      <c r="E156" t="s">
        <v>52</v>
      </c>
      <c r="F156" s="3">
        <v>0</v>
      </c>
      <c r="G156" s="4">
        <v>135</v>
      </c>
      <c r="H156" s="52" t="s">
        <v>78</v>
      </c>
      <c r="I156" s="52" t="s">
        <v>89</v>
      </c>
    </row>
    <row r="157" spans="3:9">
      <c r="C157" t="s">
        <v>40</v>
      </c>
      <c r="D157" t="s">
        <v>50</v>
      </c>
      <c r="E157" t="s">
        <v>49</v>
      </c>
      <c r="F157" s="3">
        <v>8862</v>
      </c>
      <c r="G157" s="4">
        <v>189</v>
      </c>
      <c r="H157" s="52" t="s">
        <v>78</v>
      </c>
      <c r="I157" s="52" t="s">
        <v>90</v>
      </c>
    </row>
    <row r="158" spans="3:9">
      <c r="C158" t="s">
        <v>26</v>
      </c>
      <c r="D158" t="s">
        <v>9</v>
      </c>
      <c r="E158" t="s">
        <v>54</v>
      </c>
      <c r="F158" s="3">
        <v>3556</v>
      </c>
      <c r="G158" s="4">
        <v>459</v>
      </c>
      <c r="H158" s="52" t="s">
        <v>78</v>
      </c>
      <c r="I158" s="52" t="s">
        <v>90</v>
      </c>
    </row>
    <row r="159" spans="3:9">
      <c r="C159" t="s">
        <v>43</v>
      </c>
      <c r="D159" t="s">
        <v>50</v>
      </c>
      <c r="E159" t="s">
        <v>25</v>
      </c>
      <c r="F159" s="3">
        <v>7280</v>
      </c>
      <c r="G159" s="4">
        <v>201</v>
      </c>
      <c r="H159" s="52" t="s">
        <v>78</v>
      </c>
      <c r="I159" s="52" t="s">
        <v>90</v>
      </c>
    </row>
    <row r="160" spans="3:9">
      <c r="C160" t="s">
        <v>26</v>
      </c>
      <c r="D160" t="s">
        <v>50</v>
      </c>
      <c r="E160" t="s">
        <v>10</v>
      </c>
      <c r="F160" s="3">
        <v>3402</v>
      </c>
      <c r="G160" s="4">
        <v>366</v>
      </c>
      <c r="H160" s="52" t="s">
        <v>78</v>
      </c>
      <c r="I160" s="52" t="s">
        <v>90</v>
      </c>
    </row>
    <row r="161" spans="3:9">
      <c r="C161" t="s">
        <v>47</v>
      </c>
      <c r="D161" t="s">
        <v>9</v>
      </c>
      <c r="E161" t="s">
        <v>52</v>
      </c>
      <c r="F161" s="3">
        <v>4592</v>
      </c>
      <c r="G161" s="4">
        <v>324</v>
      </c>
      <c r="H161" s="52" t="s">
        <v>78</v>
      </c>
      <c r="I161" s="52" t="s">
        <v>90</v>
      </c>
    </row>
    <row r="162" spans="3:9">
      <c r="C162" t="s">
        <v>18</v>
      </c>
      <c r="D162" t="s">
        <v>14</v>
      </c>
      <c r="E162" t="s">
        <v>25</v>
      </c>
      <c r="F162" s="3">
        <v>7833</v>
      </c>
      <c r="G162" s="4">
        <v>243</v>
      </c>
      <c r="H162" s="52" t="s">
        <v>78</v>
      </c>
      <c r="I162" s="52" t="s">
        <v>90</v>
      </c>
    </row>
    <row r="163" spans="3:9">
      <c r="C163" t="s">
        <v>46</v>
      </c>
      <c r="D163" t="s">
        <v>27</v>
      </c>
      <c r="E163" t="s">
        <v>45</v>
      </c>
      <c r="F163" s="3">
        <v>7651</v>
      </c>
      <c r="G163" s="4">
        <v>213</v>
      </c>
      <c r="H163" s="52" t="s">
        <v>78</v>
      </c>
      <c r="I163" s="52" t="s">
        <v>90</v>
      </c>
    </row>
    <row r="164" spans="3:9">
      <c r="C164" t="s">
        <v>8</v>
      </c>
      <c r="D164" t="s">
        <v>14</v>
      </c>
      <c r="E164" t="s">
        <v>10</v>
      </c>
      <c r="F164" s="3">
        <v>2275</v>
      </c>
      <c r="G164" s="4">
        <v>447</v>
      </c>
      <c r="H164" s="52" t="s">
        <v>78</v>
      </c>
      <c r="I164" s="52" t="s">
        <v>90</v>
      </c>
    </row>
    <row r="165" spans="3:9">
      <c r="C165" t="s">
        <v>8</v>
      </c>
      <c r="D165" t="s">
        <v>34</v>
      </c>
      <c r="E165" t="s">
        <v>12</v>
      </c>
      <c r="F165" s="3">
        <v>5670</v>
      </c>
      <c r="G165" s="4">
        <v>297</v>
      </c>
      <c r="H165" s="52" t="s">
        <v>78</v>
      </c>
      <c r="I165" s="52" t="s">
        <v>90</v>
      </c>
    </row>
    <row r="166" spans="3:9">
      <c r="C166" t="s">
        <v>40</v>
      </c>
      <c r="D166" t="s">
        <v>14</v>
      </c>
      <c r="E166" t="s">
        <v>30</v>
      </c>
      <c r="F166" s="3">
        <v>2135</v>
      </c>
      <c r="G166" s="4">
        <v>27</v>
      </c>
      <c r="H166" s="52" t="s">
        <v>78</v>
      </c>
      <c r="I166" s="52" t="s">
        <v>90</v>
      </c>
    </row>
    <row r="167" spans="3:9">
      <c r="C167" t="s">
        <v>8</v>
      </c>
      <c r="D167" t="s">
        <v>50</v>
      </c>
      <c r="E167" t="s">
        <v>48</v>
      </c>
      <c r="F167" s="3">
        <v>2779</v>
      </c>
      <c r="G167" s="4">
        <v>75</v>
      </c>
      <c r="H167" s="52" t="s">
        <v>78</v>
      </c>
      <c r="I167" s="52" t="s">
        <v>90</v>
      </c>
    </row>
    <row r="168" spans="3:9">
      <c r="C168" t="s">
        <v>55</v>
      </c>
      <c r="D168" t="s">
        <v>27</v>
      </c>
      <c r="E168" t="s">
        <v>31</v>
      </c>
      <c r="F168" s="3">
        <v>12950</v>
      </c>
      <c r="G168" s="4">
        <v>30</v>
      </c>
      <c r="H168" s="52" t="s">
        <v>78</v>
      </c>
      <c r="I168" s="52" t="s">
        <v>90</v>
      </c>
    </row>
    <row r="169" spans="3:9">
      <c r="C169" t="s">
        <v>40</v>
      </c>
      <c r="D169" t="s">
        <v>22</v>
      </c>
      <c r="E169" t="s">
        <v>23</v>
      </c>
      <c r="F169" s="3">
        <v>2646</v>
      </c>
      <c r="G169" s="4">
        <v>177</v>
      </c>
      <c r="H169" s="52" t="s">
        <v>78</v>
      </c>
      <c r="I169" s="52" t="s">
        <v>90</v>
      </c>
    </row>
    <row r="170" spans="3:9">
      <c r="C170" t="s">
        <v>8</v>
      </c>
      <c r="D170" t="s">
        <v>50</v>
      </c>
      <c r="E170" t="s">
        <v>31</v>
      </c>
      <c r="F170" s="3">
        <v>3794</v>
      </c>
      <c r="G170" s="4">
        <v>159</v>
      </c>
      <c r="H170" s="52" t="s">
        <v>78</v>
      </c>
      <c r="I170" s="52" t="s">
        <v>90</v>
      </c>
    </row>
    <row r="171" spans="3:9">
      <c r="C171" t="s">
        <v>47</v>
      </c>
      <c r="D171" t="s">
        <v>14</v>
      </c>
      <c r="E171" t="s">
        <v>31</v>
      </c>
      <c r="F171" s="3">
        <v>819</v>
      </c>
      <c r="G171" s="4">
        <v>306</v>
      </c>
      <c r="H171" s="52" t="s">
        <v>78</v>
      </c>
      <c r="I171" s="52" t="s">
        <v>89</v>
      </c>
    </row>
    <row r="172" spans="3:9">
      <c r="C172" t="s">
        <v>47</v>
      </c>
      <c r="D172" t="s">
        <v>50</v>
      </c>
      <c r="E172" t="s">
        <v>42</v>
      </c>
      <c r="F172" s="3">
        <v>2583</v>
      </c>
      <c r="G172" s="4">
        <v>18</v>
      </c>
      <c r="H172" s="52" t="s">
        <v>78</v>
      </c>
      <c r="I172" s="52" t="s">
        <v>90</v>
      </c>
    </row>
    <row r="173" spans="3:9">
      <c r="C173" t="s">
        <v>40</v>
      </c>
      <c r="D173" t="s">
        <v>14</v>
      </c>
      <c r="E173" t="s">
        <v>39</v>
      </c>
      <c r="F173" s="3">
        <v>4585</v>
      </c>
      <c r="G173" s="4">
        <v>240</v>
      </c>
      <c r="H173" s="52" t="s">
        <v>78</v>
      </c>
      <c r="I173" s="52" t="s">
        <v>90</v>
      </c>
    </row>
    <row r="174" spans="3:9">
      <c r="C174" t="s">
        <v>43</v>
      </c>
      <c r="D174" t="s">
        <v>50</v>
      </c>
      <c r="E174" t="s">
        <v>31</v>
      </c>
      <c r="F174" s="3">
        <v>1652</v>
      </c>
      <c r="G174" s="4">
        <v>93</v>
      </c>
      <c r="H174" s="52" t="s">
        <v>78</v>
      </c>
      <c r="I174" s="52" t="s">
        <v>89</v>
      </c>
    </row>
    <row r="175" spans="3:9">
      <c r="C175" t="s">
        <v>55</v>
      </c>
      <c r="D175" t="s">
        <v>50</v>
      </c>
      <c r="E175" t="s">
        <v>51</v>
      </c>
      <c r="F175" s="3">
        <v>4991</v>
      </c>
      <c r="G175" s="4">
        <v>9</v>
      </c>
      <c r="H175" s="52" t="s">
        <v>78</v>
      </c>
      <c r="I175" s="52" t="s">
        <v>90</v>
      </c>
    </row>
    <row r="176" spans="3:9">
      <c r="C176" t="s">
        <v>13</v>
      </c>
      <c r="D176" t="s">
        <v>50</v>
      </c>
      <c r="E176" t="s">
        <v>30</v>
      </c>
      <c r="F176" s="3">
        <v>2009</v>
      </c>
      <c r="G176" s="4">
        <v>219</v>
      </c>
      <c r="H176" s="52" t="s">
        <v>78</v>
      </c>
      <c r="I176" s="52" t="s">
        <v>90</v>
      </c>
    </row>
    <row r="177" spans="3:9">
      <c r="C177" t="s">
        <v>46</v>
      </c>
      <c r="D177" t="s">
        <v>27</v>
      </c>
      <c r="E177" t="s">
        <v>37</v>
      </c>
      <c r="F177" s="3">
        <v>1568</v>
      </c>
      <c r="G177" s="4">
        <v>141</v>
      </c>
      <c r="H177" s="52" t="s">
        <v>78</v>
      </c>
      <c r="I177" s="52" t="s">
        <v>89</v>
      </c>
    </row>
    <row r="178" spans="3:9">
      <c r="C178" t="s">
        <v>21</v>
      </c>
      <c r="D178" t="s">
        <v>9</v>
      </c>
      <c r="E178" t="s">
        <v>42</v>
      </c>
      <c r="F178" s="3">
        <v>3388</v>
      </c>
      <c r="G178" s="4">
        <v>123</v>
      </c>
      <c r="H178" s="52" t="s">
        <v>78</v>
      </c>
      <c r="I178" s="52" t="s">
        <v>90</v>
      </c>
    </row>
    <row r="179" spans="3:9">
      <c r="C179" t="s">
        <v>8</v>
      </c>
      <c r="D179" t="s">
        <v>34</v>
      </c>
      <c r="E179" t="s">
        <v>49</v>
      </c>
      <c r="F179" s="3">
        <v>623</v>
      </c>
      <c r="G179" s="4">
        <v>51</v>
      </c>
      <c r="H179" s="52" t="s">
        <v>78</v>
      </c>
      <c r="I179" s="52" t="s">
        <v>89</v>
      </c>
    </row>
    <row r="180" spans="3:9">
      <c r="C180" t="s">
        <v>26</v>
      </c>
      <c r="D180" t="s">
        <v>22</v>
      </c>
      <c r="E180" t="s">
        <v>19</v>
      </c>
      <c r="F180" s="3">
        <v>10073</v>
      </c>
      <c r="G180" s="4">
        <v>120</v>
      </c>
      <c r="H180" s="52" t="s">
        <v>78</v>
      </c>
      <c r="I180" s="52" t="s">
        <v>90</v>
      </c>
    </row>
    <row r="181" spans="3:9">
      <c r="C181" t="s">
        <v>13</v>
      </c>
      <c r="D181" t="s">
        <v>27</v>
      </c>
      <c r="E181" t="s">
        <v>51</v>
      </c>
      <c r="F181" s="3">
        <v>1561</v>
      </c>
      <c r="G181" s="4">
        <v>27</v>
      </c>
      <c r="H181" s="52" t="s">
        <v>78</v>
      </c>
      <c r="I181" s="52" t="s">
        <v>89</v>
      </c>
    </row>
    <row r="182" spans="3:9">
      <c r="C182" t="s">
        <v>18</v>
      </c>
      <c r="D182" t="s">
        <v>22</v>
      </c>
      <c r="E182" t="s">
        <v>53</v>
      </c>
      <c r="F182" s="3">
        <v>11522</v>
      </c>
      <c r="G182" s="4">
        <v>204</v>
      </c>
      <c r="H182" s="52" t="s">
        <v>78</v>
      </c>
      <c r="I182" s="52" t="s">
        <v>90</v>
      </c>
    </row>
    <row r="183" spans="3:9">
      <c r="C183" t="s">
        <v>26</v>
      </c>
      <c r="D183" t="s">
        <v>34</v>
      </c>
      <c r="E183" t="s">
        <v>12</v>
      </c>
      <c r="F183" s="3">
        <v>2317</v>
      </c>
      <c r="G183" s="4">
        <v>123</v>
      </c>
      <c r="H183" s="52" t="s">
        <v>78</v>
      </c>
      <c r="I183" s="52" t="s">
        <v>90</v>
      </c>
    </row>
    <row r="184" spans="3:9">
      <c r="C184" t="s">
        <v>55</v>
      </c>
      <c r="D184" t="s">
        <v>9</v>
      </c>
      <c r="E184" t="s">
        <v>54</v>
      </c>
      <c r="F184" s="3">
        <v>3059</v>
      </c>
      <c r="G184" s="4">
        <v>27</v>
      </c>
      <c r="H184" s="52" t="s">
        <v>78</v>
      </c>
      <c r="I184" s="52" t="s">
        <v>90</v>
      </c>
    </row>
    <row r="185" spans="3:9">
      <c r="C185" t="s">
        <v>21</v>
      </c>
      <c r="D185" t="s">
        <v>9</v>
      </c>
      <c r="E185" t="s">
        <v>51</v>
      </c>
      <c r="F185" s="3">
        <v>2324</v>
      </c>
      <c r="G185" s="4">
        <v>177</v>
      </c>
      <c r="H185" s="52" t="s">
        <v>78</v>
      </c>
      <c r="I185" s="52" t="s">
        <v>90</v>
      </c>
    </row>
    <row r="186" spans="3:9">
      <c r="C186" t="s">
        <v>47</v>
      </c>
      <c r="D186" t="s">
        <v>27</v>
      </c>
      <c r="E186" t="s">
        <v>51</v>
      </c>
      <c r="F186" s="3">
        <v>4956</v>
      </c>
      <c r="G186" s="4">
        <v>171</v>
      </c>
      <c r="H186" s="52" t="s">
        <v>78</v>
      </c>
      <c r="I186" s="52" t="s">
        <v>90</v>
      </c>
    </row>
    <row r="187" spans="3:9">
      <c r="C187" t="s">
        <v>55</v>
      </c>
      <c r="D187" t="s">
        <v>50</v>
      </c>
      <c r="E187" t="s">
        <v>39</v>
      </c>
      <c r="F187" s="3">
        <v>5355</v>
      </c>
      <c r="G187" s="4">
        <v>204</v>
      </c>
      <c r="H187" s="52" t="s">
        <v>78</v>
      </c>
      <c r="I187" s="52" t="s">
        <v>90</v>
      </c>
    </row>
    <row r="188" spans="3:9">
      <c r="C188" t="s">
        <v>47</v>
      </c>
      <c r="D188" t="s">
        <v>50</v>
      </c>
      <c r="E188" t="s">
        <v>17</v>
      </c>
      <c r="F188" s="3">
        <v>7259</v>
      </c>
      <c r="G188" s="4">
        <v>276</v>
      </c>
      <c r="H188" s="52" t="s">
        <v>78</v>
      </c>
      <c r="I188" s="52" t="s">
        <v>90</v>
      </c>
    </row>
    <row r="189" spans="3:9">
      <c r="C189" t="s">
        <v>13</v>
      </c>
      <c r="D189" t="s">
        <v>9</v>
      </c>
      <c r="E189" t="s">
        <v>51</v>
      </c>
      <c r="F189" s="3">
        <v>6279</v>
      </c>
      <c r="G189" s="4">
        <v>45</v>
      </c>
      <c r="H189" s="52" t="s">
        <v>78</v>
      </c>
      <c r="I189" s="52" t="s">
        <v>90</v>
      </c>
    </row>
    <row r="190" spans="3:9">
      <c r="C190" t="s">
        <v>8</v>
      </c>
      <c r="D190" t="s">
        <v>34</v>
      </c>
      <c r="E190" t="s">
        <v>52</v>
      </c>
      <c r="F190" s="3">
        <v>2541</v>
      </c>
      <c r="G190" s="4">
        <v>45</v>
      </c>
      <c r="H190" s="52" t="s">
        <v>78</v>
      </c>
      <c r="I190" s="52" t="s">
        <v>90</v>
      </c>
    </row>
    <row r="191" spans="3:9">
      <c r="C191" t="s">
        <v>26</v>
      </c>
      <c r="D191" t="s">
        <v>14</v>
      </c>
      <c r="E191" t="s">
        <v>53</v>
      </c>
      <c r="F191" s="3">
        <v>3864</v>
      </c>
      <c r="G191" s="4">
        <v>177</v>
      </c>
      <c r="H191" s="52" t="s">
        <v>78</v>
      </c>
      <c r="I191" s="52" t="s">
        <v>90</v>
      </c>
    </row>
    <row r="192" spans="3:9">
      <c r="C192" t="s">
        <v>43</v>
      </c>
      <c r="D192" t="s">
        <v>22</v>
      </c>
      <c r="E192" t="s">
        <v>12</v>
      </c>
      <c r="F192" s="3">
        <v>6146</v>
      </c>
      <c r="G192" s="4">
        <v>63</v>
      </c>
      <c r="H192" s="52" t="s">
        <v>78</v>
      </c>
      <c r="I192" s="52" t="s">
        <v>90</v>
      </c>
    </row>
    <row r="193" spans="3:9">
      <c r="C193" t="s">
        <v>18</v>
      </c>
      <c r="D193" t="s">
        <v>27</v>
      </c>
      <c r="E193" t="s">
        <v>23</v>
      </c>
      <c r="F193" s="3">
        <v>2639</v>
      </c>
      <c r="G193" s="4">
        <v>204</v>
      </c>
      <c r="H193" s="52" t="s">
        <v>78</v>
      </c>
      <c r="I193" s="52" t="s">
        <v>90</v>
      </c>
    </row>
    <row r="194" spans="3:9">
      <c r="C194" t="s">
        <v>13</v>
      </c>
      <c r="D194" t="s">
        <v>9</v>
      </c>
      <c r="E194" t="s">
        <v>37</v>
      </c>
      <c r="F194" s="3">
        <v>1890</v>
      </c>
      <c r="G194" s="4">
        <v>195</v>
      </c>
      <c r="H194" s="52" t="s">
        <v>78</v>
      </c>
      <c r="I194" s="52" t="s">
        <v>89</v>
      </c>
    </row>
    <row r="195" spans="3:9">
      <c r="C195" t="s">
        <v>40</v>
      </c>
      <c r="D195" t="s">
        <v>50</v>
      </c>
      <c r="E195" t="s">
        <v>17</v>
      </c>
      <c r="F195" s="3">
        <v>1932</v>
      </c>
      <c r="G195" s="4">
        <v>369</v>
      </c>
      <c r="H195" s="52" t="s">
        <v>78</v>
      </c>
      <c r="I195" s="52" t="s">
        <v>89</v>
      </c>
    </row>
    <row r="196" spans="3:9">
      <c r="C196" t="s">
        <v>47</v>
      </c>
      <c r="D196" t="s">
        <v>50</v>
      </c>
      <c r="E196" t="s">
        <v>28</v>
      </c>
      <c r="F196" s="3">
        <v>6300</v>
      </c>
      <c r="G196" s="4">
        <v>42</v>
      </c>
      <c r="H196" s="52" t="s">
        <v>78</v>
      </c>
      <c r="I196" s="52" t="s">
        <v>90</v>
      </c>
    </row>
    <row r="197" spans="3:9">
      <c r="C197" t="s">
        <v>26</v>
      </c>
      <c r="D197" t="s">
        <v>9</v>
      </c>
      <c r="E197" t="s">
        <v>10</v>
      </c>
      <c r="F197" s="3">
        <v>560</v>
      </c>
      <c r="G197" s="4">
        <v>81</v>
      </c>
      <c r="H197" s="52" t="s">
        <v>78</v>
      </c>
      <c r="I197" s="52" t="s">
        <v>89</v>
      </c>
    </row>
    <row r="198" spans="3:9">
      <c r="C198" t="s">
        <v>18</v>
      </c>
      <c r="D198" t="s">
        <v>9</v>
      </c>
      <c r="E198" t="s">
        <v>51</v>
      </c>
      <c r="F198" s="3">
        <v>2856</v>
      </c>
      <c r="G198" s="4">
        <v>246</v>
      </c>
      <c r="H198" s="52" t="s">
        <v>78</v>
      </c>
      <c r="I198" s="52" t="s">
        <v>90</v>
      </c>
    </row>
    <row r="199" spans="3:9">
      <c r="C199" t="s">
        <v>18</v>
      </c>
      <c r="D199" t="s">
        <v>50</v>
      </c>
      <c r="E199" t="s">
        <v>33</v>
      </c>
      <c r="F199" s="3">
        <v>707</v>
      </c>
      <c r="G199" s="4">
        <v>174</v>
      </c>
      <c r="H199" s="52" t="s">
        <v>78</v>
      </c>
      <c r="I199" s="52" t="s">
        <v>89</v>
      </c>
    </row>
    <row r="200" spans="3:9">
      <c r="C200" t="s">
        <v>13</v>
      </c>
      <c r="D200" t="s">
        <v>14</v>
      </c>
      <c r="E200" t="s">
        <v>10</v>
      </c>
      <c r="F200" s="3">
        <v>3598</v>
      </c>
      <c r="G200" s="4">
        <v>81</v>
      </c>
      <c r="H200" s="52" t="s">
        <v>78</v>
      </c>
      <c r="I200" s="52" t="s">
        <v>90</v>
      </c>
    </row>
    <row r="201" spans="3:9">
      <c r="C201" t="s">
        <v>8</v>
      </c>
      <c r="D201" t="s">
        <v>14</v>
      </c>
      <c r="E201" t="s">
        <v>37</v>
      </c>
      <c r="F201" s="3">
        <v>6853</v>
      </c>
      <c r="G201" s="4">
        <v>372</v>
      </c>
      <c r="H201" s="52" t="s">
        <v>78</v>
      </c>
      <c r="I201" s="52" t="s">
        <v>90</v>
      </c>
    </row>
    <row r="202" spans="3:9">
      <c r="C202" t="s">
        <v>8</v>
      </c>
      <c r="D202" t="s">
        <v>14</v>
      </c>
      <c r="E202" t="s">
        <v>30</v>
      </c>
      <c r="F202" s="3">
        <v>4725</v>
      </c>
      <c r="G202" s="4">
        <v>174</v>
      </c>
      <c r="H202" s="52" t="s">
        <v>78</v>
      </c>
      <c r="I202" s="52" t="s">
        <v>90</v>
      </c>
    </row>
    <row r="203" spans="3:9">
      <c r="C203" t="s">
        <v>21</v>
      </c>
      <c r="D203" t="s">
        <v>22</v>
      </c>
      <c r="E203" t="s">
        <v>15</v>
      </c>
      <c r="F203" s="3">
        <v>10304</v>
      </c>
      <c r="G203" s="4">
        <v>84</v>
      </c>
      <c r="H203" s="52" t="s">
        <v>78</v>
      </c>
      <c r="I203" s="52" t="s">
        <v>90</v>
      </c>
    </row>
    <row r="204" spans="3:9">
      <c r="C204" t="s">
        <v>21</v>
      </c>
      <c r="D204" t="s">
        <v>50</v>
      </c>
      <c r="E204" t="s">
        <v>30</v>
      </c>
      <c r="F204" s="3">
        <v>1274</v>
      </c>
      <c r="G204" s="4">
        <v>225</v>
      </c>
      <c r="H204" s="52" t="s">
        <v>78</v>
      </c>
      <c r="I204" s="52" t="s">
        <v>89</v>
      </c>
    </row>
    <row r="205" spans="3:9">
      <c r="C205" t="s">
        <v>43</v>
      </c>
      <c r="D205" t="s">
        <v>22</v>
      </c>
      <c r="E205" t="s">
        <v>10</v>
      </c>
      <c r="F205" s="3">
        <v>1526</v>
      </c>
      <c r="G205" s="4">
        <v>105</v>
      </c>
      <c r="H205" s="52" t="s">
        <v>78</v>
      </c>
      <c r="I205" s="52" t="s">
        <v>89</v>
      </c>
    </row>
    <row r="206" spans="3:9">
      <c r="C206" t="s">
        <v>8</v>
      </c>
      <c r="D206" t="s">
        <v>27</v>
      </c>
      <c r="E206" t="s">
        <v>54</v>
      </c>
      <c r="F206" s="3">
        <v>3101</v>
      </c>
      <c r="G206" s="4">
        <v>225</v>
      </c>
      <c r="H206" s="52" t="s">
        <v>78</v>
      </c>
      <c r="I206" s="52" t="s">
        <v>90</v>
      </c>
    </row>
    <row r="207" spans="3:9">
      <c r="C207" t="s">
        <v>46</v>
      </c>
      <c r="D207" t="s">
        <v>9</v>
      </c>
      <c r="E207" t="s">
        <v>17</v>
      </c>
      <c r="F207" s="3">
        <v>1057</v>
      </c>
      <c r="G207" s="4">
        <v>54</v>
      </c>
      <c r="H207" s="52" t="s">
        <v>78</v>
      </c>
      <c r="I207" s="52" t="s">
        <v>89</v>
      </c>
    </row>
    <row r="208" spans="3:9">
      <c r="C208" t="s">
        <v>40</v>
      </c>
      <c r="D208" t="s">
        <v>9</v>
      </c>
      <c r="E208" t="s">
        <v>51</v>
      </c>
      <c r="F208" s="3">
        <v>5306</v>
      </c>
      <c r="G208" s="4">
        <v>0</v>
      </c>
      <c r="H208" s="52" t="s">
        <v>78</v>
      </c>
      <c r="I208" s="52" t="s">
        <v>90</v>
      </c>
    </row>
    <row r="209" spans="3:9">
      <c r="C209" t="s">
        <v>43</v>
      </c>
      <c r="D209" t="s">
        <v>27</v>
      </c>
      <c r="E209" t="s">
        <v>49</v>
      </c>
      <c r="F209" s="3">
        <v>4018</v>
      </c>
      <c r="G209" s="4">
        <v>171</v>
      </c>
      <c r="H209" s="52" t="s">
        <v>78</v>
      </c>
      <c r="I209" s="52" t="s">
        <v>90</v>
      </c>
    </row>
    <row r="210" spans="3:9">
      <c r="C210" t="s">
        <v>18</v>
      </c>
      <c r="D210" t="s">
        <v>50</v>
      </c>
      <c r="E210" t="s">
        <v>30</v>
      </c>
      <c r="F210" s="3">
        <v>938</v>
      </c>
      <c r="G210" s="4">
        <v>189</v>
      </c>
      <c r="H210" s="52" t="s">
        <v>78</v>
      </c>
      <c r="I210" s="52" t="s">
        <v>89</v>
      </c>
    </row>
    <row r="211" spans="3:9">
      <c r="C211" t="s">
        <v>40</v>
      </c>
      <c r="D211" t="s">
        <v>34</v>
      </c>
      <c r="E211" t="s">
        <v>23</v>
      </c>
      <c r="F211" s="3">
        <v>1778</v>
      </c>
      <c r="G211" s="4">
        <v>270</v>
      </c>
      <c r="H211" s="52" t="s">
        <v>78</v>
      </c>
      <c r="I211" s="52" t="s">
        <v>89</v>
      </c>
    </row>
    <row r="212" spans="3:9">
      <c r="C212" t="s">
        <v>26</v>
      </c>
      <c r="D212" t="s">
        <v>27</v>
      </c>
      <c r="E212" t="s">
        <v>10</v>
      </c>
      <c r="F212" s="3">
        <v>1638</v>
      </c>
      <c r="G212" s="4">
        <v>63</v>
      </c>
      <c r="H212" s="52" t="s">
        <v>78</v>
      </c>
      <c r="I212" s="52" t="s">
        <v>89</v>
      </c>
    </row>
    <row r="213" spans="3:9">
      <c r="C213" t="s">
        <v>21</v>
      </c>
      <c r="D213" t="s">
        <v>34</v>
      </c>
      <c r="E213" t="s">
        <v>28</v>
      </c>
      <c r="F213" s="3">
        <v>154</v>
      </c>
      <c r="G213" s="4">
        <v>21</v>
      </c>
      <c r="H213" s="52" t="s">
        <v>78</v>
      </c>
      <c r="I213" s="52" t="s">
        <v>89</v>
      </c>
    </row>
    <row r="214" spans="3:9">
      <c r="C214" t="s">
        <v>40</v>
      </c>
      <c r="D214" t="s">
        <v>9</v>
      </c>
      <c r="E214" t="s">
        <v>37</v>
      </c>
      <c r="F214" s="3">
        <v>9835</v>
      </c>
      <c r="G214" s="4">
        <v>207</v>
      </c>
      <c r="H214" s="52" t="s">
        <v>78</v>
      </c>
      <c r="I214" s="52" t="s">
        <v>90</v>
      </c>
    </row>
    <row r="215" spans="3:9">
      <c r="C215" t="s">
        <v>18</v>
      </c>
      <c r="D215" t="s">
        <v>9</v>
      </c>
      <c r="E215" t="s">
        <v>42</v>
      </c>
      <c r="F215" s="3">
        <v>7273</v>
      </c>
      <c r="G215" s="4">
        <v>96</v>
      </c>
      <c r="H215" s="52" t="s">
        <v>78</v>
      </c>
      <c r="I215" s="52" t="s">
        <v>90</v>
      </c>
    </row>
    <row r="216" spans="3:9">
      <c r="C216" t="s">
        <v>43</v>
      </c>
      <c r="D216" t="s">
        <v>27</v>
      </c>
      <c r="E216" t="s">
        <v>37</v>
      </c>
      <c r="F216" s="3">
        <v>6909</v>
      </c>
      <c r="G216" s="4">
        <v>81</v>
      </c>
      <c r="H216" s="52" t="s">
        <v>78</v>
      </c>
      <c r="I216" s="52" t="s">
        <v>90</v>
      </c>
    </row>
    <row r="217" spans="3:9">
      <c r="C217" t="s">
        <v>18</v>
      </c>
      <c r="D217" t="s">
        <v>27</v>
      </c>
      <c r="E217" t="s">
        <v>49</v>
      </c>
      <c r="F217" s="3">
        <v>3920</v>
      </c>
      <c r="G217" s="4">
        <v>306</v>
      </c>
      <c r="H217" s="52" t="s">
        <v>78</v>
      </c>
      <c r="I217" s="52" t="s">
        <v>90</v>
      </c>
    </row>
    <row r="218" spans="3:9">
      <c r="C218" t="s">
        <v>55</v>
      </c>
      <c r="D218" t="s">
        <v>27</v>
      </c>
      <c r="E218" t="s">
        <v>45</v>
      </c>
      <c r="F218" s="3">
        <v>4858</v>
      </c>
      <c r="G218" s="4">
        <v>279</v>
      </c>
      <c r="H218" s="52" t="s">
        <v>78</v>
      </c>
      <c r="I218" s="52" t="s">
        <v>90</v>
      </c>
    </row>
    <row r="219" spans="3:9">
      <c r="C219" t="s">
        <v>46</v>
      </c>
      <c r="D219" t="s">
        <v>34</v>
      </c>
      <c r="E219" t="s">
        <v>19</v>
      </c>
      <c r="F219" s="3">
        <v>3549</v>
      </c>
      <c r="G219" s="4">
        <v>3</v>
      </c>
      <c r="H219" s="52" t="s">
        <v>78</v>
      </c>
      <c r="I219" s="52" t="s">
        <v>90</v>
      </c>
    </row>
    <row r="220" spans="3:9">
      <c r="C220" t="s">
        <v>40</v>
      </c>
      <c r="D220" t="s">
        <v>27</v>
      </c>
      <c r="E220" t="s">
        <v>53</v>
      </c>
      <c r="F220" s="3">
        <v>966</v>
      </c>
      <c r="G220" s="4">
        <v>198</v>
      </c>
      <c r="H220" s="52" t="s">
        <v>78</v>
      </c>
      <c r="I220" s="52" t="s">
        <v>89</v>
      </c>
    </row>
    <row r="221" spans="3:9">
      <c r="C221" t="s">
        <v>43</v>
      </c>
      <c r="D221" t="s">
        <v>27</v>
      </c>
      <c r="E221" t="s">
        <v>23</v>
      </c>
      <c r="F221" s="3">
        <v>385</v>
      </c>
      <c r="G221" s="4">
        <v>249</v>
      </c>
      <c r="H221" s="52" t="s">
        <v>78</v>
      </c>
      <c r="I221" s="52" t="s">
        <v>89</v>
      </c>
    </row>
    <row r="222" spans="3:9">
      <c r="C222" t="s">
        <v>26</v>
      </c>
      <c r="D222" t="s">
        <v>50</v>
      </c>
      <c r="E222" t="s">
        <v>30</v>
      </c>
      <c r="F222" s="3">
        <v>2219</v>
      </c>
      <c r="G222" s="4">
        <v>75</v>
      </c>
      <c r="H222" s="52" t="s">
        <v>78</v>
      </c>
      <c r="I222" s="52" t="s">
        <v>90</v>
      </c>
    </row>
    <row r="223" spans="3:9">
      <c r="C223" t="s">
        <v>18</v>
      </c>
      <c r="D223" t="s">
        <v>22</v>
      </c>
      <c r="E223" t="s">
        <v>15</v>
      </c>
      <c r="F223" s="3">
        <v>2954</v>
      </c>
      <c r="G223" s="4">
        <v>189</v>
      </c>
      <c r="H223" s="52" t="s">
        <v>78</v>
      </c>
      <c r="I223" s="52" t="s">
        <v>90</v>
      </c>
    </row>
    <row r="224" spans="3:9">
      <c r="C224" t="s">
        <v>40</v>
      </c>
      <c r="D224" t="s">
        <v>22</v>
      </c>
      <c r="E224" t="s">
        <v>15</v>
      </c>
      <c r="F224" s="3">
        <v>280</v>
      </c>
      <c r="G224" s="4">
        <v>87</v>
      </c>
      <c r="H224" s="52" t="s">
        <v>78</v>
      </c>
      <c r="I224" s="52" t="s">
        <v>89</v>
      </c>
    </row>
    <row r="225" spans="3:9">
      <c r="C225" t="s">
        <v>21</v>
      </c>
      <c r="D225" t="s">
        <v>22</v>
      </c>
      <c r="E225" t="s">
        <v>10</v>
      </c>
      <c r="F225" s="3">
        <v>6118</v>
      </c>
      <c r="G225" s="4">
        <v>174</v>
      </c>
      <c r="H225" s="52" t="s">
        <v>78</v>
      </c>
      <c r="I225" s="52" t="s">
        <v>90</v>
      </c>
    </row>
    <row r="226" spans="3:9">
      <c r="C226" t="s">
        <v>46</v>
      </c>
      <c r="D226" t="s">
        <v>27</v>
      </c>
      <c r="E226" t="s">
        <v>25</v>
      </c>
      <c r="F226" s="3">
        <v>4802</v>
      </c>
      <c r="G226" s="4">
        <v>36</v>
      </c>
      <c r="H226" s="52" t="s">
        <v>78</v>
      </c>
      <c r="I226" s="52" t="s">
        <v>90</v>
      </c>
    </row>
    <row r="227" spans="3:9">
      <c r="C227" t="s">
        <v>18</v>
      </c>
      <c r="D227" t="s">
        <v>34</v>
      </c>
      <c r="E227" t="s">
        <v>49</v>
      </c>
      <c r="F227" s="3">
        <v>4137</v>
      </c>
      <c r="G227" s="4">
        <v>60</v>
      </c>
      <c r="H227" s="52" t="s">
        <v>78</v>
      </c>
      <c r="I227" s="52" t="s">
        <v>90</v>
      </c>
    </row>
    <row r="228" spans="3:9">
      <c r="C228" t="s">
        <v>47</v>
      </c>
      <c r="D228" t="s">
        <v>14</v>
      </c>
      <c r="E228" t="s">
        <v>48</v>
      </c>
      <c r="F228" s="3">
        <v>2023</v>
      </c>
      <c r="G228" s="4">
        <v>78</v>
      </c>
      <c r="H228" s="52" t="s">
        <v>78</v>
      </c>
      <c r="I228" s="52" t="s">
        <v>90</v>
      </c>
    </row>
    <row r="229" spans="3:9">
      <c r="C229" t="s">
        <v>18</v>
      </c>
      <c r="D229" t="s">
        <v>22</v>
      </c>
      <c r="E229" t="s">
        <v>10</v>
      </c>
      <c r="F229" s="3">
        <v>9051</v>
      </c>
      <c r="G229" s="4">
        <v>57</v>
      </c>
      <c r="H229" s="52" t="s">
        <v>78</v>
      </c>
      <c r="I229" s="52" t="s">
        <v>90</v>
      </c>
    </row>
    <row r="230" spans="3:9">
      <c r="C230" t="s">
        <v>18</v>
      </c>
      <c r="D230" t="s">
        <v>9</v>
      </c>
      <c r="E230" t="s">
        <v>54</v>
      </c>
      <c r="F230" s="3">
        <v>2919</v>
      </c>
      <c r="G230" s="4">
        <v>45</v>
      </c>
      <c r="H230" s="52" t="s">
        <v>78</v>
      </c>
      <c r="I230" s="52" t="s">
        <v>90</v>
      </c>
    </row>
    <row r="231" spans="3:9">
      <c r="C231" t="s">
        <v>21</v>
      </c>
      <c r="D231" t="s">
        <v>34</v>
      </c>
      <c r="E231" t="s">
        <v>37</v>
      </c>
      <c r="F231" s="3">
        <v>5915</v>
      </c>
      <c r="G231" s="4">
        <v>3</v>
      </c>
      <c r="H231" s="52" t="s">
        <v>78</v>
      </c>
      <c r="I231" s="52" t="s">
        <v>90</v>
      </c>
    </row>
    <row r="232" spans="3:9">
      <c r="C232" t="s">
        <v>55</v>
      </c>
      <c r="D232" t="s">
        <v>14</v>
      </c>
      <c r="E232" t="s">
        <v>25</v>
      </c>
      <c r="F232" s="3">
        <v>2562</v>
      </c>
      <c r="G232" s="4">
        <v>6</v>
      </c>
      <c r="H232" s="52" t="s">
        <v>78</v>
      </c>
      <c r="I232" s="52" t="s">
        <v>90</v>
      </c>
    </row>
    <row r="233" spans="3:9">
      <c r="C233" t="s">
        <v>43</v>
      </c>
      <c r="D233" t="s">
        <v>9</v>
      </c>
      <c r="E233" t="s">
        <v>28</v>
      </c>
      <c r="F233" s="3">
        <v>8813</v>
      </c>
      <c r="G233" s="4">
        <v>21</v>
      </c>
      <c r="H233" s="52" t="s">
        <v>78</v>
      </c>
      <c r="I233" s="52" t="s">
        <v>90</v>
      </c>
    </row>
    <row r="234" spans="3:9">
      <c r="C234" t="s">
        <v>43</v>
      </c>
      <c r="D234" t="s">
        <v>22</v>
      </c>
      <c r="E234" t="s">
        <v>23</v>
      </c>
      <c r="F234" s="3">
        <v>6111</v>
      </c>
      <c r="G234" s="4">
        <v>3</v>
      </c>
      <c r="H234" s="52" t="s">
        <v>78</v>
      </c>
      <c r="I234" s="52" t="s">
        <v>90</v>
      </c>
    </row>
    <row r="235" spans="3:9">
      <c r="C235" t="s">
        <v>13</v>
      </c>
      <c r="D235" t="s">
        <v>50</v>
      </c>
      <c r="E235" t="s">
        <v>35</v>
      </c>
      <c r="F235" s="3">
        <v>3507</v>
      </c>
      <c r="G235" s="4">
        <v>288</v>
      </c>
      <c r="H235" s="52" t="s">
        <v>78</v>
      </c>
      <c r="I235" s="52" t="s">
        <v>90</v>
      </c>
    </row>
    <row r="236" spans="3:9">
      <c r="C236" t="s">
        <v>26</v>
      </c>
      <c r="D236" t="s">
        <v>22</v>
      </c>
      <c r="E236" t="s">
        <v>12</v>
      </c>
      <c r="F236" s="3">
        <v>4319</v>
      </c>
      <c r="G236" s="4">
        <v>30</v>
      </c>
      <c r="H236" s="52" t="s">
        <v>78</v>
      </c>
      <c r="I236" s="52" t="s">
        <v>90</v>
      </c>
    </row>
    <row r="237" spans="3:9">
      <c r="C237" t="s">
        <v>8</v>
      </c>
      <c r="D237" t="s">
        <v>34</v>
      </c>
      <c r="E237" t="s">
        <v>51</v>
      </c>
      <c r="F237" s="3">
        <v>609</v>
      </c>
      <c r="G237" s="4">
        <v>87</v>
      </c>
      <c r="H237" s="52" t="s">
        <v>78</v>
      </c>
      <c r="I237" s="52" t="s">
        <v>89</v>
      </c>
    </row>
    <row r="238" spans="3:9">
      <c r="C238" t="s">
        <v>8</v>
      </c>
      <c r="D238" t="s">
        <v>27</v>
      </c>
      <c r="E238" t="s">
        <v>53</v>
      </c>
      <c r="F238" s="3">
        <v>6370</v>
      </c>
      <c r="G238" s="4">
        <v>30</v>
      </c>
      <c r="H238" s="52" t="s">
        <v>78</v>
      </c>
      <c r="I238" s="52" t="s">
        <v>90</v>
      </c>
    </row>
    <row r="239" spans="3:9">
      <c r="C239" t="s">
        <v>43</v>
      </c>
      <c r="D239" t="s">
        <v>34</v>
      </c>
      <c r="E239" t="s">
        <v>39</v>
      </c>
      <c r="F239" s="3">
        <v>5474</v>
      </c>
      <c r="G239" s="4">
        <v>168</v>
      </c>
      <c r="H239" s="52" t="s">
        <v>78</v>
      </c>
      <c r="I239" s="52" t="s">
        <v>90</v>
      </c>
    </row>
    <row r="240" spans="3:9">
      <c r="C240" t="s">
        <v>8</v>
      </c>
      <c r="D240" t="s">
        <v>22</v>
      </c>
      <c r="E240" t="s">
        <v>53</v>
      </c>
      <c r="F240" s="3">
        <v>3164</v>
      </c>
      <c r="G240" s="4">
        <v>306</v>
      </c>
      <c r="H240" s="52" t="s">
        <v>78</v>
      </c>
      <c r="I240" s="52" t="s">
        <v>90</v>
      </c>
    </row>
    <row r="241" spans="3:9">
      <c r="C241" t="s">
        <v>26</v>
      </c>
      <c r="D241" t="s">
        <v>14</v>
      </c>
      <c r="E241" t="s">
        <v>19</v>
      </c>
      <c r="F241" s="3">
        <v>1302</v>
      </c>
      <c r="G241" s="4">
        <v>402</v>
      </c>
      <c r="H241" s="52" t="s">
        <v>78</v>
      </c>
      <c r="I241" s="52" t="s">
        <v>89</v>
      </c>
    </row>
    <row r="242" spans="3:9">
      <c r="C242" t="s">
        <v>47</v>
      </c>
      <c r="D242" t="s">
        <v>9</v>
      </c>
      <c r="E242" t="s">
        <v>54</v>
      </c>
      <c r="F242" s="3">
        <v>7308</v>
      </c>
      <c r="G242" s="4">
        <v>327</v>
      </c>
      <c r="H242" s="52" t="s">
        <v>78</v>
      </c>
      <c r="I242" s="52" t="s">
        <v>90</v>
      </c>
    </row>
    <row r="243" spans="3:9">
      <c r="C243" t="s">
        <v>8</v>
      </c>
      <c r="D243" t="s">
        <v>9</v>
      </c>
      <c r="E243" t="s">
        <v>53</v>
      </c>
      <c r="F243" s="3">
        <v>6132</v>
      </c>
      <c r="G243" s="4">
        <v>93</v>
      </c>
      <c r="H243" s="52" t="s">
        <v>78</v>
      </c>
      <c r="I243" s="52" t="s">
        <v>90</v>
      </c>
    </row>
    <row r="244" spans="3:9">
      <c r="C244" t="s">
        <v>55</v>
      </c>
      <c r="D244" t="s">
        <v>14</v>
      </c>
      <c r="E244" t="s">
        <v>17</v>
      </c>
      <c r="F244" s="3">
        <v>3472</v>
      </c>
      <c r="G244" s="4">
        <v>96</v>
      </c>
      <c r="H244" s="52" t="s">
        <v>78</v>
      </c>
      <c r="I244" s="52" t="s">
        <v>90</v>
      </c>
    </row>
    <row r="245" spans="3:9">
      <c r="C245" t="s">
        <v>13</v>
      </c>
      <c r="D245" t="s">
        <v>27</v>
      </c>
      <c r="E245" t="s">
        <v>23</v>
      </c>
      <c r="F245" s="3">
        <v>9660</v>
      </c>
      <c r="G245" s="4">
        <v>27</v>
      </c>
      <c r="H245" s="52" t="s">
        <v>78</v>
      </c>
      <c r="I245" s="52" t="s">
        <v>90</v>
      </c>
    </row>
    <row r="246" spans="3:9">
      <c r="C246" t="s">
        <v>18</v>
      </c>
      <c r="D246" t="s">
        <v>34</v>
      </c>
      <c r="E246" t="s">
        <v>51</v>
      </c>
      <c r="F246" s="3">
        <v>2436</v>
      </c>
      <c r="G246" s="4">
        <v>99</v>
      </c>
      <c r="H246" s="52" t="s">
        <v>78</v>
      </c>
      <c r="I246" s="52" t="s">
        <v>90</v>
      </c>
    </row>
    <row r="247" spans="3:9">
      <c r="C247" t="s">
        <v>18</v>
      </c>
      <c r="D247" t="s">
        <v>34</v>
      </c>
      <c r="E247" t="s">
        <v>31</v>
      </c>
      <c r="F247" s="3">
        <v>9506</v>
      </c>
      <c r="G247" s="4">
        <v>87</v>
      </c>
      <c r="H247" s="52" t="s">
        <v>78</v>
      </c>
      <c r="I247" s="52" t="s">
        <v>90</v>
      </c>
    </row>
    <row r="248" spans="3:9">
      <c r="C248" t="s">
        <v>55</v>
      </c>
      <c r="D248" t="s">
        <v>9</v>
      </c>
      <c r="E248" t="s">
        <v>45</v>
      </c>
      <c r="F248" s="3">
        <v>245</v>
      </c>
      <c r="G248" s="4">
        <v>288</v>
      </c>
      <c r="H248" s="52" t="s">
        <v>78</v>
      </c>
      <c r="I248" s="52" t="s">
        <v>89</v>
      </c>
    </row>
    <row r="249" spans="3:9">
      <c r="C249" t="s">
        <v>13</v>
      </c>
      <c r="D249" t="s">
        <v>14</v>
      </c>
      <c r="E249" t="s">
        <v>42</v>
      </c>
      <c r="F249" s="3">
        <v>2702</v>
      </c>
      <c r="G249" s="4">
        <v>363</v>
      </c>
      <c r="H249" s="52" t="s">
        <v>78</v>
      </c>
      <c r="I249" s="52" t="s">
        <v>90</v>
      </c>
    </row>
    <row r="250" spans="3:9">
      <c r="C250" t="s">
        <v>55</v>
      </c>
      <c r="D250" t="s">
        <v>50</v>
      </c>
      <c r="E250" t="s">
        <v>33</v>
      </c>
      <c r="F250" s="3">
        <v>700</v>
      </c>
      <c r="G250" s="4">
        <v>87</v>
      </c>
      <c r="H250" s="52" t="s">
        <v>78</v>
      </c>
      <c r="I250" s="52" t="s">
        <v>89</v>
      </c>
    </row>
    <row r="251" spans="3:9">
      <c r="C251" t="s">
        <v>26</v>
      </c>
      <c r="D251" t="s">
        <v>50</v>
      </c>
      <c r="E251" t="s">
        <v>33</v>
      </c>
      <c r="F251" s="3">
        <v>3759</v>
      </c>
      <c r="G251" s="4">
        <v>150</v>
      </c>
      <c r="H251" s="52" t="s">
        <v>78</v>
      </c>
      <c r="I251" s="52" t="s">
        <v>90</v>
      </c>
    </row>
    <row r="252" spans="3:9">
      <c r="C252" t="s">
        <v>46</v>
      </c>
      <c r="D252" t="s">
        <v>14</v>
      </c>
      <c r="E252" t="s">
        <v>33</v>
      </c>
      <c r="F252" s="3">
        <v>1589</v>
      </c>
      <c r="G252" s="4">
        <v>303</v>
      </c>
      <c r="H252" s="52" t="s">
        <v>78</v>
      </c>
      <c r="I252" s="52" t="s">
        <v>89</v>
      </c>
    </row>
    <row r="253" spans="3:9">
      <c r="C253" t="s">
        <v>40</v>
      </c>
      <c r="D253" t="s">
        <v>14</v>
      </c>
      <c r="E253" t="s">
        <v>54</v>
      </c>
      <c r="F253" s="3">
        <v>5194</v>
      </c>
      <c r="G253" s="4">
        <v>288</v>
      </c>
      <c r="H253" s="52" t="s">
        <v>78</v>
      </c>
      <c r="I253" s="52" t="s">
        <v>90</v>
      </c>
    </row>
    <row r="254" spans="3:9">
      <c r="C254" t="s">
        <v>55</v>
      </c>
      <c r="D254" t="s">
        <v>22</v>
      </c>
      <c r="E254" t="s">
        <v>12</v>
      </c>
      <c r="F254" s="3">
        <v>945</v>
      </c>
      <c r="G254" s="4">
        <v>75</v>
      </c>
      <c r="H254" s="52" t="s">
        <v>78</v>
      </c>
      <c r="I254" s="52" t="s">
        <v>89</v>
      </c>
    </row>
    <row r="255" spans="3:9">
      <c r="C255" t="s">
        <v>8</v>
      </c>
      <c r="D255" t="s">
        <v>34</v>
      </c>
      <c r="E255" t="s">
        <v>35</v>
      </c>
      <c r="F255" s="3">
        <v>1988</v>
      </c>
      <c r="G255" s="4">
        <v>39</v>
      </c>
      <c r="H255" s="52" t="s">
        <v>78</v>
      </c>
      <c r="I255" s="52" t="s">
        <v>89</v>
      </c>
    </row>
    <row r="256" spans="3:9">
      <c r="C256" t="s">
        <v>26</v>
      </c>
      <c r="D256" t="s">
        <v>50</v>
      </c>
      <c r="E256" t="s">
        <v>15</v>
      </c>
      <c r="F256" s="3">
        <v>6734</v>
      </c>
      <c r="G256" s="4">
        <v>123</v>
      </c>
      <c r="H256" s="52" t="s">
        <v>78</v>
      </c>
      <c r="I256" s="52" t="s">
        <v>90</v>
      </c>
    </row>
    <row r="257" spans="3:9">
      <c r="C257" t="s">
        <v>8</v>
      </c>
      <c r="D257" t="s">
        <v>22</v>
      </c>
      <c r="E257" t="s">
        <v>19</v>
      </c>
      <c r="F257" s="3">
        <v>217</v>
      </c>
      <c r="G257" s="4">
        <v>36</v>
      </c>
      <c r="H257" s="52" t="s">
        <v>78</v>
      </c>
      <c r="I257" s="52" t="s">
        <v>89</v>
      </c>
    </row>
    <row r="258" spans="3:9">
      <c r="C258" t="s">
        <v>43</v>
      </c>
      <c r="D258" t="s">
        <v>50</v>
      </c>
      <c r="E258" t="s">
        <v>37</v>
      </c>
      <c r="F258" s="3">
        <v>6279</v>
      </c>
      <c r="G258" s="4">
        <v>237</v>
      </c>
      <c r="H258" s="52" t="s">
        <v>78</v>
      </c>
      <c r="I258" s="52" t="s">
        <v>90</v>
      </c>
    </row>
    <row r="259" spans="3:9">
      <c r="C259" t="s">
        <v>8</v>
      </c>
      <c r="D259" t="s">
        <v>22</v>
      </c>
      <c r="E259" t="s">
        <v>12</v>
      </c>
      <c r="F259" s="3">
        <v>4424</v>
      </c>
      <c r="G259" s="4">
        <v>201</v>
      </c>
      <c r="H259" s="52" t="s">
        <v>78</v>
      </c>
      <c r="I259" s="52" t="s">
        <v>90</v>
      </c>
    </row>
    <row r="260" spans="3:9">
      <c r="C260" t="s">
        <v>46</v>
      </c>
      <c r="D260" t="s">
        <v>22</v>
      </c>
      <c r="E260" t="s">
        <v>33</v>
      </c>
      <c r="F260" s="3">
        <v>189</v>
      </c>
      <c r="G260" s="4">
        <v>48</v>
      </c>
      <c r="H260" s="52" t="s">
        <v>78</v>
      </c>
      <c r="I260" s="52" t="s">
        <v>89</v>
      </c>
    </row>
    <row r="261" spans="3:9">
      <c r="C261" t="s">
        <v>43</v>
      </c>
      <c r="D261" t="s">
        <v>14</v>
      </c>
      <c r="E261" t="s">
        <v>37</v>
      </c>
      <c r="F261" s="3">
        <v>490</v>
      </c>
      <c r="G261" s="4">
        <v>84</v>
      </c>
      <c r="H261" s="52" t="s">
        <v>78</v>
      </c>
      <c r="I261" s="52" t="s">
        <v>89</v>
      </c>
    </row>
    <row r="262" spans="3:9">
      <c r="C262" t="s">
        <v>13</v>
      </c>
      <c r="D262" t="s">
        <v>9</v>
      </c>
      <c r="E262" t="s">
        <v>45</v>
      </c>
      <c r="F262" s="3">
        <v>434</v>
      </c>
      <c r="G262" s="4">
        <v>87</v>
      </c>
      <c r="H262" s="52" t="s">
        <v>78</v>
      </c>
      <c r="I262" s="52" t="s">
        <v>89</v>
      </c>
    </row>
    <row r="263" spans="3:9">
      <c r="C263" t="s">
        <v>40</v>
      </c>
      <c r="D263" t="s">
        <v>34</v>
      </c>
      <c r="E263" t="s">
        <v>10</v>
      </c>
      <c r="F263" s="3">
        <v>10129</v>
      </c>
      <c r="G263" s="4">
        <v>312</v>
      </c>
      <c r="H263" s="52" t="s">
        <v>78</v>
      </c>
      <c r="I263" s="52" t="s">
        <v>90</v>
      </c>
    </row>
    <row r="264" spans="3:9">
      <c r="C264" t="s">
        <v>47</v>
      </c>
      <c r="D264" t="s">
        <v>27</v>
      </c>
      <c r="E264" t="s">
        <v>54</v>
      </c>
      <c r="F264" s="3">
        <v>1652</v>
      </c>
      <c r="G264" s="4">
        <v>102</v>
      </c>
      <c r="H264" s="52" t="s">
        <v>78</v>
      </c>
      <c r="I264" s="52" t="s">
        <v>89</v>
      </c>
    </row>
    <row r="265" spans="3:9">
      <c r="C265" t="s">
        <v>13</v>
      </c>
      <c r="D265" t="s">
        <v>34</v>
      </c>
      <c r="E265" t="s">
        <v>45</v>
      </c>
      <c r="F265" s="3">
        <v>6433</v>
      </c>
      <c r="G265" s="4">
        <v>78</v>
      </c>
      <c r="H265" s="52" t="s">
        <v>78</v>
      </c>
      <c r="I265" s="52" t="s">
        <v>90</v>
      </c>
    </row>
    <row r="266" spans="3:9">
      <c r="C266" t="s">
        <v>47</v>
      </c>
      <c r="D266" t="s">
        <v>50</v>
      </c>
      <c r="E266" t="s">
        <v>48</v>
      </c>
      <c r="F266" s="3">
        <v>2212</v>
      </c>
      <c r="G266" s="4">
        <v>117</v>
      </c>
      <c r="H266" s="52" t="s">
        <v>78</v>
      </c>
      <c r="I266" s="52" t="s">
        <v>90</v>
      </c>
    </row>
    <row r="267" spans="3:9">
      <c r="C267" t="s">
        <v>21</v>
      </c>
      <c r="D267" t="s">
        <v>14</v>
      </c>
      <c r="E267" t="s">
        <v>39</v>
      </c>
      <c r="F267" s="3">
        <v>609</v>
      </c>
      <c r="G267" s="4">
        <v>99</v>
      </c>
      <c r="H267" s="52" t="s">
        <v>78</v>
      </c>
      <c r="I267" s="52" t="s">
        <v>89</v>
      </c>
    </row>
    <row r="268" spans="3:9">
      <c r="C268" t="s">
        <v>8</v>
      </c>
      <c r="D268" t="s">
        <v>14</v>
      </c>
      <c r="E268" t="s">
        <v>49</v>
      </c>
      <c r="F268" s="3">
        <v>1638</v>
      </c>
      <c r="G268" s="4">
        <v>48</v>
      </c>
      <c r="H268" s="52" t="s">
        <v>78</v>
      </c>
      <c r="I268" s="52" t="s">
        <v>89</v>
      </c>
    </row>
    <row r="269" spans="3:9">
      <c r="C269" t="s">
        <v>40</v>
      </c>
      <c r="D269" t="s">
        <v>50</v>
      </c>
      <c r="E269" t="s">
        <v>25</v>
      </c>
      <c r="F269" s="3">
        <v>3829</v>
      </c>
      <c r="G269" s="4">
        <v>24</v>
      </c>
      <c r="H269" s="52" t="s">
        <v>78</v>
      </c>
      <c r="I269" s="52" t="s">
        <v>90</v>
      </c>
    </row>
    <row r="270" spans="3:9">
      <c r="C270" t="s">
        <v>8</v>
      </c>
      <c r="D270" t="s">
        <v>27</v>
      </c>
      <c r="E270" t="s">
        <v>25</v>
      </c>
      <c r="F270" s="3">
        <v>5775</v>
      </c>
      <c r="G270" s="4">
        <v>42</v>
      </c>
      <c r="H270" s="52" t="s">
        <v>78</v>
      </c>
      <c r="I270" s="52" t="s">
        <v>90</v>
      </c>
    </row>
    <row r="271" spans="3:9">
      <c r="C271" t="s">
        <v>26</v>
      </c>
      <c r="D271" t="s">
        <v>14</v>
      </c>
      <c r="E271" t="s">
        <v>42</v>
      </c>
      <c r="F271" s="3">
        <v>1071</v>
      </c>
      <c r="G271" s="4">
        <v>270</v>
      </c>
      <c r="H271" s="52" t="s">
        <v>78</v>
      </c>
      <c r="I271" s="52" t="s">
        <v>89</v>
      </c>
    </row>
    <row r="272" spans="3:9">
      <c r="C272" t="s">
        <v>13</v>
      </c>
      <c r="D272" t="s">
        <v>22</v>
      </c>
      <c r="E272" t="s">
        <v>48</v>
      </c>
      <c r="F272" s="3">
        <v>5019</v>
      </c>
      <c r="G272" s="4">
        <v>150</v>
      </c>
      <c r="H272" s="52" t="s">
        <v>78</v>
      </c>
      <c r="I272" s="52" t="s">
        <v>90</v>
      </c>
    </row>
    <row r="273" spans="3:9">
      <c r="C273" t="s">
        <v>46</v>
      </c>
      <c r="D273" t="s">
        <v>9</v>
      </c>
      <c r="E273" t="s">
        <v>25</v>
      </c>
      <c r="F273" s="3">
        <v>2863</v>
      </c>
      <c r="G273" s="4">
        <v>42</v>
      </c>
      <c r="H273" s="52" t="s">
        <v>78</v>
      </c>
      <c r="I273" s="52" t="s">
        <v>90</v>
      </c>
    </row>
    <row r="274" spans="3:9">
      <c r="C274" t="s">
        <v>8</v>
      </c>
      <c r="D274" t="s">
        <v>14</v>
      </c>
      <c r="E274" t="s">
        <v>52</v>
      </c>
      <c r="F274" s="3">
        <v>1617</v>
      </c>
      <c r="G274" s="4">
        <v>126</v>
      </c>
      <c r="H274" s="52" t="s">
        <v>78</v>
      </c>
      <c r="I274" s="52" t="s">
        <v>89</v>
      </c>
    </row>
    <row r="275" spans="3:9">
      <c r="C275" t="s">
        <v>26</v>
      </c>
      <c r="D275" t="s">
        <v>9</v>
      </c>
      <c r="E275" t="s">
        <v>51</v>
      </c>
      <c r="F275" s="3">
        <v>6818</v>
      </c>
      <c r="G275" s="4">
        <v>6</v>
      </c>
      <c r="H275" s="52" t="s">
        <v>78</v>
      </c>
      <c r="I275" s="52" t="s">
        <v>90</v>
      </c>
    </row>
    <row r="276" spans="3:9">
      <c r="C276" t="s">
        <v>47</v>
      </c>
      <c r="D276" t="s">
        <v>14</v>
      </c>
      <c r="E276" t="s">
        <v>25</v>
      </c>
      <c r="F276" s="3">
        <v>6657</v>
      </c>
      <c r="G276" s="4">
        <v>276</v>
      </c>
      <c r="H276" s="52" t="s">
        <v>78</v>
      </c>
      <c r="I276" s="52" t="s">
        <v>90</v>
      </c>
    </row>
    <row r="277" spans="3:9">
      <c r="C277" t="s">
        <v>47</v>
      </c>
      <c r="D277" t="s">
        <v>50</v>
      </c>
      <c r="E277" t="s">
        <v>33</v>
      </c>
      <c r="F277" s="3">
        <v>2919</v>
      </c>
      <c r="G277" s="4">
        <v>93</v>
      </c>
      <c r="H277" s="52" t="s">
        <v>78</v>
      </c>
      <c r="I277" s="52" t="s">
        <v>90</v>
      </c>
    </row>
    <row r="278" spans="3:9">
      <c r="C278" t="s">
        <v>46</v>
      </c>
      <c r="D278" t="s">
        <v>22</v>
      </c>
      <c r="E278" t="s">
        <v>35</v>
      </c>
      <c r="F278" s="3">
        <v>3094</v>
      </c>
      <c r="G278" s="4">
        <v>246</v>
      </c>
      <c r="H278" s="52" t="s">
        <v>78</v>
      </c>
      <c r="I278" s="52" t="s">
        <v>90</v>
      </c>
    </row>
    <row r="279" spans="3:9">
      <c r="C279" t="s">
        <v>26</v>
      </c>
      <c r="D279" t="s">
        <v>27</v>
      </c>
      <c r="E279" t="s">
        <v>49</v>
      </c>
      <c r="F279" s="3">
        <v>2989</v>
      </c>
      <c r="G279" s="4">
        <v>3</v>
      </c>
      <c r="H279" s="52" t="s">
        <v>78</v>
      </c>
      <c r="I279" s="52" t="s">
        <v>90</v>
      </c>
    </row>
    <row r="280" spans="3:9">
      <c r="C280" t="s">
        <v>13</v>
      </c>
      <c r="D280" t="s">
        <v>34</v>
      </c>
      <c r="E280" t="s">
        <v>53</v>
      </c>
      <c r="F280" s="3">
        <v>2268</v>
      </c>
      <c r="G280" s="4">
        <v>63</v>
      </c>
      <c r="H280" s="52" t="s">
        <v>78</v>
      </c>
      <c r="I280" s="52" t="s">
        <v>90</v>
      </c>
    </row>
    <row r="281" spans="3:9">
      <c r="C281" t="s">
        <v>43</v>
      </c>
      <c r="D281" t="s">
        <v>14</v>
      </c>
      <c r="E281" t="s">
        <v>35</v>
      </c>
      <c r="F281" s="3">
        <v>4753</v>
      </c>
      <c r="G281" s="4">
        <v>246</v>
      </c>
      <c r="H281" s="52" t="s">
        <v>78</v>
      </c>
      <c r="I281" s="52" t="s">
        <v>90</v>
      </c>
    </row>
    <row r="282" spans="3:9">
      <c r="C282" t="s">
        <v>46</v>
      </c>
      <c r="D282" t="s">
        <v>50</v>
      </c>
      <c r="E282" t="s">
        <v>39</v>
      </c>
      <c r="F282" s="3">
        <v>7511</v>
      </c>
      <c r="G282" s="4">
        <v>120</v>
      </c>
      <c r="H282" s="52" t="s">
        <v>78</v>
      </c>
      <c r="I282" s="52" t="s">
        <v>90</v>
      </c>
    </row>
    <row r="283" spans="3:9">
      <c r="C283" t="s">
        <v>46</v>
      </c>
      <c r="D283" t="s">
        <v>34</v>
      </c>
      <c r="E283" t="s">
        <v>35</v>
      </c>
      <c r="F283" s="3">
        <v>4326</v>
      </c>
      <c r="G283" s="4">
        <v>348</v>
      </c>
      <c r="H283" s="52" t="s">
        <v>78</v>
      </c>
      <c r="I283" s="52" t="s">
        <v>90</v>
      </c>
    </row>
    <row r="284" spans="3:9">
      <c r="C284" t="s">
        <v>21</v>
      </c>
      <c r="D284" t="s">
        <v>50</v>
      </c>
      <c r="E284" t="s">
        <v>48</v>
      </c>
      <c r="F284" s="3">
        <v>4935</v>
      </c>
      <c r="G284" s="4">
        <v>126</v>
      </c>
      <c r="H284" s="52" t="s">
        <v>78</v>
      </c>
      <c r="I284" s="52" t="s">
        <v>90</v>
      </c>
    </row>
    <row r="285" spans="3:9">
      <c r="C285" t="s">
        <v>26</v>
      </c>
      <c r="D285" t="s">
        <v>14</v>
      </c>
      <c r="E285" t="s">
        <v>10</v>
      </c>
      <c r="F285" s="3">
        <v>4781</v>
      </c>
      <c r="G285" s="4">
        <v>123</v>
      </c>
      <c r="H285" s="52" t="s">
        <v>78</v>
      </c>
      <c r="I285" s="52" t="s">
        <v>90</v>
      </c>
    </row>
    <row r="286" spans="3:9">
      <c r="C286" t="s">
        <v>43</v>
      </c>
      <c r="D286" t="s">
        <v>34</v>
      </c>
      <c r="E286" t="s">
        <v>28</v>
      </c>
      <c r="F286" s="3">
        <v>7483</v>
      </c>
      <c r="G286" s="4">
        <v>45</v>
      </c>
      <c r="H286" s="52" t="s">
        <v>78</v>
      </c>
      <c r="I286" s="52" t="s">
        <v>90</v>
      </c>
    </row>
    <row r="287" spans="3:9">
      <c r="C287" t="s">
        <v>55</v>
      </c>
      <c r="D287" t="s">
        <v>34</v>
      </c>
      <c r="E287" t="s">
        <v>19</v>
      </c>
      <c r="F287" s="3">
        <v>6860</v>
      </c>
      <c r="G287" s="4">
        <v>126</v>
      </c>
      <c r="H287" s="52" t="s">
        <v>78</v>
      </c>
      <c r="I287" s="52" t="s">
        <v>90</v>
      </c>
    </row>
    <row r="288" spans="3:9">
      <c r="C288" t="s">
        <v>8</v>
      </c>
      <c r="D288" t="s">
        <v>9</v>
      </c>
      <c r="E288" t="s">
        <v>52</v>
      </c>
      <c r="F288" s="3">
        <v>9002</v>
      </c>
      <c r="G288" s="4">
        <v>72</v>
      </c>
      <c r="H288" s="52" t="s">
        <v>78</v>
      </c>
      <c r="I288" s="52" t="s">
        <v>90</v>
      </c>
    </row>
    <row r="289" spans="3:9">
      <c r="C289" t="s">
        <v>26</v>
      </c>
      <c r="D289" t="s">
        <v>22</v>
      </c>
      <c r="E289" t="s">
        <v>52</v>
      </c>
      <c r="F289" s="3">
        <v>1400</v>
      </c>
      <c r="G289" s="4">
        <v>135</v>
      </c>
      <c r="H289" s="52" t="s">
        <v>78</v>
      </c>
      <c r="I289" s="52" t="s">
        <v>89</v>
      </c>
    </row>
    <row r="290" spans="3:9">
      <c r="C290" t="s">
        <v>55</v>
      </c>
      <c r="D290" t="s">
        <v>50</v>
      </c>
      <c r="E290" t="s">
        <v>37</v>
      </c>
      <c r="F290" s="3">
        <v>4053</v>
      </c>
      <c r="G290" s="4">
        <v>24</v>
      </c>
      <c r="H290" s="52" t="s">
        <v>78</v>
      </c>
      <c r="I290" s="52" t="s">
        <v>90</v>
      </c>
    </row>
    <row r="291" spans="3:9">
      <c r="C291" t="s">
        <v>40</v>
      </c>
      <c r="D291" t="s">
        <v>22</v>
      </c>
      <c r="E291" t="s">
        <v>35</v>
      </c>
      <c r="F291" s="3">
        <v>2149</v>
      </c>
      <c r="G291" s="4">
        <v>117</v>
      </c>
      <c r="H291" s="52" t="s">
        <v>78</v>
      </c>
      <c r="I291" s="52" t="s">
        <v>90</v>
      </c>
    </row>
    <row r="292" spans="3:9">
      <c r="C292" t="s">
        <v>47</v>
      </c>
      <c r="D292" t="s">
        <v>27</v>
      </c>
      <c r="E292" t="s">
        <v>52</v>
      </c>
      <c r="F292" s="3">
        <v>3640</v>
      </c>
      <c r="G292" s="4">
        <v>51</v>
      </c>
      <c r="H292" s="52" t="s">
        <v>78</v>
      </c>
      <c r="I292" s="52" t="s">
        <v>90</v>
      </c>
    </row>
    <row r="293" spans="3:9">
      <c r="C293" t="s">
        <v>46</v>
      </c>
      <c r="D293" t="s">
        <v>27</v>
      </c>
      <c r="E293" t="s">
        <v>48</v>
      </c>
      <c r="F293" s="3">
        <v>630</v>
      </c>
      <c r="G293" s="4">
        <v>36</v>
      </c>
      <c r="H293" s="52" t="s">
        <v>78</v>
      </c>
      <c r="I293" s="52" t="s">
        <v>89</v>
      </c>
    </row>
    <row r="294" spans="3:9">
      <c r="C294" t="s">
        <v>18</v>
      </c>
      <c r="D294" t="s">
        <v>14</v>
      </c>
      <c r="E294" t="s">
        <v>53</v>
      </c>
      <c r="F294" s="3">
        <v>2429</v>
      </c>
      <c r="G294" s="4">
        <v>144</v>
      </c>
      <c r="H294" s="52" t="s">
        <v>78</v>
      </c>
      <c r="I294" s="52" t="s">
        <v>90</v>
      </c>
    </row>
    <row r="295" spans="3:9">
      <c r="C295" t="s">
        <v>18</v>
      </c>
      <c r="D295" t="s">
        <v>22</v>
      </c>
      <c r="E295" t="s">
        <v>28</v>
      </c>
      <c r="F295" s="3">
        <v>2142</v>
      </c>
      <c r="G295" s="4">
        <v>114</v>
      </c>
      <c r="H295" s="52" t="s">
        <v>78</v>
      </c>
      <c r="I295" s="52" t="s">
        <v>90</v>
      </c>
    </row>
    <row r="296" spans="3:9">
      <c r="C296" t="s">
        <v>40</v>
      </c>
      <c r="D296" t="s">
        <v>9</v>
      </c>
      <c r="E296" t="s">
        <v>10</v>
      </c>
      <c r="F296" s="3">
        <v>6454</v>
      </c>
      <c r="G296" s="4">
        <v>54</v>
      </c>
      <c r="H296" s="52" t="s">
        <v>78</v>
      </c>
      <c r="I296" s="52" t="s">
        <v>90</v>
      </c>
    </row>
    <row r="297" spans="3:9">
      <c r="C297" t="s">
        <v>40</v>
      </c>
      <c r="D297" t="s">
        <v>9</v>
      </c>
      <c r="E297" t="s">
        <v>30</v>
      </c>
      <c r="F297" s="3">
        <v>4487</v>
      </c>
      <c r="G297" s="4">
        <v>333</v>
      </c>
      <c r="H297" s="52" t="s">
        <v>78</v>
      </c>
      <c r="I297" s="52" t="s">
        <v>90</v>
      </c>
    </row>
    <row r="298" spans="3:9">
      <c r="C298" t="s">
        <v>47</v>
      </c>
      <c r="D298" t="s">
        <v>9</v>
      </c>
      <c r="E298" t="s">
        <v>19</v>
      </c>
      <c r="F298" s="3">
        <v>938</v>
      </c>
      <c r="G298" s="4">
        <v>366</v>
      </c>
      <c r="H298" s="52" t="s">
        <v>78</v>
      </c>
      <c r="I298" s="52" t="s">
        <v>89</v>
      </c>
    </row>
    <row r="299" spans="3:9">
      <c r="C299" t="s">
        <v>47</v>
      </c>
      <c r="D299" t="s">
        <v>34</v>
      </c>
      <c r="E299" t="s">
        <v>51</v>
      </c>
      <c r="F299" s="3">
        <v>8841</v>
      </c>
      <c r="G299" s="4">
        <v>303</v>
      </c>
      <c r="H299" s="52" t="s">
        <v>78</v>
      </c>
      <c r="I299" s="52" t="s">
        <v>90</v>
      </c>
    </row>
    <row r="300" spans="3:9">
      <c r="C300" t="s">
        <v>46</v>
      </c>
      <c r="D300" t="s">
        <v>27</v>
      </c>
      <c r="E300" t="s">
        <v>31</v>
      </c>
      <c r="F300" s="3">
        <v>4018</v>
      </c>
      <c r="G300" s="4">
        <v>126</v>
      </c>
      <c r="H300" s="52" t="s">
        <v>78</v>
      </c>
      <c r="I300" s="52" t="s">
        <v>90</v>
      </c>
    </row>
    <row r="301" spans="3:9">
      <c r="C301" t="s">
        <v>21</v>
      </c>
      <c r="D301" t="s">
        <v>9</v>
      </c>
      <c r="E301" t="s">
        <v>25</v>
      </c>
      <c r="F301" s="3">
        <v>714</v>
      </c>
      <c r="G301" s="4">
        <v>231</v>
      </c>
      <c r="H301" s="52" t="s">
        <v>78</v>
      </c>
      <c r="I301" s="52" t="s">
        <v>89</v>
      </c>
    </row>
    <row r="302" spans="3:9">
      <c r="C302" t="s">
        <v>18</v>
      </c>
      <c r="D302" t="s">
        <v>34</v>
      </c>
      <c r="E302" t="s">
        <v>28</v>
      </c>
      <c r="F302" s="3">
        <v>3850</v>
      </c>
      <c r="G302" s="4">
        <v>102</v>
      </c>
      <c r="H302" s="52" t="s">
        <v>78</v>
      </c>
      <c r="I302" s="52" t="s">
        <v>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D2:G27"/>
  <sheetViews>
    <sheetView workbookViewId="0">
      <selection activeCell="E17" sqref="E17"/>
    </sheetView>
  </sheetViews>
  <sheetFormatPr defaultColWidth="8.88671875" defaultRowHeight="14.4"/>
  <cols>
    <col min="4" max="4" width="31.88671875" customWidth="1"/>
    <col min="5" max="5" width="20.33203125" customWidth="1"/>
    <col min="6" max="6" width="13.77734375" customWidth="1"/>
  </cols>
  <sheetData>
    <row r="2" spans="4:7" ht="21">
      <c r="E2" s="27" t="s">
        <v>4</v>
      </c>
      <c r="F2" s="27" t="s">
        <v>5</v>
      </c>
    </row>
    <row r="3" spans="4:7" ht="21">
      <c r="D3" s="27" t="s">
        <v>56</v>
      </c>
      <c r="E3">
        <f>AVERAGE(data[Amount])</f>
        <v>4136.2299999999996</v>
      </c>
      <c r="F3">
        <f>AVERAGE(data[Units])</f>
        <v>152.19999999999999</v>
      </c>
    </row>
    <row r="5" spans="4:7" ht="21">
      <c r="D5" s="27" t="s">
        <v>57</v>
      </c>
      <c r="E5">
        <f>MEDIAN(data[Amount])</f>
        <v>3437</v>
      </c>
      <c r="F5">
        <f>MEDIAN(data[Units])</f>
        <v>124.5</v>
      </c>
    </row>
    <row r="7" spans="4:7" ht="21">
      <c r="D7" s="27" t="s">
        <v>58</v>
      </c>
      <c r="E7" s="28">
        <f>MIN(data[Amount])</f>
        <v>0</v>
      </c>
      <c r="F7" s="28">
        <f>MIN(data[Units])</f>
        <v>0</v>
      </c>
      <c r="G7" s="28"/>
    </row>
    <row r="8" spans="4:7" ht="21">
      <c r="D8" s="27" t="s">
        <v>59</v>
      </c>
      <c r="E8" s="28">
        <f>MAX(data[Amount])</f>
        <v>16184</v>
      </c>
      <c r="F8" s="28">
        <f>MAX(data[Units])</f>
        <v>525</v>
      </c>
      <c r="G8" s="28"/>
    </row>
    <row r="9" spans="4:7" ht="21">
      <c r="E9" s="28"/>
      <c r="F9" s="29"/>
      <c r="G9" s="28"/>
    </row>
    <row r="10" spans="4:7" ht="23.4">
      <c r="D10" s="30" t="s">
        <v>60</v>
      </c>
      <c r="E10" s="28">
        <f>E8-E7</f>
        <v>16184</v>
      </c>
      <c r="F10" s="28">
        <f>F8-F7</f>
        <v>525</v>
      </c>
      <c r="G10" s="28"/>
    </row>
    <row r="11" spans="4:7">
      <c r="E11" s="28"/>
      <c r="F11" s="28"/>
      <c r="G11" s="28"/>
    </row>
    <row r="12" spans="4:7" ht="23.4">
      <c r="D12" s="30" t="s">
        <v>61</v>
      </c>
      <c r="E12" s="28">
        <f>PERCENTILE(data[Amount],0.25)</f>
        <v>1652</v>
      </c>
      <c r="F12" s="28">
        <f>PERCENTILE(data[Units],0.25)</f>
        <v>54</v>
      </c>
      <c r="G12" s="28"/>
    </row>
    <row r="13" spans="4:7" ht="23.4">
      <c r="D13" s="30" t="s">
        <v>62</v>
      </c>
      <c r="E13" s="28">
        <f>PERCENTILE(data[Amount],0.75)</f>
        <v>6179.25</v>
      </c>
      <c r="F13" s="28">
        <f>PERCENTILE(data[Units],0.75)</f>
        <v>220.5</v>
      </c>
      <c r="G13" s="28"/>
    </row>
    <row r="14" spans="4:7">
      <c r="E14" s="28"/>
      <c r="F14" s="28"/>
      <c r="G14" s="28"/>
    </row>
    <row r="15" spans="4:7">
      <c r="E15" s="28"/>
      <c r="F15" s="28"/>
      <c r="G15" s="28"/>
    </row>
    <row r="16" spans="4:7" ht="23.4">
      <c r="D16" s="30" t="s">
        <v>63</v>
      </c>
      <c r="E16" s="28">
        <f ca="1">COUNTA(_xlfn.UNIQUE(data[Product]))</f>
        <v>1</v>
      </c>
      <c r="F16" s="28"/>
      <c r="G16" s="28"/>
    </row>
    <row r="17" spans="5:7">
      <c r="E17" s="28"/>
      <c r="F17" s="28"/>
      <c r="G17" s="28"/>
    </row>
    <row r="18" spans="5:7">
      <c r="E18" s="28"/>
      <c r="F18" s="28"/>
      <c r="G18" s="28"/>
    </row>
    <row r="19" spans="5:7">
      <c r="E19" s="28"/>
      <c r="F19" s="28"/>
      <c r="G19" s="28"/>
    </row>
    <row r="20" spans="5:7">
      <c r="E20" s="28"/>
      <c r="F20" s="28"/>
      <c r="G20" s="28"/>
    </row>
    <row r="21" spans="5:7">
      <c r="E21" s="28"/>
      <c r="F21" s="28"/>
      <c r="G21" s="28"/>
    </row>
    <row r="22" spans="5:7">
      <c r="E22" s="28"/>
      <c r="F22" s="28"/>
      <c r="G22" s="28"/>
    </row>
    <row r="23" spans="5:7">
      <c r="E23" s="28"/>
      <c r="F23" s="28"/>
      <c r="G23" s="28"/>
    </row>
    <row r="24" spans="5:7">
      <c r="E24" s="28"/>
      <c r="F24" s="28"/>
      <c r="G24" s="28"/>
    </row>
    <row r="25" spans="5:7">
      <c r="E25" s="28"/>
      <c r="F25" s="28"/>
      <c r="G25" s="28"/>
    </row>
    <row r="26" spans="5:7">
      <c r="E26" s="28"/>
      <c r="F26" s="28"/>
      <c r="G26" s="28"/>
    </row>
    <row r="27" spans="5:7">
      <c r="E27" s="28"/>
      <c r="F27" s="28"/>
      <c r="G27" s="28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1"/>
  <sheetViews>
    <sheetView workbookViewId="0">
      <selection activeCell="H24" sqref="H24"/>
    </sheetView>
  </sheetViews>
  <sheetFormatPr defaultColWidth="8.88671875" defaultRowHeight="14.4"/>
  <cols>
    <col min="1" max="1" width="15.5546875" customWidth="1"/>
    <col min="2" max="2" width="19.44140625" customWidth="1"/>
    <col min="3" max="3" width="18.77734375" customWidth="1"/>
    <col min="4" max="4" width="16.77734375" customWidth="1"/>
    <col min="5" max="5" width="15.6640625" customWidth="1"/>
    <col min="7" max="7" width="20.33203125" customWidth="1"/>
  </cols>
  <sheetData>
    <row r="1" spans="1:5">
      <c r="A1" s="1" t="s">
        <v>1</v>
      </c>
      <c r="B1" s="1" t="s">
        <v>2</v>
      </c>
      <c r="C1" s="1" t="s">
        <v>3</v>
      </c>
      <c r="D1" s="2" t="s">
        <v>4</v>
      </c>
      <c r="E1" s="2" t="s">
        <v>5</v>
      </c>
    </row>
    <row r="2" spans="1:5">
      <c r="A2" t="s">
        <v>55</v>
      </c>
      <c r="B2" t="s">
        <v>34</v>
      </c>
      <c r="C2" t="s">
        <v>17</v>
      </c>
      <c r="D2" s="3">
        <v>5586</v>
      </c>
      <c r="E2" s="4">
        <v>525</v>
      </c>
    </row>
    <row r="3" spans="1:5">
      <c r="A3" t="s">
        <v>46</v>
      </c>
      <c r="B3" t="s">
        <v>22</v>
      </c>
      <c r="C3" t="s">
        <v>53</v>
      </c>
      <c r="D3" s="3">
        <v>798</v>
      </c>
      <c r="E3" s="4">
        <v>519</v>
      </c>
    </row>
    <row r="4" spans="1:5">
      <c r="A4" t="s">
        <v>13</v>
      </c>
      <c r="B4" t="s">
        <v>34</v>
      </c>
      <c r="C4" t="s">
        <v>12</v>
      </c>
      <c r="D4" s="3">
        <v>819</v>
      </c>
      <c r="E4" s="4">
        <v>510</v>
      </c>
    </row>
    <row r="5" spans="1:5">
      <c r="A5" t="s">
        <v>47</v>
      </c>
      <c r="B5" t="s">
        <v>50</v>
      </c>
      <c r="C5" t="s">
        <v>15</v>
      </c>
      <c r="D5" s="3">
        <v>7777</v>
      </c>
      <c r="E5" s="4">
        <v>504</v>
      </c>
    </row>
    <row r="6" spans="1:5">
      <c r="A6" t="s">
        <v>18</v>
      </c>
      <c r="B6" t="s">
        <v>50</v>
      </c>
      <c r="C6" t="s">
        <v>42</v>
      </c>
      <c r="D6" s="3">
        <v>8463</v>
      </c>
      <c r="E6" s="4">
        <v>492</v>
      </c>
    </row>
    <row r="7" spans="1:5">
      <c r="A7" t="s">
        <v>46</v>
      </c>
      <c r="B7" t="s">
        <v>27</v>
      </c>
      <c r="C7" t="s">
        <v>28</v>
      </c>
      <c r="D7" s="3">
        <v>1785</v>
      </c>
      <c r="E7" s="4">
        <v>462</v>
      </c>
    </row>
    <row r="8" spans="1:5">
      <c r="A8" t="s">
        <v>13</v>
      </c>
      <c r="B8" t="s">
        <v>14</v>
      </c>
      <c r="C8" t="s">
        <v>15</v>
      </c>
      <c r="D8" s="3">
        <v>6706</v>
      </c>
      <c r="E8" s="4">
        <v>459</v>
      </c>
    </row>
    <row r="9" spans="1:5">
      <c r="A9" t="s">
        <v>26</v>
      </c>
      <c r="B9" t="s">
        <v>9</v>
      </c>
      <c r="C9" t="s">
        <v>54</v>
      </c>
      <c r="D9" s="3">
        <v>3556</v>
      </c>
      <c r="E9" s="4">
        <v>459</v>
      </c>
    </row>
    <row r="10" spans="1:5">
      <c r="A10" t="s">
        <v>26</v>
      </c>
      <c r="B10" t="s">
        <v>50</v>
      </c>
      <c r="C10" t="s">
        <v>51</v>
      </c>
      <c r="D10" s="3">
        <v>8008</v>
      </c>
      <c r="E10" s="4">
        <v>456</v>
      </c>
    </row>
    <row r="11" spans="1:5">
      <c r="A11" t="s">
        <v>8</v>
      </c>
      <c r="B11" t="s">
        <v>14</v>
      </c>
      <c r="C11" t="s">
        <v>10</v>
      </c>
      <c r="D11" s="3">
        <v>2275</v>
      </c>
      <c r="E11" s="4">
        <v>447</v>
      </c>
    </row>
    <row r="12" spans="1:5">
      <c r="A12" t="s">
        <v>8</v>
      </c>
      <c r="B12" t="s">
        <v>14</v>
      </c>
      <c r="C12" t="s">
        <v>31</v>
      </c>
      <c r="D12" s="3">
        <v>8869</v>
      </c>
      <c r="E12" s="4">
        <v>432</v>
      </c>
    </row>
    <row r="13" spans="1:5">
      <c r="A13" t="s">
        <v>26</v>
      </c>
      <c r="B13" t="s">
        <v>27</v>
      </c>
      <c r="C13" t="s">
        <v>28</v>
      </c>
      <c r="D13" s="3">
        <v>2100</v>
      </c>
      <c r="E13" s="4">
        <v>414</v>
      </c>
    </row>
    <row r="14" spans="1:5">
      <c r="A14" t="s">
        <v>26</v>
      </c>
      <c r="B14" t="s">
        <v>9</v>
      </c>
      <c r="C14" t="s">
        <v>30</v>
      </c>
      <c r="D14" s="3">
        <v>1904</v>
      </c>
      <c r="E14" s="4">
        <v>405</v>
      </c>
    </row>
    <row r="15" spans="1:5">
      <c r="A15" t="s">
        <v>26</v>
      </c>
      <c r="B15" t="s">
        <v>14</v>
      </c>
      <c r="C15" t="s">
        <v>19</v>
      </c>
      <c r="D15" s="3">
        <v>1302</v>
      </c>
      <c r="E15" s="4">
        <v>402</v>
      </c>
    </row>
    <row r="16" spans="1:5">
      <c r="A16" t="s">
        <v>26</v>
      </c>
      <c r="B16" t="s">
        <v>27</v>
      </c>
      <c r="C16" t="s">
        <v>52</v>
      </c>
      <c r="D16" s="3">
        <v>3052</v>
      </c>
      <c r="E16" s="4">
        <v>378</v>
      </c>
    </row>
    <row r="17" spans="1:8">
      <c r="A17" t="s">
        <v>8</v>
      </c>
      <c r="B17" t="s">
        <v>14</v>
      </c>
      <c r="C17" t="s">
        <v>37</v>
      </c>
      <c r="D17" s="3">
        <v>6853</v>
      </c>
      <c r="E17" s="4">
        <v>372</v>
      </c>
    </row>
    <row r="18" spans="1:8">
      <c r="A18" t="s">
        <v>40</v>
      </c>
      <c r="B18" t="s">
        <v>50</v>
      </c>
      <c r="C18" t="s">
        <v>17</v>
      </c>
      <c r="D18" s="3">
        <v>1932</v>
      </c>
      <c r="E18" s="4">
        <v>369</v>
      </c>
    </row>
    <row r="19" spans="1:8">
      <c r="A19" t="s">
        <v>26</v>
      </c>
      <c r="B19" t="s">
        <v>50</v>
      </c>
      <c r="C19" t="s">
        <v>10</v>
      </c>
      <c r="D19" s="3">
        <v>3402</v>
      </c>
      <c r="E19" s="4">
        <v>366</v>
      </c>
    </row>
    <row r="20" spans="1:8">
      <c r="A20" t="s">
        <v>47</v>
      </c>
      <c r="B20" t="s">
        <v>9</v>
      </c>
      <c r="C20" t="s">
        <v>19</v>
      </c>
      <c r="D20" s="3">
        <v>938</v>
      </c>
      <c r="E20" s="4">
        <v>366</v>
      </c>
    </row>
    <row r="21" spans="1:8">
      <c r="A21" t="s">
        <v>13</v>
      </c>
      <c r="B21" t="s">
        <v>14</v>
      </c>
      <c r="C21" t="s">
        <v>42</v>
      </c>
      <c r="D21" s="3">
        <v>2702</v>
      </c>
      <c r="E21" s="4">
        <v>363</v>
      </c>
    </row>
    <row r="22" spans="1:8">
      <c r="A22" t="s">
        <v>43</v>
      </c>
      <c r="B22" t="s">
        <v>14</v>
      </c>
      <c r="C22" t="s">
        <v>52</v>
      </c>
      <c r="D22" s="3">
        <v>4480</v>
      </c>
      <c r="E22" s="4">
        <v>357</v>
      </c>
    </row>
    <row r="23" spans="1:8">
      <c r="A23" t="s">
        <v>43</v>
      </c>
      <c r="B23" t="s">
        <v>22</v>
      </c>
      <c r="C23" t="s">
        <v>33</v>
      </c>
      <c r="D23" s="3">
        <v>3339</v>
      </c>
      <c r="E23" s="4">
        <v>348</v>
      </c>
    </row>
    <row r="24" spans="1:8">
      <c r="A24" t="s">
        <v>46</v>
      </c>
      <c r="B24" t="s">
        <v>34</v>
      </c>
      <c r="C24" t="s">
        <v>35</v>
      </c>
      <c r="D24" s="3">
        <v>4326</v>
      </c>
      <c r="E24" s="4">
        <v>348</v>
      </c>
      <c r="H24" t="s">
        <v>64</v>
      </c>
    </row>
    <row r="25" spans="1:8">
      <c r="A25" t="s">
        <v>55</v>
      </c>
      <c r="B25" t="s">
        <v>22</v>
      </c>
      <c r="C25" t="s">
        <v>52</v>
      </c>
      <c r="D25" s="3">
        <v>2471</v>
      </c>
      <c r="E25" s="4">
        <v>342</v>
      </c>
    </row>
    <row r="26" spans="1:8">
      <c r="A26" t="s">
        <v>43</v>
      </c>
      <c r="B26" t="s">
        <v>50</v>
      </c>
      <c r="C26" t="s">
        <v>42</v>
      </c>
      <c r="D26" s="3">
        <v>15610</v>
      </c>
      <c r="E26" s="4">
        <v>339</v>
      </c>
    </row>
    <row r="27" spans="1:8">
      <c r="A27" t="s">
        <v>40</v>
      </c>
      <c r="B27" t="s">
        <v>9</v>
      </c>
      <c r="C27" t="s">
        <v>30</v>
      </c>
      <c r="D27" s="3">
        <v>4487</v>
      </c>
      <c r="E27" s="4">
        <v>333</v>
      </c>
    </row>
    <row r="28" spans="1:8">
      <c r="A28" t="s">
        <v>47</v>
      </c>
      <c r="B28" t="s">
        <v>9</v>
      </c>
      <c r="C28" t="s">
        <v>54</v>
      </c>
      <c r="D28" s="3">
        <v>7308</v>
      </c>
      <c r="E28" s="4">
        <v>327</v>
      </c>
    </row>
    <row r="29" spans="1:8">
      <c r="A29" t="s">
        <v>47</v>
      </c>
      <c r="B29" t="s">
        <v>9</v>
      </c>
      <c r="C29" t="s">
        <v>52</v>
      </c>
      <c r="D29" s="3">
        <v>4592</v>
      </c>
      <c r="E29" s="4">
        <v>324</v>
      </c>
    </row>
    <row r="30" spans="1:8">
      <c r="A30" t="s">
        <v>47</v>
      </c>
      <c r="B30" t="s">
        <v>50</v>
      </c>
      <c r="C30" t="s">
        <v>54</v>
      </c>
      <c r="D30" s="3">
        <v>3689</v>
      </c>
      <c r="E30" s="4">
        <v>312</v>
      </c>
    </row>
    <row r="31" spans="1:8">
      <c r="A31" t="s">
        <v>40</v>
      </c>
      <c r="B31" t="s">
        <v>34</v>
      </c>
      <c r="C31" t="s">
        <v>10</v>
      </c>
      <c r="D31" s="3">
        <v>10129</v>
      </c>
      <c r="E31" s="4">
        <v>312</v>
      </c>
    </row>
    <row r="32" spans="1:8">
      <c r="A32" t="s">
        <v>21</v>
      </c>
      <c r="B32" t="s">
        <v>22</v>
      </c>
      <c r="C32" t="s">
        <v>54</v>
      </c>
      <c r="D32" s="3">
        <v>854</v>
      </c>
      <c r="E32" s="4">
        <v>309</v>
      </c>
    </row>
    <row r="33" spans="1:5">
      <c r="A33" t="s">
        <v>47</v>
      </c>
      <c r="B33" t="s">
        <v>14</v>
      </c>
      <c r="C33" t="s">
        <v>31</v>
      </c>
      <c r="D33" s="3">
        <v>819</v>
      </c>
      <c r="E33" s="4">
        <v>306</v>
      </c>
    </row>
    <row r="34" spans="1:5">
      <c r="A34" t="s">
        <v>18</v>
      </c>
      <c r="B34" t="s">
        <v>27</v>
      </c>
      <c r="C34" t="s">
        <v>49</v>
      </c>
      <c r="D34" s="3">
        <v>3920</v>
      </c>
      <c r="E34" s="4">
        <v>306</v>
      </c>
    </row>
    <row r="35" spans="1:5">
      <c r="A35" t="s">
        <v>8</v>
      </c>
      <c r="B35" t="s">
        <v>22</v>
      </c>
      <c r="C35" t="s">
        <v>53</v>
      </c>
      <c r="D35" s="3">
        <v>3164</v>
      </c>
      <c r="E35" s="4">
        <v>306</v>
      </c>
    </row>
    <row r="36" spans="1:5">
      <c r="A36" t="s">
        <v>55</v>
      </c>
      <c r="B36" t="s">
        <v>22</v>
      </c>
      <c r="C36" t="s">
        <v>15</v>
      </c>
      <c r="D36" s="3">
        <v>6657</v>
      </c>
      <c r="E36" s="4">
        <v>303</v>
      </c>
    </row>
    <row r="37" spans="1:5">
      <c r="A37" t="s">
        <v>46</v>
      </c>
      <c r="B37" t="s">
        <v>14</v>
      </c>
      <c r="C37" t="s">
        <v>33</v>
      </c>
      <c r="D37" s="3">
        <v>1589</v>
      </c>
      <c r="E37" s="4">
        <v>303</v>
      </c>
    </row>
    <row r="38" spans="1:5">
      <c r="A38" t="s">
        <v>47</v>
      </c>
      <c r="B38" t="s">
        <v>34</v>
      </c>
      <c r="C38" t="s">
        <v>51</v>
      </c>
      <c r="D38" s="3">
        <v>8841</v>
      </c>
      <c r="E38" s="4">
        <v>303</v>
      </c>
    </row>
    <row r="39" spans="1:5">
      <c r="A39" t="s">
        <v>40</v>
      </c>
      <c r="B39" t="s">
        <v>22</v>
      </c>
      <c r="C39" t="s">
        <v>39</v>
      </c>
      <c r="D39" s="3">
        <v>2870</v>
      </c>
      <c r="E39" s="4">
        <v>300</v>
      </c>
    </row>
    <row r="40" spans="1:5">
      <c r="A40" t="s">
        <v>13</v>
      </c>
      <c r="B40" t="s">
        <v>14</v>
      </c>
      <c r="C40" t="s">
        <v>53</v>
      </c>
      <c r="D40" s="3">
        <v>4753</v>
      </c>
      <c r="E40" s="4">
        <v>300</v>
      </c>
    </row>
    <row r="41" spans="1:5">
      <c r="A41" t="s">
        <v>8</v>
      </c>
      <c r="B41" t="s">
        <v>34</v>
      </c>
      <c r="C41" t="s">
        <v>12</v>
      </c>
      <c r="D41" s="3">
        <v>5670</v>
      </c>
      <c r="E41" s="4">
        <v>297</v>
      </c>
    </row>
    <row r="42" spans="1:5">
      <c r="A42" t="s">
        <v>21</v>
      </c>
      <c r="B42" t="s">
        <v>22</v>
      </c>
      <c r="C42" t="s">
        <v>23</v>
      </c>
      <c r="D42" s="3">
        <v>9632</v>
      </c>
      <c r="E42" s="4">
        <v>288</v>
      </c>
    </row>
    <row r="43" spans="1:5">
      <c r="A43" t="s">
        <v>13</v>
      </c>
      <c r="B43" t="s">
        <v>50</v>
      </c>
      <c r="C43" t="s">
        <v>35</v>
      </c>
      <c r="D43" s="3">
        <v>3507</v>
      </c>
      <c r="E43" s="4">
        <v>288</v>
      </c>
    </row>
    <row r="44" spans="1:5">
      <c r="A44" t="s">
        <v>55</v>
      </c>
      <c r="B44" t="s">
        <v>9</v>
      </c>
      <c r="C44" t="s">
        <v>45</v>
      </c>
      <c r="D44" s="3">
        <v>245</v>
      </c>
      <c r="E44" s="4">
        <v>288</v>
      </c>
    </row>
    <row r="45" spans="1:5">
      <c r="A45" t="s">
        <v>40</v>
      </c>
      <c r="B45" t="s">
        <v>14</v>
      </c>
      <c r="C45" t="s">
        <v>54</v>
      </c>
      <c r="D45" s="3">
        <v>5194</v>
      </c>
      <c r="E45" s="4">
        <v>288</v>
      </c>
    </row>
    <row r="46" spans="1:5">
      <c r="A46" t="s">
        <v>26</v>
      </c>
      <c r="B46" t="s">
        <v>34</v>
      </c>
      <c r="C46" t="s">
        <v>53</v>
      </c>
      <c r="D46" s="3">
        <v>1134</v>
      </c>
      <c r="E46" s="4">
        <v>282</v>
      </c>
    </row>
    <row r="47" spans="1:5">
      <c r="A47" t="s">
        <v>55</v>
      </c>
      <c r="B47" t="s">
        <v>14</v>
      </c>
      <c r="C47" t="s">
        <v>23</v>
      </c>
      <c r="D47" s="3">
        <v>3808</v>
      </c>
      <c r="E47" s="4">
        <v>279</v>
      </c>
    </row>
    <row r="48" spans="1:5">
      <c r="A48" t="s">
        <v>55</v>
      </c>
      <c r="B48" t="s">
        <v>27</v>
      </c>
      <c r="C48" t="s">
        <v>45</v>
      </c>
      <c r="D48" s="3">
        <v>4858</v>
      </c>
      <c r="E48" s="4">
        <v>279</v>
      </c>
    </row>
    <row r="49" spans="1:5">
      <c r="A49" t="s">
        <v>47</v>
      </c>
      <c r="B49" t="s">
        <v>50</v>
      </c>
      <c r="C49" t="s">
        <v>17</v>
      </c>
      <c r="D49" s="3">
        <v>7259</v>
      </c>
      <c r="E49" s="4">
        <v>276</v>
      </c>
    </row>
    <row r="50" spans="1:5">
      <c r="A50" t="s">
        <v>47</v>
      </c>
      <c r="B50" t="s">
        <v>14</v>
      </c>
      <c r="C50" t="s">
        <v>25</v>
      </c>
      <c r="D50" s="3">
        <v>6657</v>
      </c>
      <c r="E50" s="4">
        <v>276</v>
      </c>
    </row>
    <row r="51" spans="1:5">
      <c r="A51" t="s">
        <v>18</v>
      </c>
      <c r="B51" t="s">
        <v>9</v>
      </c>
      <c r="C51" t="s">
        <v>52</v>
      </c>
      <c r="D51" s="3">
        <v>1085</v>
      </c>
      <c r="E51" s="4">
        <v>273</v>
      </c>
    </row>
    <row r="52" spans="1:5">
      <c r="A52" t="s">
        <v>40</v>
      </c>
      <c r="B52" t="s">
        <v>34</v>
      </c>
      <c r="C52" t="s">
        <v>23</v>
      </c>
      <c r="D52" s="3">
        <v>1778</v>
      </c>
      <c r="E52" s="4">
        <v>270</v>
      </c>
    </row>
    <row r="53" spans="1:5">
      <c r="A53" t="s">
        <v>26</v>
      </c>
      <c r="B53" t="s">
        <v>14</v>
      </c>
      <c r="C53" t="s">
        <v>42</v>
      </c>
      <c r="D53" s="3">
        <v>1071</v>
      </c>
      <c r="E53" s="4">
        <v>270</v>
      </c>
    </row>
    <row r="54" spans="1:5">
      <c r="A54" t="s">
        <v>55</v>
      </c>
      <c r="B54" t="s">
        <v>22</v>
      </c>
      <c r="C54" t="s">
        <v>48</v>
      </c>
      <c r="D54" s="3">
        <v>2317</v>
      </c>
      <c r="E54" s="4">
        <v>261</v>
      </c>
    </row>
    <row r="55" spans="1:5">
      <c r="A55" t="s">
        <v>40</v>
      </c>
      <c r="B55" t="s">
        <v>34</v>
      </c>
      <c r="C55" t="s">
        <v>54</v>
      </c>
      <c r="D55" s="3">
        <v>5677</v>
      </c>
      <c r="E55" s="4">
        <v>258</v>
      </c>
    </row>
    <row r="56" spans="1:5">
      <c r="A56" t="s">
        <v>47</v>
      </c>
      <c r="B56" t="s">
        <v>14</v>
      </c>
      <c r="C56" t="s">
        <v>17</v>
      </c>
      <c r="D56" s="3">
        <v>2415</v>
      </c>
      <c r="E56" s="4">
        <v>255</v>
      </c>
    </row>
    <row r="57" spans="1:5">
      <c r="A57" t="s">
        <v>40</v>
      </c>
      <c r="B57" t="s">
        <v>14</v>
      </c>
      <c r="C57" t="s">
        <v>10</v>
      </c>
      <c r="D57" s="3">
        <v>6755</v>
      </c>
      <c r="E57" s="4">
        <v>252</v>
      </c>
    </row>
    <row r="58" spans="1:5">
      <c r="A58" t="s">
        <v>40</v>
      </c>
      <c r="B58" t="s">
        <v>22</v>
      </c>
      <c r="C58" t="s">
        <v>52</v>
      </c>
      <c r="D58" s="3">
        <v>5551</v>
      </c>
      <c r="E58" s="4">
        <v>252</v>
      </c>
    </row>
    <row r="59" spans="1:5">
      <c r="A59" t="s">
        <v>43</v>
      </c>
      <c r="B59" t="s">
        <v>27</v>
      </c>
      <c r="C59" t="s">
        <v>23</v>
      </c>
      <c r="D59" s="3">
        <v>385</v>
      </c>
      <c r="E59" s="4">
        <v>249</v>
      </c>
    </row>
    <row r="60" spans="1:5">
      <c r="A60" t="s">
        <v>40</v>
      </c>
      <c r="B60" t="s">
        <v>27</v>
      </c>
      <c r="C60" t="s">
        <v>33</v>
      </c>
      <c r="D60" s="3">
        <v>4438</v>
      </c>
      <c r="E60" s="4">
        <v>246</v>
      </c>
    </row>
    <row r="61" spans="1:5">
      <c r="A61" t="s">
        <v>18</v>
      </c>
      <c r="B61" t="s">
        <v>9</v>
      </c>
      <c r="C61" t="s">
        <v>51</v>
      </c>
      <c r="D61" s="3">
        <v>2856</v>
      </c>
      <c r="E61" s="4">
        <v>246</v>
      </c>
    </row>
    <row r="62" spans="1:5">
      <c r="A62" t="s">
        <v>46</v>
      </c>
      <c r="B62" t="s">
        <v>22</v>
      </c>
      <c r="C62" t="s">
        <v>35</v>
      </c>
      <c r="D62" s="3">
        <v>3094</v>
      </c>
      <c r="E62" s="4">
        <v>246</v>
      </c>
    </row>
    <row r="63" spans="1:5">
      <c r="A63" t="s">
        <v>43</v>
      </c>
      <c r="B63" t="s">
        <v>14</v>
      </c>
      <c r="C63" t="s">
        <v>35</v>
      </c>
      <c r="D63" s="3">
        <v>4753</v>
      </c>
      <c r="E63" s="4">
        <v>246</v>
      </c>
    </row>
    <row r="64" spans="1:5">
      <c r="A64" t="s">
        <v>18</v>
      </c>
      <c r="B64" t="s">
        <v>14</v>
      </c>
      <c r="C64" t="s">
        <v>25</v>
      </c>
      <c r="D64" s="3">
        <v>7833</v>
      </c>
      <c r="E64" s="4">
        <v>243</v>
      </c>
    </row>
    <row r="65" spans="1:5">
      <c r="A65" t="s">
        <v>21</v>
      </c>
      <c r="B65" t="s">
        <v>9</v>
      </c>
      <c r="C65" t="s">
        <v>10</v>
      </c>
      <c r="D65" s="3">
        <v>1526</v>
      </c>
      <c r="E65" s="4">
        <v>240</v>
      </c>
    </row>
    <row r="66" spans="1:5">
      <c r="A66" t="s">
        <v>40</v>
      </c>
      <c r="B66" t="s">
        <v>14</v>
      </c>
      <c r="C66" t="s">
        <v>39</v>
      </c>
      <c r="D66" s="3">
        <v>4585</v>
      </c>
      <c r="E66" s="4">
        <v>240</v>
      </c>
    </row>
    <row r="67" spans="1:5">
      <c r="A67" t="s">
        <v>43</v>
      </c>
      <c r="B67" t="s">
        <v>50</v>
      </c>
      <c r="C67" t="s">
        <v>37</v>
      </c>
      <c r="D67" s="3">
        <v>6279</v>
      </c>
      <c r="E67" s="4">
        <v>237</v>
      </c>
    </row>
    <row r="68" spans="1:5">
      <c r="A68" t="s">
        <v>47</v>
      </c>
      <c r="B68" t="s">
        <v>14</v>
      </c>
      <c r="C68" t="s">
        <v>28</v>
      </c>
      <c r="D68" s="3">
        <v>2464</v>
      </c>
      <c r="E68" s="4">
        <v>234</v>
      </c>
    </row>
    <row r="69" spans="1:5">
      <c r="A69" t="s">
        <v>13</v>
      </c>
      <c r="B69" t="s">
        <v>34</v>
      </c>
      <c r="C69" t="s">
        <v>48</v>
      </c>
      <c r="D69" s="3">
        <v>1701</v>
      </c>
      <c r="E69" s="4">
        <v>234</v>
      </c>
    </row>
    <row r="70" spans="1:5">
      <c r="A70" t="s">
        <v>8</v>
      </c>
      <c r="B70" t="s">
        <v>14</v>
      </c>
      <c r="C70" t="s">
        <v>15</v>
      </c>
      <c r="D70" s="3">
        <v>12348</v>
      </c>
      <c r="E70" s="4">
        <v>234</v>
      </c>
    </row>
    <row r="71" spans="1:5">
      <c r="A71" t="s">
        <v>21</v>
      </c>
      <c r="B71" t="s">
        <v>22</v>
      </c>
      <c r="C71" t="s">
        <v>12</v>
      </c>
      <c r="D71" s="3">
        <v>10311</v>
      </c>
      <c r="E71" s="4">
        <v>231</v>
      </c>
    </row>
    <row r="72" spans="1:5">
      <c r="A72" t="s">
        <v>21</v>
      </c>
      <c r="B72" t="s">
        <v>9</v>
      </c>
      <c r="C72" t="s">
        <v>25</v>
      </c>
      <c r="D72" s="3">
        <v>714</v>
      </c>
      <c r="E72" s="4">
        <v>231</v>
      </c>
    </row>
    <row r="73" spans="1:5">
      <c r="A73" t="s">
        <v>55</v>
      </c>
      <c r="B73" t="s">
        <v>14</v>
      </c>
      <c r="C73" t="s">
        <v>45</v>
      </c>
      <c r="D73" s="3">
        <v>567</v>
      </c>
      <c r="E73" s="4">
        <v>228</v>
      </c>
    </row>
    <row r="74" spans="1:5">
      <c r="A74" t="s">
        <v>40</v>
      </c>
      <c r="B74" t="s">
        <v>9</v>
      </c>
      <c r="C74" t="s">
        <v>17</v>
      </c>
      <c r="D74" s="3">
        <v>6608</v>
      </c>
      <c r="E74" s="4">
        <v>225</v>
      </c>
    </row>
    <row r="75" spans="1:5">
      <c r="A75" t="s">
        <v>21</v>
      </c>
      <c r="B75" t="s">
        <v>50</v>
      </c>
      <c r="C75" t="s">
        <v>30</v>
      </c>
      <c r="D75" s="3">
        <v>1274</v>
      </c>
      <c r="E75" s="4">
        <v>225</v>
      </c>
    </row>
    <row r="76" spans="1:5">
      <c r="A76" t="s">
        <v>8</v>
      </c>
      <c r="B76" t="s">
        <v>27</v>
      </c>
      <c r="C76" t="s">
        <v>54</v>
      </c>
      <c r="D76" s="3">
        <v>3101</v>
      </c>
      <c r="E76" s="4">
        <v>225</v>
      </c>
    </row>
    <row r="77" spans="1:5">
      <c r="A77" t="s">
        <v>13</v>
      </c>
      <c r="B77" t="s">
        <v>50</v>
      </c>
      <c r="C77" t="s">
        <v>30</v>
      </c>
      <c r="D77" s="3">
        <v>2009</v>
      </c>
      <c r="E77" s="4">
        <v>219</v>
      </c>
    </row>
    <row r="78" spans="1:5">
      <c r="A78" t="s">
        <v>21</v>
      </c>
      <c r="B78" t="s">
        <v>14</v>
      </c>
      <c r="C78" t="s">
        <v>54</v>
      </c>
      <c r="D78" s="3">
        <v>7455</v>
      </c>
      <c r="E78" s="4">
        <v>216</v>
      </c>
    </row>
    <row r="79" spans="1:5">
      <c r="A79" t="s">
        <v>13</v>
      </c>
      <c r="B79" t="s">
        <v>34</v>
      </c>
      <c r="C79" t="s">
        <v>15</v>
      </c>
      <c r="D79" s="3">
        <v>3752</v>
      </c>
      <c r="E79" s="4">
        <v>213</v>
      </c>
    </row>
    <row r="80" spans="1:5">
      <c r="A80" t="s">
        <v>46</v>
      </c>
      <c r="B80" t="s">
        <v>27</v>
      </c>
      <c r="C80" t="s">
        <v>45</v>
      </c>
      <c r="D80" s="3">
        <v>7651</v>
      </c>
      <c r="E80" s="4">
        <v>213</v>
      </c>
    </row>
    <row r="81" spans="1:5">
      <c r="A81" t="s">
        <v>13</v>
      </c>
      <c r="B81" t="s">
        <v>14</v>
      </c>
      <c r="C81" t="s">
        <v>37</v>
      </c>
      <c r="D81" s="3">
        <v>5012</v>
      </c>
      <c r="E81" s="4">
        <v>210</v>
      </c>
    </row>
    <row r="82" spans="1:5">
      <c r="A82" t="s">
        <v>13</v>
      </c>
      <c r="B82" t="s">
        <v>27</v>
      </c>
      <c r="C82" t="s">
        <v>35</v>
      </c>
      <c r="D82" s="3">
        <v>8890</v>
      </c>
      <c r="E82" s="4">
        <v>210</v>
      </c>
    </row>
    <row r="83" spans="1:5">
      <c r="A83" t="s">
        <v>26</v>
      </c>
      <c r="B83" t="s">
        <v>50</v>
      </c>
      <c r="C83" t="s">
        <v>53</v>
      </c>
      <c r="D83" s="3">
        <v>4242</v>
      </c>
      <c r="E83" s="4">
        <v>207</v>
      </c>
    </row>
    <row r="84" spans="1:5">
      <c r="A84" t="s">
        <v>18</v>
      </c>
      <c r="B84" t="s">
        <v>9</v>
      </c>
      <c r="C84" t="s">
        <v>19</v>
      </c>
      <c r="D84" s="3">
        <v>259</v>
      </c>
      <c r="E84" s="4">
        <v>207</v>
      </c>
    </row>
    <row r="85" spans="1:5">
      <c r="A85" t="s">
        <v>40</v>
      </c>
      <c r="B85" t="s">
        <v>9</v>
      </c>
      <c r="C85" t="s">
        <v>37</v>
      </c>
      <c r="D85" s="3">
        <v>9835</v>
      </c>
      <c r="E85" s="4">
        <v>207</v>
      </c>
    </row>
    <row r="86" spans="1:5">
      <c r="A86" t="s">
        <v>13</v>
      </c>
      <c r="B86" t="s">
        <v>9</v>
      </c>
      <c r="C86" t="s">
        <v>39</v>
      </c>
      <c r="D86" s="3">
        <v>1771</v>
      </c>
      <c r="E86" s="4">
        <v>204</v>
      </c>
    </row>
    <row r="87" spans="1:5">
      <c r="A87" t="s">
        <v>21</v>
      </c>
      <c r="B87" t="s">
        <v>22</v>
      </c>
      <c r="C87" t="s">
        <v>51</v>
      </c>
      <c r="D87" s="3">
        <v>98</v>
      </c>
      <c r="E87" s="4">
        <v>204</v>
      </c>
    </row>
    <row r="88" spans="1:5">
      <c r="A88" t="s">
        <v>18</v>
      </c>
      <c r="B88" t="s">
        <v>22</v>
      </c>
      <c r="C88" t="s">
        <v>53</v>
      </c>
      <c r="D88" s="3">
        <v>11522</v>
      </c>
      <c r="E88" s="4">
        <v>204</v>
      </c>
    </row>
    <row r="89" spans="1:5">
      <c r="A89" t="s">
        <v>55</v>
      </c>
      <c r="B89" t="s">
        <v>50</v>
      </c>
      <c r="C89" t="s">
        <v>39</v>
      </c>
      <c r="D89" s="3">
        <v>5355</v>
      </c>
      <c r="E89" s="4">
        <v>204</v>
      </c>
    </row>
    <row r="90" spans="1:5">
      <c r="A90" t="s">
        <v>18</v>
      </c>
      <c r="B90" t="s">
        <v>27</v>
      </c>
      <c r="C90" t="s">
        <v>23</v>
      </c>
      <c r="D90" s="3">
        <v>2639</v>
      </c>
      <c r="E90" s="4">
        <v>204</v>
      </c>
    </row>
    <row r="91" spans="1:5">
      <c r="A91" t="s">
        <v>43</v>
      </c>
      <c r="B91" t="s">
        <v>14</v>
      </c>
      <c r="C91" t="s">
        <v>25</v>
      </c>
      <c r="D91" s="3">
        <v>13391</v>
      </c>
      <c r="E91" s="4">
        <v>201</v>
      </c>
    </row>
    <row r="92" spans="1:5">
      <c r="A92" t="s">
        <v>46</v>
      </c>
      <c r="B92" t="s">
        <v>9</v>
      </c>
      <c r="C92" t="s">
        <v>33</v>
      </c>
      <c r="D92" s="3">
        <v>9926</v>
      </c>
      <c r="E92" s="4">
        <v>201</v>
      </c>
    </row>
    <row r="93" spans="1:5">
      <c r="A93" t="s">
        <v>43</v>
      </c>
      <c r="B93" t="s">
        <v>50</v>
      </c>
      <c r="C93" t="s">
        <v>25</v>
      </c>
      <c r="D93" s="3">
        <v>7280</v>
      </c>
      <c r="E93" s="4">
        <v>201</v>
      </c>
    </row>
    <row r="94" spans="1:5">
      <c r="A94" t="s">
        <v>8</v>
      </c>
      <c r="B94" t="s">
        <v>22</v>
      </c>
      <c r="C94" t="s">
        <v>12</v>
      </c>
      <c r="D94" s="3">
        <v>4424</v>
      </c>
      <c r="E94" s="4">
        <v>201</v>
      </c>
    </row>
    <row r="95" spans="1:5">
      <c r="A95" t="s">
        <v>40</v>
      </c>
      <c r="B95" t="s">
        <v>27</v>
      </c>
      <c r="C95" t="s">
        <v>53</v>
      </c>
      <c r="D95" s="3">
        <v>966</v>
      </c>
      <c r="E95" s="4">
        <v>198</v>
      </c>
    </row>
    <row r="96" spans="1:5">
      <c r="A96" t="s">
        <v>55</v>
      </c>
      <c r="B96" t="s">
        <v>14</v>
      </c>
      <c r="C96" t="s">
        <v>42</v>
      </c>
      <c r="D96" s="3">
        <v>1974</v>
      </c>
      <c r="E96" s="4">
        <v>195</v>
      </c>
    </row>
    <row r="97" spans="1:5">
      <c r="A97" t="s">
        <v>43</v>
      </c>
      <c r="B97" t="s">
        <v>50</v>
      </c>
      <c r="C97" t="s">
        <v>39</v>
      </c>
      <c r="D97" s="3">
        <v>861</v>
      </c>
      <c r="E97" s="4">
        <v>195</v>
      </c>
    </row>
    <row r="98" spans="1:5">
      <c r="A98" t="s">
        <v>13</v>
      </c>
      <c r="B98" t="s">
        <v>9</v>
      </c>
      <c r="C98" t="s">
        <v>37</v>
      </c>
      <c r="D98" s="3">
        <v>1890</v>
      </c>
      <c r="E98" s="4">
        <v>195</v>
      </c>
    </row>
    <row r="99" spans="1:5">
      <c r="A99" t="s">
        <v>21</v>
      </c>
      <c r="B99" t="s">
        <v>22</v>
      </c>
      <c r="C99" t="s">
        <v>39</v>
      </c>
      <c r="D99" s="3">
        <v>1925</v>
      </c>
      <c r="E99" s="4">
        <v>192</v>
      </c>
    </row>
    <row r="100" spans="1:5">
      <c r="A100" t="s">
        <v>26</v>
      </c>
      <c r="B100" t="s">
        <v>9</v>
      </c>
      <c r="C100" t="s">
        <v>48</v>
      </c>
      <c r="D100" s="3">
        <v>4949</v>
      </c>
      <c r="E100" s="4">
        <v>189</v>
      </c>
    </row>
    <row r="101" spans="1:5">
      <c r="A101" t="s">
        <v>40</v>
      </c>
      <c r="B101" t="s">
        <v>50</v>
      </c>
      <c r="C101" t="s">
        <v>49</v>
      </c>
      <c r="D101" s="3">
        <v>8862</v>
      </c>
      <c r="E101" s="4">
        <v>189</v>
      </c>
    </row>
    <row r="102" spans="1:5">
      <c r="A102" t="s">
        <v>18</v>
      </c>
      <c r="B102" t="s">
        <v>50</v>
      </c>
      <c r="C102" t="s">
        <v>30</v>
      </c>
      <c r="D102" s="3">
        <v>938</v>
      </c>
      <c r="E102" s="4">
        <v>189</v>
      </c>
    </row>
    <row r="103" spans="1:5">
      <c r="A103" t="s">
        <v>18</v>
      </c>
      <c r="B103" t="s">
        <v>22</v>
      </c>
      <c r="C103" t="s">
        <v>15</v>
      </c>
      <c r="D103" s="3">
        <v>2954</v>
      </c>
      <c r="E103" s="4">
        <v>189</v>
      </c>
    </row>
    <row r="104" spans="1:5">
      <c r="A104" t="s">
        <v>21</v>
      </c>
      <c r="B104" t="s">
        <v>14</v>
      </c>
      <c r="C104" t="s">
        <v>25</v>
      </c>
      <c r="D104" s="3">
        <v>2114</v>
      </c>
      <c r="E104" s="4">
        <v>186</v>
      </c>
    </row>
    <row r="105" spans="1:5">
      <c r="A105" t="s">
        <v>13</v>
      </c>
      <c r="B105" t="s">
        <v>27</v>
      </c>
      <c r="C105" t="s">
        <v>10</v>
      </c>
      <c r="D105" s="3">
        <v>7021</v>
      </c>
      <c r="E105" s="4">
        <v>183</v>
      </c>
    </row>
    <row r="106" spans="1:5">
      <c r="A106" t="s">
        <v>46</v>
      </c>
      <c r="B106" t="s">
        <v>34</v>
      </c>
      <c r="C106" t="s">
        <v>54</v>
      </c>
      <c r="D106" s="3">
        <v>6580</v>
      </c>
      <c r="E106" s="4">
        <v>183</v>
      </c>
    </row>
    <row r="107" spans="1:5">
      <c r="A107" t="s">
        <v>40</v>
      </c>
      <c r="B107" t="s">
        <v>22</v>
      </c>
      <c r="C107" t="s">
        <v>23</v>
      </c>
      <c r="D107" s="3">
        <v>2646</v>
      </c>
      <c r="E107" s="4">
        <v>177</v>
      </c>
    </row>
    <row r="108" spans="1:5">
      <c r="A108" t="s">
        <v>21</v>
      </c>
      <c r="B108" t="s">
        <v>9</v>
      </c>
      <c r="C108" t="s">
        <v>51</v>
      </c>
      <c r="D108" s="3">
        <v>2324</v>
      </c>
      <c r="E108" s="4">
        <v>177</v>
      </c>
    </row>
    <row r="109" spans="1:5">
      <c r="A109" t="s">
        <v>26</v>
      </c>
      <c r="B109" t="s">
        <v>14</v>
      </c>
      <c r="C109" t="s">
        <v>53</v>
      </c>
      <c r="D109" s="3">
        <v>3864</v>
      </c>
      <c r="E109" s="4">
        <v>177</v>
      </c>
    </row>
    <row r="110" spans="1:5">
      <c r="A110" t="s">
        <v>21</v>
      </c>
      <c r="B110" t="s">
        <v>50</v>
      </c>
      <c r="C110" t="s">
        <v>31</v>
      </c>
      <c r="D110" s="3">
        <v>7847</v>
      </c>
      <c r="E110" s="4">
        <v>174</v>
      </c>
    </row>
    <row r="111" spans="1:5">
      <c r="A111" t="s">
        <v>18</v>
      </c>
      <c r="B111" t="s">
        <v>50</v>
      </c>
      <c r="C111" t="s">
        <v>33</v>
      </c>
      <c r="D111" s="3">
        <v>707</v>
      </c>
      <c r="E111" s="4">
        <v>174</v>
      </c>
    </row>
    <row r="112" spans="1:5">
      <c r="A112" t="s">
        <v>8</v>
      </c>
      <c r="B112" t="s">
        <v>14</v>
      </c>
      <c r="C112" t="s">
        <v>30</v>
      </c>
      <c r="D112" s="3">
        <v>4725</v>
      </c>
      <c r="E112" s="4">
        <v>174</v>
      </c>
    </row>
    <row r="113" spans="1:5">
      <c r="A113" t="s">
        <v>21</v>
      </c>
      <c r="B113" t="s">
        <v>22</v>
      </c>
      <c r="C113" t="s">
        <v>10</v>
      </c>
      <c r="D113" s="3">
        <v>6118</v>
      </c>
      <c r="E113" s="4">
        <v>174</v>
      </c>
    </row>
    <row r="114" spans="1:5">
      <c r="A114" t="s">
        <v>47</v>
      </c>
      <c r="B114" t="s">
        <v>27</v>
      </c>
      <c r="C114" t="s">
        <v>51</v>
      </c>
      <c r="D114" s="3">
        <v>4956</v>
      </c>
      <c r="E114" s="4">
        <v>171</v>
      </c>
    </row>
    <row r="115" spans="1:5">
      <c r="A115" t="s">
        <v>43</v>
      </c>
      <c r="B115" t="s">
        <v>27</v>
      </c>
      <c r="C115" t="s">
        <v>49</v>
      </c>
      <c r="D115" s="3">
        <v>4018</v>
      </c>
      <c r="E115" s="4">
        <v>171</v>
      </c>
    </row>
    <row r="116" spans="1:5">
      <c r="A116" t="s">
        <v>47</v>
      </c>
      <c r="B116" t="s">
        <v>27</v>
      </c>
      <c r="C116" t="s">
        <v>30</v>
      </c>
      <c r="D116" s="3">
        <v>21</v>
      </c>
      <c r="E116" s="4">
        <v>168</v>
      </c>
    </row>
    <row r="117" spans="1:5">
      <c r="A117" t="s">
        <v>13</v>
      </c>
      <c r="B117" t="s">
        <v>14</v>
      </c>
      <c r="C117" t="s">
        <v>52</v>
      </c>
      <c r="D117" s="3">
        <v>2023</v>
      </c>
      <c r="E117" s="4">
        <v>168</v>
      </c>
    </row>
    <row r="118" spans="1:5">
      <c r="A118" t="s">
        <v>43</v>
      </c>
      <c r="B118" t="s">
        <v>34</v>
      </c>
      <c r="C118" t="s">
        <v>39</v>
      </c>
      <c r="D118" s="3">
        <v>5474</v>
      </c>
      <c r="E118" s="4">
        <v>168</v>
      </c>
    </row>
    <row r="119" spans="1:5">
      <c r="A119" t="s">
        <v>47</v>
      </c>
      <c r="B119" t="s">
        <v>22</v>
      </c>
      <c r="C119" t="s">
        <v>48</v>
      </c>
      <c r="D119" s="3">
        <v>3773</v>
      </c>
      <c r="E119" s="4">
        <v>165</v>
      </c>
    </row>
    <row r="120" spans="1:5">
      <c r="A120" t="s">
        <v>46</v>
      </c>
      <c r="B120" t="s">
        <v>27</v>
      </c>
      <c r="C120" t="s">
        <v>42</v>
      </c>
      <c r="D120" s="3">
        <v>9443</v>
      </c>
      <c r="E120" s="4">
        <v>162</v>
      </c>
    </row>
    <row r="121" spans="1:5">
      <c r="A121" t="s">
        <v>8</v>
      </c>
      <c r="B121" t="s">
        <v>50</v>
      </c>
      <c r="C121" t="s">
        <v>39</v>
      </c>
      <c r="D121" s="3">
        <v>4018</v>
      </c>
      <c r="E121" s="4">
        <v>162</v>
      </c>
    </row>
    <row r="122" spans="1:5">
      <c r="A122" t="s">
        <v>47</v>
      </c>
      <c r="B122" t="s">
        <v>22</v>
      </c>
      <c r="C122" t="s">
        <v>54</v>
      </c>
      <c r="D122" s="3">
        <v>973</v>
      </c>
      <c r="E122" s="4">
        <v>162</v>
      </c>
    </row>
    <row r="123" spans="1:5">
      <c r="A123" t="s">
        <v>18</v>
      </c>
      <c r="B123" t="s">
        <v>14</v>
      </c>
      <c r="C123" t="s">
        <v>51</v>
      </c>
      <c r="D123" s="3">
        <v>98</v>
      </c>
      <c r="E123" s="4">
        <v>159</v>
      </c>
    </row>
    <row r="124" spans="1:5">
      <c r="A124" t="s">
        <v>8</v>
      </c>
      <c r="B124" t="s">
        <v>50</v>
      </c>
      <c r="C124" t="s">
        <v>31</v>
      </c>
      <c r="D124" s="3">
        <v>3794</v>
      </c>
      <c r="E124" s="4">
        <v>159</v>
      </c>
    </row>
    <row r="125" spans="1:5">
      <c r="A125" t="s">
        <v>8</v>
      </c>
      <c r="B125" t="s">
        <v>50</v>
      </c>
      <c r="C125" t="s">
        <v>33</v>
      </c>
      <c r="D125" s="3">
        <v>5019</v>
      </c>
      <c r="E125" s="4">
        <v>156</v>
      </c>
    </row>
    <row r="126" spans="1:5">
      <c r="A126" t="s">
        <v>26</v>
      </c>
      <c r="B126" t="s">
        <v>22</v>
      </c>
      <c r="C126" t="s">
        <v>33</v>
      </c>
      <c r="D126" s="3">
        <v>4970</v>
      </c>
      <c r="E126" s="4">
        <v>156</v>
      </c>
    </row>
    <row r="127" spans="1:5">
      <c r="A127" t="s">
        <v>18</v>
      </c>
      <c r="B127" t="s">
        <v>9</v>
      </c>
      <c r="C127" t="s">
        <v>28</v>
      </c>
      <c r="D127" s="3">
        <v>4305</v>
      </c>
      <c r="E127" s="4">
        <v>156</v>
      </c>
    </row>
    <row r="128" spans="1:5">
      <c r="A128" t="s">
        <v>46</v>
      </c>
      <c r="B128" t="s">
        <v>34</v>
      </c>
      <c r="C128" t="s">
        <v>48</v>
      </c>
      <c r="D128" s="3">
        <v>4417</v>
      </c>
      <c r="E128" s="4">
        <v>153</v>
      </c>
    </row>
    <row r="129" spans="1:5">
      <c r="A129" t="s">
        <v>18</v>
      </c>
      <c r="B129" t="s">
        <v>50</v>
      </c>
      <c r="C129" t="s">
        <v>54</v>
      </c>
      <c r="D129" s="3">
        <v>14329</v>
      </c>
      <c r="E129" s="4">
        <v>150</v>
      </c>
    </row>
    <row r="130" spans="1:5">
      <c r="A130" t="s">
        <v>13</v>
      </c>
      <c r="B130" t="s">
        <v>9</v>
      </c>
      <c r="C130" t="s">
        <v>10</v>
      </c>
      <c r="D130" s="3">
        <v>42</v>
      </c>
      <c r="E130" s="4">
        <v>150</v>
      </c>
    </row>
    <row r="131" spans="1:5">
      <c r="A131" t="s">
        <v>26</v>
      </c>
      <c r="B131" t="s">
        <v>50</v>
      </c>
      <c r="C131" t="s">
        <v>33</v>
      </c>
      <c r="D131" s="3">
        <v>3759</v>
      </c>
      <c r="E131" s="4">
        <v>150</v>
      </c>
    </row>
    <row r="132" spans="1:5">
      <c r="A132" t="s">
        <v>13</v>
      </c>
      <c r="B132" t="s">
        <v>22</v>
      </c>
      <c r="C132" t="s">
        <v>48</v>
      </c>
      <c r="D132" s="3">
        <v>5019</v>
      </c>
      <c r="E132" s="4">
        <v>150</v>
      </c>
    </row>
    <row r="133" spans="1:5">
      <c r="A133" t="s">
        <v>18</v>
      </c>
      <c r="B133" t="s">
        <v>14</v>
      </c>
      <c r="C133" t="s">
        <v>19</v>
      </c>
      <c r="D133" s="3">
        <v>959</v>
      </c>
      <c r="E133" s="4">
        <v>147</v>
      </c>
    </row>
    <row r="134" spans="1:5">
      <c r="A134" t="s">
        <v>47</v>
      </c>
      <c r="B134" t="s">
        <v>9</v>
      </c>
      <c r="C134" t="s">
        <v>33</v>
      </c>
      <c r="D134" s="3">
        <v>3983</v>
      </c>
      <c r="E134" s="4">
        <v>144</v>
      </c>
    </row>
    <row r="135" spans="1:5">
      <c r="A135" t="s">
        <v>21</v>
      </c>
      <c r="B135" t="s">
        <v>50</v>
      </c>
      <c r="C135" t="s">
        <v>37</v>
      </c>
      <c r="D135" s="3">
        <v>336</v>
      </c>
      <c r="E135" s="4">
        <v>144</v>
      </c>
    </row>
    <row r="136" spans="1:5">
      <c r="A136" t="s">
        <v>46</v>
      </c>
      <c r="B136" t="s">
        <v>27</v>
      </c>
      <c r="C136" t="s">
        <v>54</v>
      </c>
      <c r="D136" s="3">
        <v>6027</v>
      </c>
      <c r="E136" s="4">
        <v>144</v>
      </c>
    </row>
    <row r="137" spans="1:5">
      <c r="A137" t="s">
        <v>18</v>
      </c>
      <c r="B137" t="s">
        <v>14</v>
      </c>
      <c r="C137" t="s">
        <v>53</v>
      </c>
      <c r="D137" s="3">
        <v>2429</v>
      </c>
      <c r="E137" s="4">
        <v>144</v>
      </c>
    </row>
    <row r="138" spans="1:5">
      <c r="A138" t="s">
        <v>55</v>
      </c>
      <c r="B138" t="s">
        <v>34</v>
      </c>
      <c r="C138" t="s">
        <v>37</v>
      </c>
      <c r="D138" s="3">
        <v>2205</v>
      </c>
      <c r="E138" s="4">
        <v>141</v>
      </c>
    </row>
    <row r="139" spans="1:5">
      <c r="A139" t="s">
        <v>46</v>
      </c>
      <c r="B139" t="s">
        <v>27</v>
      </c>
      <c r="C139" t="s">
        <v>37</v>
      </c>
      <c r="D139" s="3">
        <v>1568</v>
      </c>
      <c r="E139" s="4">
        <v>141</v>
      </c>
    </row>
    <row r="140" spans="1:5">
      <c r="A140" t="s">
        <v>40</v>
      </c>
      <c r="B140" t="s">
        <v>50</v>
      </c>
      <c r="C140" t="s">
        <v>42</v>
      </c>
      <c r="D140" s="3">
        <v>2205</v>
      </c>
      <c r="E140" s="4">
        <v>138</v>
      </c>
    </row>
    <row r="141" spans="1:5">
      <c r="A141" t="s">
        <v>46</v>
      </c>
      <c r="B141" t="s">
        <v>9</v>
      </c>
      <c r="C141" t="s">
        <v>23</v>
      </c>
      <c r="D141" s="3">
        <v>11571</v>
      </c>
      <c r="E141" s="4">
        <v>138</v>
      </c>
    </row>
    <row r="142" spans="1:5">
      <c r="A142" t="s">
        <v>8</v>
      </c>
      <c r="B142" t="s">
        <v>50</v>
      </c>
      <c r="C142" t="s">
        <v>53</v>
      </c>
      <c r="D142" s="3">
        <v>2289</v>
      </c>
      <c r="E142" s="4">
        <v>135</v>
      </c>
    </row>
    <row r="143" spans="1:5">
      <c r="A143" t="s">
        <v>26</v>
      </c>
      <c r="B143" t="s">
        <v>34</v>
      </c>
      <c r="C143" t="s">
        <v>31</v>
      </c>
      <c r="D143" s="3">
        <v>959</v>
      </c>
      <c r="E143" s="4">
        <v>135</v>
      </c>
    </row>
    <row r="144" spans="1:5">
      <c r="A144" t="s">
        <v>8</v>
      </c>
      <c r="B144" t="s">
        <v>27</v>
      </c>
      <c r="C144" t="s">
        <v>52</v>
      </c>
      <c r="D144" s="3">
        <v>0</v>
      </c>
      <c r="E144" s="4">
        <v>135</v>
      </c>
    </row>
    <row r="145" spans="1:5">
      <c r="A145" t="s">
        <v>26</v>
      </c>
      <c r="B145" t="s">
        <v>22</v>
      </c>
      <c r="C145" t="s">
        <v>52</v>
      </c>
      <c r="D145" s="3">
        <v>1400</v>
      </c>
      <c r="E145" s="4">
        <v>135</v>
      </c>
    </row>
    <row r="146" spans="1:5">
      <c r="A146" t="s">
        <v>21</v>
      </c>
      <c r="B146" t="s">
        <v>14</v>
      </c>
      <c r="C146" t="s">
        <v>53</v>
      </c>
      <c r="D146" s="3">
        <v>847</v>
      </c>
      <c r="E146" s="4">
        <v>129</v>
      </c>
    </row>
    <row r="147" spans="1:5">
      <c r="A147" t="s">
        <v>13</v>
      </c>
      <c r="B147" t="s">
        <v>14</v>
      </c>
      <c r="C147" t="s">
        <v>31</v>
      </c>
      <c r="D147" s="3">
        <v>357</v>
      </c>
      <c r="E147" s="4">
        <v>126</v>
      </c>
    </row>
    <row r="148" spans="1:5">
      <c r="A148" t="s">
        <v>8</v>
      </c>
      <c r="B148" t="s">
        <v>14</v>
      </c>
      <c r="C148" t="s">
        <v>52</v>
      </c>
      <c r="D148" s="3">
        <v>1617</v>
      </c>
      <c r="E148" s="4">
        <v>126</v>
      </c>
    </row>
    <row r="149" spans="1:5">
      <c r="A149" t="s">
        <v>21</v>
      </c>
      <c r="B149" t="s">
        <v>50</v>
      </c>
      <c r="C149" t="s">
        <v>48</v>
      </c>
      <c r="D149" s="3">
        <v>4935</v>
      </c>
      <c r="E149" s="4">
        <v>126</v>
      </c>
    </row>
    <row r="150" spans="1:5">
      <c r="A150" t="s">
        <v>55</v>
      </c>
      <c r="B150" t="s">
        <v>34</v>
      </c>
      <c r="C150" t="s">
        <v>19</v>
      </c>
      <c r="D150" s="3">
        <v>6860</v>
      </c>
      <c r="E150" s="4">
        <v>126</v>
      </c>
    </row>
    <row r="151" spans="1:5">
      <c r="A151" t="s">
        <v>46</v>
      </c>
      <c r="B151" t="s">
        <v>27</v>
      </c>
      <c r="C151" t="s">
        <v>31</v>
      </c>
      <c r="D151" s="3">
        <v>4018</v>
      </c>
      <c r="E151" s="4">
        <v>126</v>
      </c>
    </row>
    <row r="152" spans="1:5">
      <c r="A152" t="s">
        <v>55</v>
      </c>
      <c r="B152" t="s">
        <v>34</v>
      </c>
      <c r="C152" t="s">
        <v>12</v>
      </c>
      <c r="D152" s="3">
        <v>63</v>
      </c>
      <c r="E152" s="4">
        <v>123</v>
      </c>
    </row>
    <row r="153" spans="1:5">
      <c r="A153" t="s">
        <v>21</v>
      </c>
      <c r="B153" t="s">
        <v>9</v>
      </c>
      <c r="C153" t="s">
        <v>42</v>
      </c>
      <c r="D153" s="3">
        <v>3388</v>
      </c>
      <c r="E153" s="4">
        <v>123</v>
      </c>
    </row>
    <row r="154" spans="1:5">
      <c r="A154" t="s">
        <v>26</v>
      </c>
      <c r="B154" t="s">
        <v>34</v>
      </c>
      <c r="C154" t="s">
        <v>12</v>
      </c>
      <c r="D154" s="3">
        <v>2317</v>
      </c>
      <c r="E154" s="4">
        <v>123</v>
      </c>
    </row>
    <row r="155" spans="1:5">
      <c r="A155" t="s">
        <v>26</v>
      </c>
      <c r="B155" t="s">
        <v>50</v>
      </c>
      <c r="C155" t="s">
        <v>15</v>
      </c>
      <c r="D155" s="3">
        <v>6734</v>
      </c>
      <c r="E155" s="4">
        <v>123</v>
      </c>
    </row>
    <row r="156" spans="1:5">
      <c r="A156" t="s">
        <v>26</v>
      </c>
      <c r="B156" t="s">
        <v>14</v>
      </c>
      <c r="C156" t="s">
        <v>10</v>
      </c>
      <c r="D156" s="3">
        <v>4781</v>
      </c>
      <c r="E156" s="4">
        <v>123</v>
      </c>
    </row>
    <row r="157" spans="1:5">
      <c r="A157" t="s">
        <v>18</v>
      </c>
      <c r="B157" t="s">
        <v>34</v>
      </c>
      <c r="C157" t="s">
        <v>30</v>
      </c>
      <c r="D157" s="3">
        <v>2646</v>
      </c>
      <c r="E157" s="4">
        <v>120</v>
      </c>
    </row>
    <row r="158" spans="1:5">
      <c r="A158" t="s">
        <v>26</v>
      </c>
      <c r="B158" t="s">
        <v>22</v>
      </c>
      <c r="C158" t="s">
        <v>19</v>
      </c>
      <c r="D158" s="3">
        <v>10073</v>
      </c>
      <c r="E158" s="4">
        <v>120</v>
      </c>
    </row>
    <row r="159" spans="1:5">
      <c r="A159" t="s">
        <v>46</v>
      </c>
      <c r="B159" t="s">
        <v>50</v>
      </c>
      <c r="C159" t="s">
        <v>39</v>
      </c>
      <c r="D159" s="3">
        <v>7511</v>
      </c>
      <c r="E159" s="4">
        <v>120</v>
      </c>
    </row>
    <row r="160" spans="1:5">
      <c r="A160" t="s">
        <v>46</v>
      </c>
      <c r="B160" t="s">
        <v>27</v>
      </c>
      <c r="C160" t="s">
        <v>30</v>
      </c>
      <c r="D160" s="3">
        <v>2016</v>
      </c>
      <c r="E160" s="4">
        <v>117</v>
      </c>
    </row>
    <row r="161" spans="1:5">
      <c r="A161" t="s">
        <v>47</v>
      </c>
      <c r="B161" t="s">
        <v>50</v>
      </c>
      <c r="C161" t="s">
        <v>48</v>
      </c>
      <c r="D161" s="3">
        <v>2212</v>
      </c>
      <c r="E161" s="4">
        <v>117</v>
      </c>
    </row>
    <row r="162" spans="1:5">
      <c r="A162" t="s">
        <v>40</v>
      </c>
      <c r="B162" t="s">
        <v>22</v>
      </c>
      <c r="C162" t="s">
        <v>35</v>
      </c>
      <c r="D162" s="3">
        <v>2149</v>
      </c>
      <c r="E162" s="4">
        <v>117</v>
      </c>
    </row>
    <row r="163" spans="1:5">
      <c r="A163" t="s">
        <v>8</v>
      </c>
      <c r="B163" t="s">
        <v>9</v>
      </c>
      <c r="C163" t="s">
        <v>10</v>
      </c>
      <c r="D163" s="3">
        <v>1624</v>
      </c>
      <c r="E163" s="4">
        <v>114</v>
      </c>
    </row>
    <row r="164" spans="1:5">
      <c r="A164" t="s">
        <v>40</v>
      </c>
      <c r="B164" t="s">
        <v>14</v>
      </c>
      <c r="C164" t="s">
        <v>49</v>
      </c>
      <c r="D164" s="3">
        <v>2793</v>
      </c>
      <c r="E164" s="4">
        <v>114</v>
      </c>
    </row>
    <row r="165" spans="1:5">
      <c r="A165" t="s">
        <v>18</v>
      </c>
      <c r="B165" t="s">
        <v>22</v>
      </c>
      <c r="C165" t="s">
        <v>28</v>
      </c>
      <c r="D165" s="3">
        <v>2142</v>
      </c>
      <c r="E165" s="4">
        <v>114</v>
      </c>
    </row>
    <row r="166" spans="1:5">
      <c r="A166" t="s">
        <v>40</v>
      </c>
      <c r="B166" t="s">
        <v>9</v>
      </c>
      <c r="C166" t="s">
        <v>33</v>
      </c>
      <c r="D166" s="3">
        <v>4487</v>
      </c>
      <c r="E166" s="4">
        <v>111</v>
      </c>
    </row>
    <row r="167" spans="1:5">
      <c r="A167" t="s">
        <v>43</v>
      </c>
      <c r="B167" t="s">
        <v>22</v>
      </c>
      <c r="C167" t="s">
        <v>10</v>
      </c>
      <c r="D167" s="3">
        <v>1526</v>
      </c>
      <c r="E167" s="4">
        <v>105</v>
      </c>
    </row>
    <row r="168" spans="1:5">
      <c r="A168" t="s">
        <v>21</v>
      </c>
      <c r="B168" t="s">
        <v>9</v>
      </c>
      <c r="C168" t="s">
        <v>49</v>
      </c>
      <c r="D168" s="3">
        <v>6398</v>
      </c>
      <c r="E168" s="4">
        <v>102</v>
      </c>
    </row>
    <row r="169" spans="1:5">
      <c r="A169" t="s">
        <v>43</v>
      </c>
      <c r="B169" t="s">
        <v>50</v>
      </c>
      <c r="C169" t="s">
        <v>52</v>
      </c>
      <c r="D169" s="3">
        <v>2891</v>
      </c>
      <c r="E169" s="4">
        <v>102</v>
      </c>
    </row>
    <row r="170" spans="1:5">
      <c r="A170" t="s">
        <v>26</v>
      </c>
      <c r="B170" t="s">
        <v>9</v>
      </c>
      <c r="C170" t="s">
        <v>23</v>
      </c>
      <c r="D170" s="3">
        <v>1505</v>
      </c>
      <c r="E170" s="4">
        <v>102</v>
      </c>
    </row>
    <row r="171" spans="1:5">
      <c r="A171" t="s">
        <v>8</v>
      </c>
      <c r="B171" t="s">
        <v>34</v>
      </c>
      <c r="C171" t="s">
        <v>19</v>
      </c>
      <c r="D171" s="3">
        <v>6125</v>
      </c>
      <c r="E171" s="4">
        <v>102</v>
      </c>
    </row>
    <row r="172" spans="1:5">
      <c r="A172" t="s">
        <v>47</v>
      </c>
      <c r="B172" t="s">
        <v>27</v>
      </c>
      <c r="C172" t="s">
        <v>54</v>
      </c>
      <c r="D172" s="3">
        <v>1652</v>
      </c>
      <c r="E172" s="4">
        <v>102</v>
      </c>
    </row>
    <row r="173" spans="1:5">
      <c r="A173" t="s">
        <v>18</v>
      </c>
      <c r="B173" t="s">
        <v>34</v>
      </c>
      <c r="C173" t="s">
        <v>28</v>
      </c>
      <c r="D173" s="3">
        <v>3850</v>
      </c>
      <c r="E173" s="4">
        <v>102</v>
      </c>
    </row>
    <row r="174" spans="1:5">
      <c r="A174" t="s">
        <v>18</v>
      </c>
      <c r="B174" t="s">
        <v>34</v>
      </c>
      <c r="C174" t="s">
        <v>51</v>
      </c>
      <c r="D174" s="3">
        <v>2436</v>
      </c>
      <c r="E174" s="4">
        <v>99</v>
      </c>
    </row>
    <row r="175" spans="1:5">
      <c r="A175" t="s">
        <v>21</v>
      </c>
      <c r="B175" t="s">
        <v>14</v>
      </c>
      <c r="C175" t="s">
        <v>39</v>
      </c>
      <c r="D175" s="3">
        <v>609</v>
      </c>
      <c r="E175" s="4">
        <v>99</v>
      </c>
    </row>
    <row r="176" spans="1:5">
      <c r="A176" t="s">
        <v>40</v>
      </c>
      <c r="B176" t="s">
        <v>50</v>
      </c>
      <c r="C176" t="s">
        <v>28</v>
      </c>
      <c r="D176" s="3">
        <v>1568</v>
      </c>
      <c r="E176" s="4">
        <v>96</v>
      </c>
    </row>
    <row r="177" spans="1:5">
      <c r="A177" t="s">
        <v>18</v>
      </c>
      <c r="B177" t="s">
        <v>9</v>
      </c>
      <c r="C177" t="s">
        <v>42</v>
      </c>
      <c r="D177" s="3">
        <v>7273</v>
      </c>
      <c r="E177" s="4">
        <v>96</v>
      </c>
    </row>
    <row r="178" spans="1:5">
      <c r="A178" t="s">
        <v>55</v>
      </c>
      <c r="B178" t="s">
        <v>14</v>
      </c>
      <c r="C178" t="s">
        <v>17</v>
      </c>
      <c r="D178" s="3">
        <v>3472</v>
      </c>
      <c r="E178" s="4">
        <v>96</v>
      </c>
    </row>
    <row r="179" spans="1:5">
      <c r="A179" t="s">
        <v>18</v>
      </c>
      <c r="B179" t="s">
        <v>9</v>
      </c>
      <c r="C179" t="s">
        <v>48</v>
      </c>
      <c r="D179" s="3">
        <v>2737</v>
      </c>
      <c r="E179" s="4">
        <v>93</v>
      </c>
    </row>
    <row r="180" spans="1:5">
      <c r="A180" t="s">
        <v>55</v>
      </c>
      <c r="B180" t="s">
        <v>50</v>
      </c>
      <c r="C180" t="s">
        <v>28</v>
      </c>
      <c r="D180" s="3">
        <v>1428</v>
      </c>
      <c r="E180" s="4">
        <v>93</v>
      </c>
    </row>
    <row r="181" spans="1:5">
      <c r="A181" t="s">
        <v>43</v>
      </c>
      <c r="B181" t="s">
        <v>50</v>
      </c>
      <c r="C181" t="s">
        <v>31</v>
      </c>
      <c r="D181" s="3">
        <v>1652</v>
      </c>
      <c r="E181" s="4">
        <v>93</v>
      </c>
    </row>
    <row r="182" spans="1:5">
      <c r="A182" t="s">
        <v>8</v>
      </c>
      <c r="B182" t="s">
        <v>9</v>
      </c>
      <c r="C182" t="s">
        <v>53</v>
      </c>
      <c r="D182" s="3">
        <v>6132</v>
      </c>
      <c r="E182" s="4">
        <v>93</v>
      </c>
    </row>
    <row r="183" spans="1:5">
      <c r="A183" t="s">
        <v>47</v>
      </c>
      <c r="B183" t="s">
        <v>50</v>
      </c>
      <c r="C183" t="s">
        <v>33</v>
      </c>
      <c r="D183" s="3">
        <v>2919</v>
      </c>
      <c r="E183" s="4">
        <v>93</v>
      </c>
    </row>
    <row r="184" spans="1:5">
      <c r="A184" t="s">
        <v>18</v>
      </c>
      <c r="B184" t="s">
        <v>50</v>
      </c>
      <c r="C184" t="s">
        <v>48</v>
      </c>
      <c r="D184" s="3">
        <v>8155</v>
      </c>
      <c r="E184" s="4">
        <v>90</v>
      </c>
    </row>
    <row r="185" spans="1:5">
      <c r="A185" t="s">
        <v>8</v>
      </c>
      <c r="B185" t="s">
        <v>22</v>
      </c>
      <c r="C185" t="s">
        <v>31</v>
      </c>
      <c r="D185" s="3">
        <v>9772</v>
      </c>
      <c r="E185" s="4">
        <v>90</v>
      </c>
    </row>
    <row r="186" spans="1:5">
      <c r="A186" t="s">
        <v>8</v>
      </c>
      <c r="B186" t="s">
        <v>34</v>
      </c>
      <c r="C186" t="s">
        <v>28</v>
      </c>
      <c r="D186" s="3">
        <v>2541</v>
      </c>
      <c r="E186" s="4">
        <v>90</v>
      </c>
    </row>
    <row r="187" spans="1:5">
      <c r="A187" t="s">
        <v>26</v>
      </c>
      <c r="B187" t="s">
        <v>9</v>
      </c>
      <c r="C187" t="s">
        <v>35</v>
      </c>
      <c r="D187" s="3">
        <v>7693</v>
      </c>
      <c r="E187" s="4">
        <v>87</v>
      </c>
    </row>
    <row r="188" spans="1:5">
      <c r="A188" t="s">
        <v>40</v>
      </c>
      <c r="B188" t="s">
        <v>22</v>
      </c>
      <c r="C188" t="s">
        <v>15</v>
      </c>
      <c r="D188" s="3">
        <v>280</v>
      </c>
      <c r="E188" s="4">
        <v>87</v>
      </c>
    </row>
    <row r="189" spans="1:5">
      <c r="A189" t="s">
        <v>8</v>
      </c>
      <c r="B189" t="s">
        <v>34</v>
      </c>
      <c r="C189" t="s">
        <v>51</v>
      </c>
      <c r="D189" s="3">
        <v>609</v>
      </c>
      <c r="E189" s="4">
        <v>87</v>
      </c>
    </row>
    <row r="190" spans="1:5">
      <c r="A190" t="s">
        <v>18</v>
      </c>
      <c r="B190" t="s">
        <v>34</v>
      </c>
      <c r="C190" t="s">
        <v>31</v>
      </c>
      <c r="D190" s="3">
        <v>9506</v>
      </c>
      <c r="E190" s="4">
        <v>87</v>
      </c>
    </row>
    <row r="191" spans="1:5">
      <c r="A191" t="s">
        <v>55</v>
      </c>
      <c r="B191" t="s">
        <v>50</v>
      </c>
      <c r="C191" t="s">
        <v>33</v>
      </c>
      <c r="D191" s="3">
        <v>700</v>
      </c>
      <c r="E191" s="4">
        <v>87</v>
      </c>
    </row>
    <row r="192" spans="1:5">
      <c r="A192" t="s">
        <v>13</v>
      </c>
      <c r="B192" t="s">
        <v>9</v>
      </c>
      <c r="C192" t="s">
        <v>45</v>
      </c>
      <c r="D192" s="3">
        <v>434</v>
      </c>
      <c r="E192" s="4">
        <v>87</v>
      </c>
    </row>
    <row r="193" spans="1:5">
      <c r="A193" t="s">
        <v>13</v>
      </c>
      <c r="B193" t="s">
        <v>34</v>
      </c>
      <c r="C193" t="s">
        <v>37</v>
      </c>
      <c r="D193" s="3">
        <v>168</v>
      </c>
      <c r="E193" s="4">
        <v>84</v>
      </c>
    </row>
    <row r="194" spans="1:5">
      <c r="A194" t="s">
        <v>21</v>
      </c>
      <c r="B194" t="s">
        <v>22</v>
      </c>
      <c r="C194" t="s">
        <v>15</v>
      </c>
      <c r="D194" s="3">
        <v>10304</v>
      </c>
      <c r="E194" s="4">
        <v>84</v>
      </c>
    </row>
    <row r="195" spans="1:5">
      <c r="A195" t="s">
        <v>43</v>
      </c>
      <c r="B195" t="s">
        <v>14</v>
      </c>
      <c r="C195" t="s">
        <v>37</v>
      </c>
      <c r="D195" s="3">
        <v>490</v>
      </c>
      <c r="E195" s="4">
        <v>84</v>
      </c>
    </row>
    <row r="196" spans="1:5">
      <c r="A196" t="s">
        <v>46</v>
      </c>
      <c r="B196" t="s">
        <v>27</v>
      </c>
      <c r="C196" t="s">
        <v>53</v>
      </c>
      <c r="D196" s="3">
        <v>7812</v>
      </c>
      <c r="E196" s="4">
        <v>81</v>
      </c>
    </row>
    <row r="197" spans="1:5">
      <c r="A197" t="s">
        <v>26</v>
      </c>
      <c r="B197" t="s">
        <v>9</v>
      </c>
      <c r="C197" t="s">
        <v>10</v>
      </c>
      <c r="D197" s="3">
        <v>560</v>
      </c>
      <c r="E197" s="4">
        <v>81</v>
      </c>
    </row>
    <row r="198" spans="1:5">
      <c r="A198" t="s">
        <v>13</v>
      </c>
      <c r="B198" t="s">
        <v>14</v>
      </c>
      <c r="C198" t="s">
        <v>10</v>
      </c>
      <c r="D198" s="3">
        <v>3598</v>
      </c>
      <c r="E198" s="4">
        <v>81</v>
      </c>
    </row>
    <row r="199" spans="1:5">
      <c r="A199" t="s">
        <v>43</v>
      </c>
      <c r="B199" t="s">
        <v>27</v>
      </c>
      <c r="C199" t="s">
        <v>37</v>
      </c>
      <c r="D199" s="3">
        <v>6909</v>
      </c>
      <c r="E199" s="4">
        <v>81</v>
      </c>
    </row>
    <row r="200" spans="1:5">
      <c r="A200" t="s">
        <v>47</v>
      </c>
      <c r="B200" t="s">
        <v>14</v>
      </c>
      <c r="C200" t="s">
        <v>48</v>
      </c>
      <c r="D200" s="3">
        <v>2023</v>
      </c>
      <c r="E200" s="4">
        <v>78</v>
      </c>
    </row>
    <row r="201" spans="1:5">
      <c r="A201" t="s">
        <v>13</v>
      </c>
      <c r="B201" t="s">
        <v>34</v>
      </c>
      <c r="C201" t="s">
        <v>45</v>
      </c>
      <c r="D201" s="3">
        <v>6433</v>
      </c>
      <c r="E201" s="4">
        <v>78</v>
      </c>
    </row>
    <row r="202" spans="1:5">
      <c r="A202" t="s">
        <v>40</v>
      </c>
      <c r="B202" t="s">
        <v>34</v>
      </c>
      <c r="C202" t="s">
        <v>17</v>
      </c>
      <c r="D202" s="3">
        <v>1281</v>
      </c>
      <c r="E202" s="4">
        <v>75</v>
      </c>
    </row>
    <row r="203" spans="1:5">
      <c r="A203" t="s">
        <v>40</v>
      </c>
      <c r="B203" t="s">
        <v>50</v>
      </c>
      <c r="C203" t="s">
        <v>15</v>
      </c>
      <c r="D203" s="3">
        <v>3262</v>
      </c>
      <c r="E203" s="4">
        <v>75</v>
      </c>
    </row>
    <row r="204" spans="1:5">
      <c r="A204" t="s">
        <v>26</v>
      </c>
      <c r="B204" t="s">
        <v>50</v>
      </c>
      <c r="C204" t="s">
        <v>52</v>
      </c>
      <c r="D204" s="3">
        <v>3339</v>
      </c>
      <c r="E204" s="4">
        <v>75</v>
      </c>
    </row>
    <row r="205" spans="1:5">
      <c r="A205" t="s">
        <v>46</v>
      </c>
      <c r="B205" t="s">
        <v>22</v>
      </c>
      <c r="C205" t="s">
        <v>52</v>
      </c>
      <c r="D205" s="3">
        <v>8211</v>
      </c>
      <c r="E205" s="4">
        <v>75</v>
      </c>
    </row>
    <row r="206" spans="1:5">
      <c r="A206" t="s">
        <v>26</v>
      </c>
      <c r="B206" t="s">
        <v>34</v>
      </c>
      <c r="C206" t="s">
        <v>28</v>
      </c>
      <c r="D206" s="3">
        <v>469</v>
      </c>
      <c r="E206" s="4">
        <v>75</v>
      </c>
    </row>
    <row r="207" spans="1:5">
      <c r="A207" t="s">
        <v>43</v>
      </c>
      <c r="B207" t="s">
        <v>9</v>
      </c>
      <c r="C207" t="s">
        <v>37</v>
      </c>
      <c r="D207" s="3">
        <v>518</v>
      </c>
      <c r="E207" s="4">
        <v>75</v>
      </c>
    </row>
    <row r="208" spans="1:5">
      <c r="A208" t="s">
        <v>8</v>
      </c>
      <c r="B208" t="s">
        <v>50</v>
      </c>
      <c r="C208" t="s">
        <v>48</v>
      </c>
      <c r="D208" s="3">
        <v>2779</v>
      </c>
      <c r="E208" s="4">
        <v>75</v>
      </c>
    </row>
    <row r="209" spans="1:5">
      <c r="A209" t="s">
        <v>26</v>
      </c>
      <c r="B209" t="s">
        <v>50</v>
      </c>
      <c r="C209" t="s">
        <v>30</v>
      </c>
      <c r="D209" s="3">
        <v>2219</v>
      </c>
      <c r="E209" s="4">
        <v>75</v>
      </c>
    </row>
    <row r="210" spans="1:5">
      <c r="A210" t="s">
        <v>55</v>
      </c>
      <c r="B210" t="s">
        <v>22</v>
      </c>
      <c r="C210" t="s">
        <v>12</v>
      </c>
      <c r="D210" s="3">
        <v>945</v>
      </c>
      <c r="E210" s="4">
        <v>75</v>
      </c>
    </row>
    <row r="211" spans="1:5">
      <c r="A211" t="s">
        <v>21</v>
      </c>
      <c r="B211" t="s">
        <v>27</v>
      </c>
      <c r="C211" t="s">
        <v>17</v>
      </c>
      <c r="D211" s="3">
        <v>3976</v>
      </c>
      <c r="E211" s="4">
        <v>72</v>
      </c>
    </row>
    <row r="212" spans="1:5">
      <c r="A212" t="s">
        <v>55</v>
      </c>
      <c r="B212" t="s">
        <v>22</v>
      </c>
      <c r="C212" t="s">
        <v>53</v>
      </c>
      <c r="D212" s="3">
        <v>1407</v>
      </c>
      <c r="E212" s="4">
        <v>72</v>
      </c>
    </row>
    <row r="213" spans="1:5">
      <c r="A213" t="s">
        <v>18</v>
      </c>
      <c r="B213" t="s">
        <v>27</v>
      </c>
      <c r="C213" t="s">
        <v>28</v>
      </c>
      <c r="D213" s="3">
        <v>3192</v>
      </c>
      <c r="E213" s="4">
        <v>72</v>
      </c>
    </row>
    <row r="214" spans="1:5">
      <c r="A214" t="s">
        <v>8</v>
      </c>
      <c r="B214" t="s">
        <v>9</v>
      </c>
      <c r="C214" t="s">
        <v>52</v>
      </c>
      <c r="D214" s="3">
        <v>9002</v>
      </c>
      <c r="E214" s="4">
        <v>72</v>
      </c>
    </row>
    <row r="215" spans="1:5">
      <c r="A215" t="s">
        <v>21</v>
      </c>
      <c r="B215" t="s">
        <v>14</v>
      </c>
      <c r="C215" t="s">
        <v>12</v>
      </c>
      <c r="D215" s="3">
        <v>4760</v>
      </c>
      <c r="E215" s="4">
        <v>69</v>
      </c>
    </row>
    <row r="216" spans="1:5">
      <c r="A216" t="s">
        <v>47</v>
      </c>
      <c r="B216" t="s">
        <v>14</v>
      </c>
      <c r="C216" t="s">
        <v>52</v>
      </c>
      <c r="D216" s="3">
        <v>2114</v>
      </c>
      <c r="E216" s="4">
        <v>66</v>
      </c>
    </row>
    <row r="217" spans="1:5">
      <c r="A217" t="s">
        <v>26</v>
      </c>
      <c r="B217" t="s">
        <v>22</v>
      </c>
      <c r="C217" t="s">
        <v>45</v>
      </c>
      <c r="D217" s="3">
        <v>497</v>
      </c>
      <c r="E217" s="4">
        <v>63</v>
      </c>
    </row>
    <row r="218" spans="1:5">
      <c r="A218" t="s">
        <v>40</v>
      </c>
      <c r="B218" t="s">
        <v>14</v>
      </c>
      <c r="C218" t="s">
        <v>17</v>
      </c>
      <c r="D218" s="3">
        <v>4606</v>
      </c>
      <c r="E218" s="4">
        <v>63</v>
      </c>
    </row>
    <row r="219" spans="1:5">
      <c r="A219" t="s">
        <v>43</v>
      </c>
      <c r="B219" t="s">
        <v>22</v>
      </c>
      <c r="C219" t="s">
        <v>12</v>
      </c>
      <c r="D219" s="3">
        <v>6146</v>
      </c>
      <c r="E219" s="4">
        <v>63</v>
      </c>
    </row>
    <row r="220" spans="1:5">
      <c r="A220" t="s">
        <v>26</v>
      </c>
      <c r="B220" t="s">
        <v>27</v>
      </c>
      <c r="C220" t="s">
        <v>10</v>
      </c>
      <c r="D220" s="3">
        <v>1638</v>
      </c>
      <c r="E220" s="4">
        <v>63</v>
      </c>
    </row>
    <row r="221" spans="1:5">
      <c r="A221" t="s">
        <v>13</v>
      </c>
      <c r="B221" t="s">
        <v>34</v>
      </c>
      <c r="C221" t="s">
        <v>53</v>
      </c>
      <c r="D221" s="3">
        <v>2268</v>
      </c>
      <c r="E221" s="4">
        <v>63</v>
      </c>
    </row>
    <row r="222" spans="1:5">
      <c r="A222" t="s">
        <v>18</v>
      </c>
      <c r="B222" t="s">
        <v>34</v>
      </c>
      <c r="C222" t="s">
        <v>49</v>
      </c>
      <c r="D222" s="3">
        <v>4137</v>
      </c>
      <c r="E222" s="4">
        <v>60</v>
      </c>
    </row>
    <row r="223" spans="1:5">
      <c r="A223" t="s">
        <v>18</v>
      </c>
      <c r="B223" t="s">
        <v>22</v>
      </c>
      <c r="C223" t="s">
        <v>10</v>
      </c>
      <c r="D223" s="3">
        <v>9051</v>
      </c>
      <c r="E223" s="4">
        <v>57</v>
      </c>
    </row>
    <row r="224" spans="1:5">
      <c r="A224" t="s">
        <v>26</v>
      </c>
      <c r="B224" t="s">
        <v>34</v>
      </c>
      <c r="C224" t="s">
        <v>35</v>
      </c>
      <c r="D224" s="3">
        <v>2681</v>
      </c>
      <c r="E224" s="4">
        <v>54</v>
      </c>
    </row>
    <row r="225" spans="1:5">
      <c r="A225" t="s">
        <v>46</v>
      </c>
      <c r="B225" t="s">
        <v>50</v>
      </c>
      <c r="C225" t="s">
        <v>12</v>
      </c>
      <c r="D225" s="3">
        <v>252</v>
      </c>
      <c r="E225" s="4">
        <v>54</v>
      </c>
    </row>
    <row r="226" spans="1:5">
      <c r="A226" t="s">
        <v>43</v>
      </c>
      <c r="B226" t="s">
        <v>34</v>
      </c>
      <c r="C226" t="s">
        <v>12</v>
      </c>
      <c r="D226" s="3">
        <v>7189</v>
      </c>
      <c r="E226" s="4">
        <v>54</v>
      </c>
    </row>
    <row r="227" spans="1:5">
      <c r="A227" t="s">
        <v>47</v>
      </c>
      <c r="B227" t="s">
        <v>50</v>
      </c>
      <c r="C227" t="s">
        <v>51</v>
      </c>
      <c r="D227" s="3">
        <v>3108</v>
      </c>
      <c r="E227" s="4">
        <v>54</v>
      </c>
    </row>
    <row r="228" spans="1:5">
      <c r="A228" t="s">
        <v>46</v>
      </c>
      <c r="B228" t="s">
        <v>9</v>
      </c>
      <c r="C228" t="s">
        <v>17</v>
      </c>
      <c r="D228" s="3">
        <v>1057</v>
      </c>
      <c r="E228" s="4">
        <v>54</v>
      </c>
    </row>
    <row r="229" spans="1:5">
      <c r="A229" t="s">
        <v>40</v>
      </c>
      <c r="B229" t="s">
        <v>9</v>
      </c>
      <c r="C229" t="s">
        <v>10</v>
      </c>
      <c r="D229" s="3">
        <v>6454</v>
      </c>
      <c r="E229" s="4">
        <v>54</v>
      </c>
    </row>
    <row r="230" spans="1:5">
      <c r="A230" t="s">
        <v>46</v>
      </c>
      <c r="B230" t="s">
        <v>34</v>
      </c>
      <c r="C230" t="s">
        <v>12</v>
      </c>
      <c r="D230" s="3">
        <v>56</v>
      </c>
      <c r="E230" s="4">
        <v>51</v>
      </c>
    </row>
    <row r="231" spans="1:5">
      <c r="A231" t="s">
        <v>43</v>
      </c>
      <c r="B231" t="s">
        <v>27</v>
      </c>
      <c r="C231" t="s">
        <v>51</v>
      </c>
      <c r="D231" s="3">
        <v>5236</v>
      </c>
      <c r="E231" s="4">
        <v>51</v>
      </c>
    </row>
    <row r="232" spans="1:5">
      <c r="A232" t="s">
        <v>8</v>
      </c>
      <c r="B232" t="s">
        <v>34</v>
      </c>
      <c r="C232" t="s">
        <v>49</v>
      </c>
      <c r="D232" s="3">
        <v>623</v>
      </c>
      <c r="E232" s="4">
        <v>51</v>
      </c>
    </row>
    <row r="233" spans="1:5">
      <c r="A233" t="s">
        <v>47</v>
      </c>
      <c r="B233" t="s">
        <v>27</v>
      </c>
      <c r="C233" t="s">
        <v>52</v>
      </c>
      <c r="D233" s="3">
        <v>3640</v>
      </c>
      <c r="E233" s="4">
        <v>51</v>
      </c>
    </row>
    <row r="234" spans="1:5">
      <c r="A234" t="s">
        <v>43</v>
      </c>
      <c r="B234" t="s">
        <v>9</v>
      </c>
      <c r="C234" t="s">
        <v>35</v>
      </c>
      <c r="D234" s="3">
        <v>182</v>
      </c>
      <c r="E234" s="4">
        <v>48</v>
      </c>
    </row>
    <row r="235" spans="1:5">
      <c r="A235" t="s">
        <v>40</v>
      </c>
      <c r="B235" t="s">
        <v>50</v>
      </c>
      <c r="C235" t="s">
        <v>31</v>
      </c>
      <c r="D235" s="3">
        <v>2226</v>
      </c>
      <c r="E235" s="4">
        <v>48</v>
      </c>
    </row>
    <row r="236" spans="1:5">
      <c r="A236" t="s">
        <v>8</v>
      </c>
      <c r="B236" t="s">
        <v>50</v>
      </c>
      <c r="C236" t="s">
        <v>51</v>
      </c>
      <c r="D236" s="3">
        <v>6748</v>
      </c>
      <c r="E236" s="4">
        <v>48</v>
      </c>
    </row>
    <row r="237" spans="1:5">
      <c r="A237" t="s">
        <v>26</v>
      </c>
      <c r="B237" t="s">
        <v>50</v>
      </c>
      <c r="C237" t="s">
        <v>19</v>
      </c>
      <c r="D237" s="3">
        <v>525</v>
      </c>
      <c r="E237" s="4">
        <v>48</v>
      </c>
    </row>
    <row r="238" spans="1:5">
      <c r="A238" t="s">
        <v>40</v>
      </c>
      <c r="B238" t="s">
        <v>9</v>
      </c>
      <c r="C238" t="s">
        <v>31</v>
      </c>
      <c r="D238" s="3">
        <v>6391</v>
      </c>
      <c r="E238" s="4">
        <v>48</v>
      </c>
    </row>
    <row r="239" spans="1:5">
      <c r="A239" t="s">
        <v>46</v>
      </c>
      <c r="B239" t="s">
        <v>22</v>
      </c>
      <c r="C239" t="s">
        <v>33</v>
      </c>
      <c r="D239" s="3">
        <v>189</v>
      </c>
      <c r="E239" s="4">
        <v>48</v>
      </c>
    </row>
    <row r="240" spans="1:5">
      <c r="A240" t="s">
        <v>8</v>
      </c>
      <c r="B240" t="s">
        <v>14</v>
      </c>
      <c r="C240" t="s">
        <v>49</v>
      </c>
      <c r="D240" s="3">
        <v>1638</v>
      </c>
      <c r="E240" s="4">
        <v>48</v>
      </c>
    </row>
    <row r="241" spans="1:5">
      <c r="A241" t="s">
        <v>13</v>
      </c>
      <c r="B241" t="s">
        <v>9</v>
      </c>
      <c r="C241" t="s">
        <v>51</v>
      </c>
      <c r="D241" s="3">
        <v>6279</v>
      </c>
      <c r="E241" s="4">
        <v>45</v>
      </c>
    </row>
    <row r="242" spans="1:5">
      <c r="A242" t="s">
        <v>8</v>
      </c>
      <c r="B242" t="s">
        <v>34</v>
      </c>
      <c r="C242" t="s">
        <v>52</v>
      </c>
      <c r="D242" s="3">
        <v>2541</v>
      </c>
      <c r="E242" s="4">
        <v>45</v>
      </c>
    </row>
    <row r="243" spans="1:5">
      <c r="A243" t="s">
        <v>18</v>
      </c>
      <c r="B243" t="s">
        <v>9</v>
      </c>
      <c r="C243" t="s">
        <v>54</v>
      </c>
      <c r="D243" s="3">
        <v>2919</v>
      </c>
      <c r="E243" s="4">
        <v>45</v>
      </c>
    </row>
    <row r="244" spans="1:5">
      <c r="A244" t="s">
        <v>43</v>
      </c>
      <c r="B244" t="s">
        <v>34</v>
      </c>
      <c r="C244" t="s">
        <v>28</v>
      </c>
      <c r="D244" s="3">
        <v>7483</v>
      </c>
      <c r="E244" s="4">
        <v>45</v>
      </c>
    </row>
    <row r="245" spans="1:5">
      <c r="A245" t="s">
        <v>40</v>
      </c>
      <c r="B245" t="s">
        <v>22</v>
      </c>
      <c r="C245" t="s">
        <v>37</v>
      </c>
      <c r="D245" s="3">
        <v>8435</v>
      </c>
      <c r="E245" s="4">
        <v>42</v>
      </c>
    </row>
    <row r="246" spans="1:5">
      <c r="A246" t="s">
        <v>47</v>
      </c>
      <c r="B246" t="s">
        <v>50</v>
      </c>
      <c r="C246" t="s">
        <v>28</v>
      </c>
      <c r="D246" s="3">
        <v>6300</v>
      </c>
      <c r="E246" s="4">
        <v>42</v>
      </c>
    </row>
    <row r="247" spans="1:5">
      <c r="A247" t="s">
        <v>8</v>
      </c>
      <c r="B247" t="s">
        <v>27</v>
      </c>
      <c r="C247" t="s">
        <v>25</v>
      </c>
      <c r="D247" s="3">
        <v>5775</v>
      </c>
      <c r="E247" s="4">
        <v>42</v>
      </c>
    </row>
    <row r="248" spans="1:5">
      <c r="A248" t="s">
        <v>46</v>
      </c>
      <c r="B248" t="s">
        <v>9</v>
      </c>
      <c r="C248" t="s">
        <v>25</v>
      </c>
      <c r="D248" s="3">
        <v>2863</v>
      </c>
      <c r="E248" s="4">
        <v>42</v>
      </c>
    </row>
    <row r="249" spans="1:5">
      <c r="A249" t="s">
        <v>43</v>
      </c>
      <c r="B249" t="s">
        <v>22</v>
      </c>
      <c r="C249" t="s">
        <v>30</v>
      </c>
      <c r="D249" s="3">
        <v>16184</v>
      </c>
      <c r="E249" s="4">
        <v>39</v>
      </c>
    </row>
    <row r="250" spans="1:5">
      <c r="A250" t="s">
        <v>21</v>
      </c>
      <c r="B250" t="s">
        <v>50</v>
      </c>
      <c r="C250" t="s">
        <v>33</v>
      </c>
      <c r="D250" s="3">
        <v>1463</v>
      </c>
      <c r="E250" s="4">
        <v>39</v>
      </c>
    </row>
    <row r="251" spans="1:5">
      <c r="A251" t="s">
        <v>47</v>
      </c>
      <c r="B251" t="s">
        <v>22</v>
      </c>
      <c r="C251" t="s">
        <v>28</v>
      </c>
      <c r="D251" s="3">
        <v>3339</v>
      </c>
      <c r="E251" s="4">
        <v>39</v>
      </c>
    </row>
    <row r="252" spans="1:5">
      <c r="A252" t="s">
        <v>40</v>
      </c>
      <c r="B252" t="s">
        <v>50</v>
      </c>
      <c r="C252" t="s">
        <v>33</v>
      </c>
      <c r="D252" s="3">
        <v>7777</v>
      </c>
      <c r="E252" s="4">
        <v>39</v>
      </c>
    </row>
    <row r="253" spans="1:5">
      <c r="A253" t="s">
        <v>8</v>
      </c>
      <c r="B253" t="s">
        <v>34</v>
      </c>
      <c r="C253" t="s">
        <v>35</v>
      </c>
      <c r="D253" s="3">
        <v>1988</v>
      </c>
      <c r="E253" s="4">
        <v>39</v>
      </c>
    </row>
    <row r="254" spans="1:5">
      <c r="A254" t="s">
        <v>47</v>
      </c>
      <c r="B254" t="s">
        <v>22</v>
      </c>
      <c r="C254" t="s">
        <v>30</v>
      </c>
      <c r="D254" s="3">
        <v>9198</v>
      </c>
      <c r="E254" s="4">
        <v>36</v>
      </c>
    </row>
    <row r="255" spans="1:5">
      <c r="A255" t="s">
        <v>26</v>
      </c>
      <c r="B255" t="s">
        <v>34</v>
      </c>
      <c r="C255" t="s">
        <v>45</v>
      </c>
      <c r="D255" s="3">
        <v>7322</v>
      </c>
      <c r="E255" s="4">
        <v>36</v>
      </c>
    </row>
    <row r="256" spans="1:5">
      <c r="A256" t="s">
        <v>46</v>
      </c>
      <c r="B256" t="s">
        <v>27</v>
      </c>
      <c r="C256" t="s">
        <v>25</v>
      </c>
      <c r="D256" s="3">
        <v>4802</v>
      </c>
      <c r="E256" s="4">
        <v>36</v>
      </c>
    </row>
    <row r="257" spans="1:5">
      <c r="A257" t="s">
        <v>8</v>
      </c>
      <c r="B257" t="s">
        <v>22</v>
      </c>
      <c r="C257" t="s">
        <v>19</v>
      </c>
      <c r="D257" s="3">
        <v>217</v>
      </c>
      <c r="E257" s="4">
        <v>36</v>
      </c>
    </row>
    <row r="258" spans="1:5">
      <c r="A258" t="s">
        <v>46</v>
      </c>
      <c r="B258" t="s">
        <v>27</v>
      </c>
      <c r="C258" t="s">
        <v>48</v>
      </c>
      <c r="D258" s="3">
        <v>630</v>
      </c>
      <c r="E258" s="4">
        <v>36</v>
      </c>
    </row>
    <row r="259" spans="1:5">
      <c r="A259" t="s">
        <v>55</v>
      </c>
      <c r="B259" t="s">
        <v>9</v>
      </c>
      <c r="C259" t="s">
        <v>48</v>
      </c>
      <c r="D259" s="3">
        <v>4683</v>
      </c>
      <c r="E259" s="4">
        <v>30</v>
      </c>
    </row>
    <row r="260" spans="1:5">
      <c r="A260" t="s">
        <v>8</v>
      </c>
      <c r="B260" t="s">
        <v>22</v>
      </c>
      <c r="C260" t="s">
        <v>28</v>
      </c>
      <c r="D260" s="3">
        <v>5439</v>
      </c>
      <c r="E260" s="4">
        <v>30</v>
      </c>
    </row>
    <row r="261" spans="1:5">
      <c r="A261" t="s">
        <v>13</v>
      </c>
      <c r="B261" t="s">
        <v>9</v>
      </c>
      <c r="C261" t="s">
        <v>25</v>
      </c>
      <c r="D261" s="3">
        <v>9709</v>
      </c>
      <c r="E261" s="4">
        <v>30</v>
      </c>
    </row>
    <row r="262" spans="1:5">
      <c r="A262" t="s">
        <v>55</v>
      </c>
      <c r="B262" t="s">
        <v>27</v>
      </c>
      <c r="C262" t="s">
        <v>31</v>
      </c>
      <c r="D262" s="3">
        <v>12950</v>
      </c>
      <c r="E262" s="4">
        <v>30</v>
      </c>
    </row>
    <row r="263" spans="1:5">
      <c r="A263" t="s">
        <v>26</v>
      </c>
      <c r="B263" t="s">
        <v>22</v>
      </c>
      <c r="C263" t="s">
        <v>12</v>
      </c>
      <c r="D263" s="3">
        <v>4319</v>
      </c>
      <c r="E263" s="4">
        <v>30</v>
      </c>
    </row>
    <row r="264" spans="1:5">
      <c r="A264" t="s">
        <v>8</v>
      </c>
      <c r="B264" t="s">
        <v>27</v>
      </c>
      <c r="C264" t="s">
        <v>53</v>
      </c>
      <c r="D264" s="3">
        <v>6370</v>
      </c>
      <c r="E264" s="4">
        <v>30</v>
      </c>
    </row>
    <row r="265" spans="1:5">
      <c r="A265" t="s">
        <v>26</v>
      </c>
      <c r="B265" t="s">
        <v>27</v>
      </c>
      <c r="C265" t="s">
        <v>33</v>
      </c>
      <c r="D265" s="3">
        <v>6048</v>
      </c>
      <c r="E265" s="4">
        <v>27</v>
      </c>
    </row>
    <row r="266" spans="1:5">
      <c r="A266" t="s">
        <v>18</v>
      </c>
      <c r="B266" t="s">
        <v>50</v>
      </c>
      <c r="C266" t="s">
        <v>45</v>
      </c>
      <c r="D266" s="3">
        <v>6832</v>
      </c>
      <c r="E266" s="4">
        <v>27</v>
      </c>
    </row>
    <row r="267" spans="1:5">
      <c r="A267" t="s">
        <v>40</v>
      </c>
      <c r="B267" t="s">
        <v>14</v>
      </c>
      <c r="C267" t="s">
        <v>30</v>
      </c>
      <c r="D267" s="3">
        <v>2135</v>
      </c>
      <c r="E267" s="4">
        <v>27</v>
      </c>
    </row>
    <row r="268" spans="1:5">
      <c r="A268" t="s">
        <v>13</v>
      </c>
      <c r="B268" t="s">
        <v>27</v>
      </c>
      <c r="C268" t="s">
        <v>51</v>
      </c>
      <c r="D268" s="3">
        <v>1561</v>
      </c>
      <c r="E268" s="4">
        <v>27</v>
      </c>
    </row>
    <row r="269" spans="1:5">
      <c r="A269" t="s">
        <v>55</v>
      </c>
      <c r="B269" t="s">
        <v>9</v>
      </c>
      <c r="C269" t="s">
        <v>54</v>
      </c>
      <c r="D269" s="3">
        <v>3059</v>
      </c>
      <c r="E269" s="4">
        <v>27</v>
      </c>
    </row>
    <row r="270" spans="1:5">
      <c r="A270" t="s">
        <v>13</v>
      </c>
      <c r="B270" t="s">
        <v>27</v>
      </c>
      <c r="C270" t="s">
        <v>23</v>
      </c>
      <c r="D270" s="3">
        <v>9660</v>
      </c>
      <c r="E270" s="4">
        <v>27</v>
      </c>
    </row>
    <row r="271" spans="1:5">
      <c r="A271" t="s">
        <v>40</v>
      </c>
      <c r="B271" t="s">
        <v>50</v>
      </c>
      <c r="C271" t="s">
        <v>25</v>
      </c>
      <c r="D271" s="3">
        <v>3829</v>
      </c>
      <c r="E271" s="4">
        <v>24</v>
      </c>
    </row>
    <row r="272" spans="1:5">
      <c r="A272" t="s">
        <v>55</v>
      </c>
      <c r="B272" t="s">
        <v>50</v>
      </c>
      <c r="C272" t="s">
        <v>37</v>
      </c>
      <c r="D272" s="3">
        <v>4053</v>
      </c>
      <c r="E272" s="4">
        <v>24</v>
      </c>
    </row>
    <row r="273" spans="1:5">
      <c r="A273" t="s">
        <v>43</v>
      </c>
      <c r="B273" t="s">
        <v>50</v>
      </c>
      <c r="C273" t="s">
        <v>53</v>
      </c>
      <c r="D273" s="3">
        <v>6986</v>
      </c>
      <c r="E273" s="4">
        <v>21</v>
      </c>
    </row>
    <row r="274" spans="1:5">
      <c r="A274" t="s">
        <v>43</v>
      </c>
      <c r="B274" t="s">
        <v>34</v>
      </c>
      <c r="C274" t="s">
        <v>15</v>
      </c>
      <c r="D274" s="3">
        <v>5075</v>
      </c>
      <c r="E274" s="4">
        <v>21</v>
      </c>
    </row>
    <row r="275" spans="1:5">
      <c r="A275" t="s">
        <v>8</v>
      </c>
      <c r="B275" t="s">
        <v>9</v>
      </c>
      <c r="C275" t="s">
        <v>39</v>
      </c>
      <c r="D275" s="3">
        <v>7693</v>
      </c>
      <c r="E275" s="4">
        <v>21</v>
      </c>
    </row>
    <row r="276" spans="1:5">
      <c r="A276" t="s">
        <v>46</v>
      </c>
      <c r="B276" t="s">
        <v>22</v>
      </c>
      <c r="C276" t="s">
        <v>30</v>
      </c>
      <c r="D276" s="3">
        <v>11417</v>
      </c>
      <c r="E276" s="4">
        <v>21</v>
      </c>
    </row>
    <row r="277" spans="1:5">
      <c r="A277" t="s">
        <v>40</v>
      </c>
      <c r="B277" t="s">
        <v>14</v>
      </c>
      <c r="C277" t="s">
        <v>53</v>
      </c>
      <c r="D277" s="3">
        <v>2478</v>
      </c>
      <c r="E277" s="4">
        <v>21</v>
      </c>
    </row>
    <row r="278" spans="1:5">
      <c r="A278" t="s">
        <v>21</v>
      </c>
      <c r="B278" t="s">
        <v>34</v>
      </c>
      <c r="C278" t="s">
        <v>28</v>
      </c>
      <c r="D278" s="3">
        <v>154</v>
      </c>
      <c r="E278" s="4">
        <v>21</v>
      </c>
    </row>
    <row r="279" spans="1:5">
      <c r="A279" t="s">
        <v>43</v>
      </c>
      <c r="B279" t="s">
        <v>9</v>
      </c>
      <c r="C279" t="s">
        <v>28</v>
      </c>
      <c r="D279" s="3">
        <v>8813</v>
      </c>
      <c r="E279" s="4">
        <v>21</v>
      </c>
    </row>
    <row r="280" spans="1:5">
      <c r="A280" t="s">
        <v>46</v>
      </c>
      <c r="B280" t="s">
        <v>9</v>
      </c>
      <c r="C280" t="s">
        <v>39</v>
      </c>
      <c r="D280" s="3">
        <v>238</v>
      </c>
      <c r="E280" s="4">
        <v>18</v>
      </c>
    </row>
    <row r="281" spans="1:5">
      <c r="A281" t="s">
        <v>47</v>
      </c>
      <c r="B281" t="s">
        <v>22</v>
      </c>
      <c r="C281" t="s">
        <v>39</v>
      </c>
      <c r="D281" s="3">
        <v>1281</v>
      </c>
      <c r="E281" s="4">
        <v>18</v>
      </c>
    </row>
    <row r="282" spans="1:5">
      <c r="A282" t="s">
        <v>47</v>
      </c>
      <c r="B282" t="s">
        <v>50</v>
      </c>
      <c r="C282" t="s">
        <v>42</v>
      </c>
      <c r="D282" s="3">
        <v>2583</v>
      </c>
      <c r="E282" s="4">
        <v>18</v>
      </c>
    </row>
    <row r="283" spans="1:5">
      <c r="A283" t="s">
        <v>43</v>
      </c>
      <c r="B283" t="s">
        <v>22</v>
      </c>
      <c r="C283" t="s">
        <v>48</v>
      </c>
      <c r="D283" s="3">
        <v>6314</v>
      </c>
      <c r="E283" s="4">
        <v>15</v>
      </c>
    </row>
    <row r="284" spans="1:5">
      <c r="A284" t="s">
        <v>46</v>
      </c>
      <c r="B284" t="s">
        <v>14</v>
      </c>
      <c r="C284" t="s">
        <v>39</v>
      </c>
      <c r="D284" s="3">
        <v>553</v>
      </c>
      <c r="E284" s="4">
        <v>15</v>
      </c>
    </row>
    <row r="285" spans="1:5">
      <c r="A285" t="s">
        <v>26</v>
      </c>
      <c r="B285" t="s">
        <v>50</v>
      </c>
      <c r="C285" t="s">
        <v>25</v>
      </c>
      <c r="D285" s="3">
        <v>1442</v>
      </c>
      <c r="E285" s="4">
        <v>15</v>
      </c>
    </row>
    <row r="286" spans="1:5">
      <c r="A286" t="s">
        <v>43</v>
      </c>
      <c r="B286" t="s">
        <v>14</v>
      </c>
      <c r="C286" t="s">
        <v>23</v>
      </c>
      <c r="D286" s="3">
        <v>2415</v>
      </c>
      <c r="E286" s="4">
        <v>15</v>
      </c>
    </row>
    <row r="287" spans="1:5">
      <c r="A287" t="s">
        <v>43</v>
      </c>
      <c r="B287" t="s">
        <v>9</v>
      </c>
      <c r="C287" t="s">
        <v>17</v>
      </c>
      <c r="D287" s="3">
        <v>4991</v>
      </c>
      <c r="E287" s="4">
        <v>12</v>
      </c>
    </row>
    <row r="288" spans="1:5">
      <c r="A288" t="s">
        <v>8</v>
      </c>
      <c r="B288" t="s">
        <v>27</v>
      </c>
      <c r="C288" t="s">
        <v>37</v>
      </c>
      <c r="D288" s="3">
        <v>5817</v>
      </c>
      <c r="E288" s="4">
        <v>12</v>
      </c>
    </row>
    <row r="289" spans="1:5">
      <c r="A289" t="s">
        <v>26</v>
      </c>
      <c r="B289" t="s">
        <v>22</v>
      </c>
      <c r="C289" t="s">
        <v>15</v>
      </c>
      <c r="D289" s="3">
        <v>6118</v>
      </c>
      <c r="E289" s="4">
        <v>9</v>
      </c>
    </row>
    <row r="290" spans="1:5">
      <c r="A290" t="s">
        <v>18</v>
      </c>
      <c r="B290" t="s">
        <v>34</v>
      </c>
      <c r="C290" t="s">
        <v>33</v>
      </c>
      <c r="D290" s="3">
        <v>2408</v>
      </c>
      <c r="E290" s="4">
        <v>9</v>
      </c>
    </row>
    <row r="291" spans="1:5">
      <c r="A291" t="s">
        <v>21</v>
      </c>
      <c r="B291" t="s">
        <v>9</v>
      </c>
      <c r="C291" t="s">
        <v>45</v>
      </c>
      <c r="D291" s="3">
        <v>2933</v>
      </c>
      <c r="E291" s="4">
        <v>9</v>
      </c>
    </row>
    <row r="292" spans="1:5">
      <c r="A292" t="s">
        <v>43</v>
      </c>
      <c r="B292" t="s">
        <v>14</v>
      </c>
      <c r="C292" t="s">
        <v>19</v>
      </c>
      <c r="D292" s="3">
        <v>2744</v>
      </c>
      <c r="E292" s="4">
        <v>9</v>
      </c>
    </row>
    <row r="293" spans="1:5">
      <c r="A293" t="s">
        <v>55</v>
      </c>
      <c r="B293" t="s">
        <v>50</v>
      </c>
      <c r="C293" t="s">
        <v>51</v>
      </c>
      <c r="D293" s="3">
        <v>4991</v>
      </c>
      <c r="E293" s="4">
        <v>9</v>
      </c>
    </row>
    <row r="294" spans="1:5">
      <c r="A294" t="s">
        <v>26</v>
      </c>
      <c r="B294" t="s">
        <v>34</v>
      </c>
      <c r="C294" t="s">
        <v>30</v>
      </c>
      <c r="D294" s="3">
        <v>938</v>
      </c>
      <c r="E294" s="4">
        <v>6</v>
      </c>
    </row>
    <row r="295" spans="1:5">
      <c r="A295" t="s">
        <v>55</v>
      </c>
      <c r="B295" t="s">
        <v>14</v>
      </c>
      <c r="C295" t="s">
        <v>25</v>
      </c>
      <c r="D295" s="3">
        <v>2562</v>
      </c>
      <c r="E295" s="4">
        <v>6</v>
      </c>
    </row>
    <row r="296" spans="1:5">
      <c r="A296" t="s">
        <v>26</v>
      </c>
      <c r="B296" t="s">
        <v>9</v>
      </c>
      <c r="C296" t="s">
        <v>51</v>
      </c>
      <c r="D296" s="3">
        <v>6818</v>
      </c>
      <c r="E296" s="4">
        <v>6</v>
      </c>
    </row>
    <row r="297" spans="1:5">
      <c r="A297" t="s">
        <v>46</v>
      </c>
      <c r="B297" t="s">
        <v>34</v>
      </c>
      <c r="C297" t="s">
        <v>19</v>
      </c>
      <c r="D297" s="3">
        <v>3549</v>
      </c>
      <c r="E297" s="4">
        <v>3</v>
      </c>
    </row>
    <row r="298" spans="1:5">
      <c r="A298" t="s">
        <v>21</v>
      </c>
      <c r="B298" t="s">
        <v>34</v>
      </c>
      <c r="C298" t="s">
        <v>37</v>
      </c>
      <c r="D298" s="3">
        <v>5915</v>
      </c>
      <c r="E298" s="4">
        <v>3</v>
      </c>
    </row>
    <row r="299" spans="1:5">
      <c r="A299" t="s">
        <v>43</v>
      </c>
      <c r="B299" t="s">
        <v>22</v>
      </c>
      <c r="C299" t="s">
        <v>23</v>
      </c>
      <c r="D299" s="3">
        <v>6111</v>
      </c>
      <c r="E299" s="4">
        <v>3</v>
      </c>
    </row>
    <row r="300" spans="1:5">
      <c r="A300" t="s">
        <v>26</v>
      </c>
      <c r="B300" t="s">
        <v>27</v>
      </c>
      <c r="C300" t="s">
        <v>49</v>
      </c>
      <c r="D300" s="3">
        <v>2989</v>
      </c>
      <c r="E300" s="4">
        <v>3</v>
      </c>
    </row>
    <row r="301" spans="1:5">
      <c r="A301" t="s">
        <v>40</v>
      </c>
      <c r="B301" t="s">
        <v>9</v>
      </c>
      <c r="C301" t="s">
        <v>51</v>
      </c>
      <c r="D301" s="3">
        <v>5306</v>
      </c>
      <c r="E301" s="4">
        <v>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I21"/>
  <sheetViews>
    <sheetView showGridLines="0" workbookViewId="0">
      <selection activeCell="L8" sqref="L8"/>
    </sheetView>
  </sheetViews>
  <sheetFormatPr defaultColWidth="8.88671875" defaultRowHeight="14.4"/>
  <cols>
    <col min="2" max="2" width="20.6640625" customWidth="1"/>
    <col min="3" max="3" width="22.5546875" customWidth="1"/>
    <col min="4" max="4" width="28.88671875" customWidth="1"/>
    <col min="6" max="6" width="13.6640625" customWidth="1"/>
    <col min="7" max="7" width="17.109375" customWidth="1"/>
    <col min="8" max="8" width="12.88671875" customWidth="1"/>
    <col min="9" max="9" width="13.33203125" customWidth="1"/>
  </cols>
  <sheetData>
    <row r="2" spans="2:9">
      <c r="C2" s="13" t="s">
        <v>65</v>
      </c>
    </row>
    <row r="3" spans="2:9">
      <c r="B3" s="14" t="s">
        <v>66</v>
      </c>
      <c r="C3" s="14" t="s">
        <v>4</v>
      </c>
      <c r="E3" s="14" t="s">
        <v>5</v>
      </c>
    </row>
    <row r="4" spans="2:9">
      <c r="B4" s="15" t="s">
        <v>50</v>
      </c>
      <c r="C4" s="16">
        <f>SUMIFS(data[Amount],data[Geography],B4)</f>
        <v>252469</v>
      </c>
      <c r="D4">
        <f>SUMIFS(data[Amount],data[Geography],B4)</f>
        <v>252469</v>
      </c>
      <c r="E4" s="17">
        <f>SUMIFS(data[Units],data[Geography],B4)</f>
        <v>8760</v>
      </c>
    </row>
    <row r="5" spans="2:9">
      <c r="B5" s="18" t="s">
        <v>22</v>
      </c>
      <c r="C5" s="16">
        <f>SUMIFS(data[Amount],data[Geography],B5)</f>
        <v>237944</v>
      </c>
      <c r="D5">
        <f>SUMIFS(data[Amount],data[Geography],B5)</f>
        <v>237944</v>
      </c>
      <c r="E5" s="17">
        <f>SUMIFS(data[Units],data[Geography],B5)</f>
        <v>7302</v>
      </c>
    </row>
    <row r="6" spans="2:9">
      <c r="B6" s="19" t="s">
        <v>9</v>
      </c>
      <c r="C6" s="16">
        <f>SUMIFS(data[Amount],data[Geography],B6)</f>
        <v>218813</v>
      </c>
      <c r="D6">
        <f>SUMIFS(data[Amount],data[Geography],B6)</f>
        <v>218813</v>
      </c>
      <c r="E6" s="17">
        <f>SUMIFS(data[Units],data[Geography],B6)</f>
        <v>7431</v>
      </c>
    </row>
    <row r="7" spans="2:9">
      <c r="B7" s="15" t="s">
        <v>14</v>
      </c>
      <c r="C7" s="16">
        <f>SUMIFS(data[Amount],data[Geography],B7)</f>
        <v>189434</v>
      </c>
      <c r="D7">
        <f>SUMIFS(data[Amount],data[Geography],B7)</f>
        <v>189434</v>
      </c>
      <c r="E7" s="17">
        <f>SUMIFS(data[Units],data[Geography],B7)</f>
        <v>10158</v>
      </c>
    </row>
    <row r="8" spans="2:9">
      <c r="B8" s="19" t="s">
        <v>27</v>
      </c>
      <c r="C8" s="16">
        <f>SUMIFS(data[Amount],data[Geography],B8)</f>
        <v>173530</v>
      </c>
      <c r="D8">
        <f>SUMIFS(data[Amount],data[Geography],B8)</f>
        <v>173530</v>
      </c>
      <c r="E8" s="17">
        <f>SUMIFS(data[Units],data[Geography],B8)</f>
        <v>5745</v>
      </c>
    </row>
    <row r="9" spans="2:9">
      <c r="B9" s="20" t="s">
        <v>34</v>
      </c>
      <c r="C9" s="21">
        <f>SUMIFS(data[Amount],data[Geography],B9)</f>
        <v>168679</v>
      </c>
      <c r="D9">
        <f>SUMIFS(data[Amount],data[Geography],B9)</f>
        <v>168679</v>
      </c>
      <c r="E9" s="22">
        <f>SUMIFS(data[Units],data[Geography],B9)</f>
        <v>6264</v>
      </c>
    </row>
    <row r="15" spans="2:9">
      <c r="G15" t="s">
        <v>66</v>
      </c>
      <c r="H15" t="s">
        <v>4</v>
      </c>
      <c r="I15" t="s">
        <v>5</v>
      </c>
    </row>
    <row r="16" spans="2:9">
      <c r="G16" s="23" t="s">
        <v>9</v>
      </c>
      <c r="H16" s="24">
        <f>SUMIFS(data[Amount],data[Geography],G16)</f>
        <v>218813</v>
      </c>
      <c r="I16" s="4">
        <f>SUMIFS(data[Units],data[Geography],G16)</f>
        <v>7431</v>
      </c>
    </row>
    <row r="17" spans="7:9">
      <c r="G17" s="25" t="s">
        <v>14</v>
      </c>
      <c r="H17" s="24">
        <f>SUMIFS(data[Amount],data[Geography],G17)</f>
        <v>189434</v>
      </c>
      <c r="I17" s="4">
        <f>SUMIFS(data[Units],data[Geography],G17)</f>
        <v>10158</v>
      </c>
    </row>
    <row r="18" spans="7:9">
      <c r="G18" s="26" t="s">
        <v>22</v>
      </c>
      <c r="H18" s="24">
        <f>SUMIFS(data[Amount],data[Geography],G18)</f>
        <v>237944</v>
      </c>
      <c r="I18" s="4">
        <f>SUMIFS(data[Units],data[Geography],G18)</f>
        <v>7302</v>
      </c>
    </row>
    <row r="19" spans="7:9">
      <c r="G19" s="23" t="s">
        <v>27</v>
      </c>
      <c r="H19" s="24">
        <f>SUMIFS(data[Amount],data[Geography],G19)</f>
        <v>173530</v>
      </c>
      <c r="I19" s="4">
        <f>SUMIFS(data[Units],data[Geography],G19)</f>
        <v>5745</v>
      </c>
    </row>
    <row r="20" spans="7:9">
      <c r="G20" s="23" t="s">
        <v>34</v>
      </c>
      <c r="H20" s="24">
        <f>SUMIFS(data[Amount],data[Geography],G20)</f>
        <v>168679</v>
      </c>
      <c r="I20" s="4">
        <f>SUMIFS(data[Units],data[Geography],G20)</f>
        <v>6264</v>
      </c>
    </row>
    <row r="21" spans="7:9">
      <c r="G21" s="25" t="s">
        <v>50</v>
      </c>
      <c r="H21" s="24">
        <f>SUMIFS(data[Amount],data[Geography],G21)</f>
        <v>252469</v>
      </c>
      <c r="I21" s="4">
        <f>SUMIFS(data[Units],data[Geography],G21)</f>
        <v>8760</v>
      </c>
    </row>
  </sheetData>
  <conditionalFormatting sqref="D4:D9">
    <cfRule type="dataBar" priority="1">
      <dataBar showValue="0">
        <cfvo type="min" val="0"/>
        <cfvo type="max" val="0"/>
        <color theme="4" tint="0.59999389629810485"/>
      </dataBar>
      <extLst xmlns:x14="http://schemas.microsoft.com/office/spreadsheetml/2009/9/main">
        <ext uri="{B025F937-C7B1-47D3-B67F-A62EFF666E3E}">
          <x14:id>{61adbb50-eeb7-43ab-a4c9-f7d6a8608796}</x14:id>
        </ext>
      </extLst>
    </cfRule>
  </conditionalFormatting>
  <pageMargins left="0.75" right="0.75" top="1" bottom="1" header="0.5" footer="0.5"/>
  <pageSetup orientation="portrait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61adbb50-eeb7-43ab-a4c9-f7d6a86087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4:I14"/>
  <sheetViews>
    <sheetView workbookViewId="0">
      <selection activeCell="J14" sqref="J14"/>
    </sheetView>
  </sheetViews>
  <sheetFormatPr defaultColWidth="9" defaultRowHeight="14.4"/>
  <cols>
    <col min="2" max="2" width="12.5546875" customWidth="1"/>
    <col min="3" max="3" width="14.44140625" customWidth="1"/>
    <col min="4" max="4" width="11.77734375" customWidth="1"/>
    <col min="5" max="5" width="12.21875" customWidth="1"/>
    <col min="6" max="6" width="12.88671875" customWidth="1"/>
    <col min="7" max="7" width="13.21875" customWidth="1"/>
    <col min="8" max="8" width="12.77734375" customWidth="1"/>
    <col min="9" max="9" width="14.5546875" customWidth="1"/>
  </cols>
  <sheetData>
    <row r="4" spans="2:9">
      <c r="H4" s="8" t="s">
        <v>4</v>
      </c>
    </row>
    <row r="5" spans="2:9">
      <c r="B5" t="s">
        <v>67</v>
      </c>
      <c r="C5" t="s">
        <v>68</v>
      </c>
      <c r="E5" s="9" t="s">
        <v>69</v>
      </c>
      <c r="F5" s="9" t="s">
        <v>70</v>
      </c>
      <c r="G5" s="9" t="s">
        <v>71</v>
      </c>
    </row>
    <row r="6" spans="2:9">
      <c r="B6" s="10" t="s">
        <v>34</v>
      </c>
      <c r="C6" s="11">
        <v>168679</v>
      </c>
      <c r="D6">
        <f>GETPIVOTDATA("Amount",$B$5,"Geography","Australia")</f>
        <v>168679</v>
      </c>
      <c r="E6" s="11">
        <v>6264</v>
      </c>
      <c r="F6" s="12">
        <f>GETPIVOTDATA("Amount",$B$5,"Geography","Australia")/E6</f>
        <v>26.928320561941252</v>
      </c>
      <c r="G6">
        <f>IF(GETPIVOTDATA("Amount",$B$5,"Geography","Australia")&gt;=12000,1,-1)</f>
        <v>1</v>
      </c>
      <c r="H6" s="8" t="s">
        <v>72</v>
      </c>
      <c r="I6">
        <f>AVERAGE(C7:C12)</f>
        <v>214438</v>
      </c>
    </row>
    <row r="7" spans="2:9">
      <c r="B7" s="10" t="s">
        <v>22</v>
      </c>
      <c r="C7" s="11">
        <v>237944</v>
      </c>
      <c r="D7">
        <f t="shared" ref="D7:D11" si="0">GETPIVOTDATA("Amount",$B$5,"Geography","Australia")</f>
        <v>168679</v>
      </c>
      <c r="E7" s="11">
        <v>7302</v>
      </c>
      <c r="F7" s="12">
        <f t="shared" ref="F7:F11" si="1">GETPIVOTDATA("Amount",$B$5,"Geography","Australia")/E7</f>
        <v>23.100383456587238</v>
      </c>
      <c r="G7">
        <f t="shared" ref="G7:G11" si="2">IF(GETPIVOTDATA("Amount",$B$5,"Geography","Australia")&gt;=12000,1,-1)</f>
        <v>1</v>
      </c>
      <c r="H7" s="8" t="s">
        <v>59</v>
      </c>
      <c r="I7">
        <f>MAX(C7:C12)</f>
        <v>252469</v>
      </c>
    </row>
    <row r="8" spans="2:9">
      <c r="B8" s="10" t="s">
        <v>50</v>
      </c>
      <c r="C8" s="11">
        <v>252469</v>
      </c>
      <c r="D8">
        <f t="shared" si="0"/>
        <v>168679</v>
      </c>
      <c r="E8" s="11">
        <v>8760</v>
      </c>
      <c r="F8" s="12">
        <f t="shared" si="1"/>
        <v>19.255593607305936</v>
      </c>
      <c r="G8">
        <f t="shared" si="2"/>
        <v>1</v>
      </c>
      <c r="H8" s="8" t="s">
        <v>73</v>
      </c>
      <c r="I8">
        <f>COUNT(C7:C12)</f>
        <v>5</v>
      </c>
    </row>
    <row r="9" spans="2:9">
      <c r="B9" s="10" t="s">
        <v>9</v>
      </c>
      <c r="C9" s="11">
        <v>218813</v>
      </c>
      <c r="D9">
        <f t="shared" si="0"/>
        <v>168679</v>
      </c>
      <c r="E9" s="11">
        <v>7431</v>
      </c>
      <c r="F9" s="12">
        <f t="shared" si="1"/>
        <v>22.699367514466424</v>
      </c>
      <c r="G9">
        <f t="shared" si="2"/>
        <v>1</v>
      </c>
      <c r="H9" s="8" t="s">
        <v>58</v>
      </c>
      <c r="I9">
        <f>MIN(C7:C12)</f>
        <v>173530</v>
      </c>
    </row>
    <row r="10" spans="2:9">
      <c r="B10" s="10" t="s">
        <v>27</v>
      </c>
      <c r="C10" s="11">
        <v>173530</v>
      </c>
      <c r="D10">
        <f t="shared" si="0"/>
        <v>168679</v>
      </c>
      <c r="E10" s="11">
        <v>5745</v>
      </c>
      <c r="F10" s="12">
        <f t="shared" si="1"/>
        <v>29.361009573542212</v>
      </c>
      <c r="G10">
        <f t="shared" si="2"/>
        <v>1</v>
      </c>
      <c r="H10" s="8" t="s">
        <v>74</v>
      </c>
      <c r="I10">
        <f>SUM(C7:C12)</f>
        <v>1072190</v>
      </c>
    </row>
    <row r="11" spans="2:9">
      <c r="B11" s="10" t="s">
        <v>14</v>
      </c>
      <c r="C11" s="11">
        <v>189434</v>
      </c>
      <c r="D11">
        <f t="shared" si="0"/>
        <v>168679</v>
      </c>
      <c r="E11" s="11">
        <v>10158</v>
      </c>
      <c r="F11" s="12">
        <f t="shared" si="1"/>
        <v>16.60553258515456</v>
      </c>
      <c r="G11">
        <f t="shared" si="2"/>
        <v>1</v>
      </c>
    </row>
    <row r="12" spans="2:9">
      <c r="E12" s="11"/>
    </row>
    <row r="14" spans="2:9">
      <c r="B14" s="8"/>
    </row>
  </sheetData>
  <conditionalFormatting sqref="D6:D11">
    <cfRule type="dataBar" priority="2">
      <dataBar showValue="0">
        <cfvo type="min" val="0"/>
        <cfvo type="max" val="0"/>
        <color theme="3" tint="0.39994506668294322"/>
      </dataBar>
      <extLst xmlns:x14="http://schemas.microsoft.com/office/spreadsheetml/2009/9/main">
        <ext uri="{B025F937-C7B1-47D3-B67F-A62EFF666E3E}">
          <x14:id>{12d1dbb2-01dd-4dfe-b21b-d2b2a4a8b970}</x14:id>
        </ext>
      </extLst>
    </cfRule>
  </conditionalFormatting>
  <conditionalFormatting sqref="G6:G11">
    <cfRule type="iconSet" priority="1">
      <iconSet iconSet="3Symbols" showValue="0">
        <cfvo type="percent" val="0"/>
        <cfvo type="num" val="0"/>
        <cfvo type="num" val="1"/>
      </iconSet>
    </cfRule>
  </conditionalFormatting>
  <pageMargins left="0.7" right="0.7" top="0.75" bottom="0.75" header="0.3" footer="0.3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12d1dbb2-01dd-4dfe-b21b-d2b2a4a8b97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D6:D11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C9:H19"/>
  <sheetViews>
    <sheetView workbookViewId="0">
      <selection activeCell="J9" sqref="J9"/>
    </sheetView>
  </sheetViews>
  <sheetFormatPr defaultColWidth="8.88671875" defaultRowHeight="14.4"/>
  <cols>
    <col min="3" max="3" width="13"/>
    <col min="4" max="4" width="15.6640625"/>
    <col min="5" max="5" width="12.77734375"/>
    <col min="8" max="8" width="18.109375" customWidth="1"/>
    <col min="9" max="9" width="11.88671875" customWidth="1"/>
    <col min="10" max="10" width="16.5546875" customWidth="1"/>
  </cols>
  <sheetData>
    <row r="9" spans="3:8">
      <c r="D9" t="s">
        <v>75</v>
      </c>
      <c r="H9" s="1"/>
    </row>
    <row r="10" spans="3:8">
      <c r="C10" t="s">
        <v>2</v>
      </c>
      <c r="D10" t="s">
        <v>68</v>
      </c>
      <c r="E10" t="s">
        <v>69</v>
      </c>
      <c r="H10" s="5"/>
    </row>
    <row r="11" spans="3:8">
      <c r="C11" t="s">
        <v>34</v>
      </c>
      <c r="D11">
        <v>168679</v>
      </c>
      <c r="E11">
        <v>6264</v>
      </c>
      <c r="H11" s="6"/>
    </row>
    <row r="12" spans="3:8">
      <c r="C12" t="s">
        <v>22</v>
      </c>
      <c r="D12">
        <v>237944</v>
      </c>
      <c r="E12">
        <v>7302</v>
      </c>
      <c r="H12" s="5"/>
    </row>
    <row r="13" spans="3:8">
      <c r="C13" t="s">
        <v>50</v>
      </c>
      <c r="D13">
        <v>252469</v>
      </c>
      <c r="E13">
        <v>8760</v>
      </c>
      <c r="H13" s="6"/>
    </row>
    <row r="14" spans="3:8">
      <c r="C14" t="s">
        <v>9</v>
      </c>
      <c r="D14">
        <v>218813</v>
      </c>
      <c r="E14">
        <v>7431</v>
      </c>
      <c r="H14" s="5"/>
    </row>
    <row r="15" spans="3:8">
      <c r="C15" t="s">
        <v>27</v>
      </c>
      <c r="D15">
        <v>173530</v>
      </c>
      <c r="E15">
        <v>5745</v>
      </c>
      <c r="H15" s="5"/>
    </row>
    <row r="16" spans="3:8">
      <c r="C16" t="s">
        <v>14</v>
      </c>
      <c r="D16">
        <v>189434</v>
      </c>
      <c r="E16">
        <v>10158</v>
      </c>
      <c r="H16" s="7"/>
    </row>
    <row r="17" spans="8:8">
      <c r="H17" s="5"/>
    </row>
    <row r="18" spans="8:8">
      <c r="H18" s="7"/>
    </row>
    <row r="19" spans="8:8">
      <c r="H19" s="5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Q5:U305"/>
  <sheetViews>
    <sheetView topLeftCell="F1" workbookViewId="0">
      <selection activeCell="T6" sqref="T6:T305"/>
    </sheetView>
  </sheetViews>
  <sheetFormatPr defaultColWidth="8.88671875" defaultRowHeight="14.4"/>
  <cols>
    <col min="5" max="5" width="10.21875" customWidth="1"/>
    <col min="17" max="17" width="16.44140625" customWidth="1"/>
    <col min="18" max="18" width="13.77734375" customWidth="1"/>
    <col min="19" max="19" width="12.109375" customWidth="1"/>
    <col min="20" max="20" width="11.6640625" customWidth="1"/>
    <col min="21" max="21" width="7.6640625" customWidth="1"/>
  </cols>
  <sheetData>
    <row r="5" spans="17:21">
      <c r="Q5" s="1" t="s">
        <v>1</v>
      </c>
      <c r="R5" s="1" t="s">
        <v>2</v>
      </c>
      <c r="S5" s="1" t="s">
        <v>3</v>
      </c>
      <c r="T5" s="2" t="s">
        <v>4</v>
      </c>
      <c r="U5" s="2" t="s">
        <v>5</v>
      </c>
    </row>
    <row r="6" spans="17:21">
      <c r="Q6" t="s">
        <v>8</v>
      </c>
      <c r="R6" t="s">
        <v>9</v>
      </c>
      <c r="S6" t="s">
        <v>10</v>
      </c>
      <c r="T6" s="3">
        <v>1624</v>
      </c>
      <c r="U6" s="4">
        <v>114</v>
      </c>
    </row>
    <row r="7" spans="17:21">
      <c r="Q7" t="s">
        <v>13</v>
      </c>
      <c r="R7" t="s">
        <v>14</v>
      </c>
      <c r="S7" t="s">
        <v>15</v>
      </c>
      <c r="T7" s="3">
        <v>6706</v>
      </c>
      <c r="U7" s="4">
        <v>459</v>
      </c>
    </row>
    <row r="8" spans="17:21">
      <c r="Q8" t="s">
        <v>18</v>
      </c>
      <c r="R8" t="s">
        <v>14</v>
      </c>
      <c r="S8" t="s">
        <v>19</v>
      </c>
      <c r="T8" s="3">
        <v>959</v>
      </c>
      <c r="U8" s="4">
        <v>147</v>
      </c>
    </row>
    <row r="9" spans="17:21">
      <c r="Q9" t="s">
        <v>21</v>
      </c>
      <c r="R9" t="s">
        <v>22</v>
      </c>
      <c r="S9" t="s">
        <v>23</v>
      </c>
      <c r="T9" s="3">
        <v>9632</v>
      </c>
      <c r="U9" s="4">
        <v>288</v>
      </c>
    </row>
    <row r="10" spans="17:21">
      <c r="Q10" t="s">
        <v>26</v>
      </c>
      <c r="R10" t="s">
        <v>27</v>
      </c>
      <c r="S10" t="s">
        <v>28</v>
      </c>
      <c r="T10" s="3">
        <v>2100</v>
      </c>
      <c r="U10" s="4">
        <v>414</v>
      </c>
    </row>
    <row r="11" spans="17:21">
      <c r="Q11" t="s">
        <v>8</v>
      </c>
      <c r="R11" t="s">
        <v>14</v>
      </c>
      <c r="S11" t="s">
        <v>31</v>
      </c>
      <c r="T11" s="3">
        <v>8869</v>
      </c>
      <c r="U11" s="4">
        <v>432</v>
      </c>
    </row>
    <row r="12" spans="17:21">
      <c r="Q12" t="s">
        <v>26</v>
      </c>
      <c r="R12" t="s">
        <v>34</v>
      </c>
      <c r="S12" t="s">
        <v>35</v>
      </c>
      <c r="T12" s="3">
        <v>2681</v>
      </c>
      <c r="U12" s="4">
        <v>54</v>
      </c>
    </row>
    <row r="13" spans="17:21">
      <c r="Q13" t="s">
        <v>13</v>
      </c>
      <c r="R13" t="s">
        <v>14</v>
      </c>
      <c r="S13" t="s">
        <v>37</v>
      </c>
      <c r="T13" s="3">
        <v>5012</v>
      </c>
      <c r="U13" s="4">
        <v>210</v>
      </c>
    </row>
    <row r="14" spans="17:21">
      <c r="Q14" t="s">
        <v>40</v>
      </c>
      <c r="R14" t="s">
        <v>34</v>
      </c>
      <c r="S14" t="s">
        <v>17</v>
      </c>
      <c r="T14" s="3">
        <v>1281</v>
      </c>
      <c r="U14" s="4">
        <v>75</v>
      </c>
    </row>
    <row r="15" spans="17:21">
      <c r="Q15" t="s">
        <v>43</v>
      </c>
      <c r="R15" t="s">
        <v>9</v>
      </c>
      <c r="S15" t="s">
        <v>17</v>
      </c>
      <c r="T15" s="3">
        <v>4991</v>
      </c>
      <c r="U15" s="4">
        <v>12</v>
      </c>
    </row>
    <row r="16" spans="17:21">
      <c r="Q16" t="s">
        <v>46</v>
      </c>
      <c r="R16" t="s">
        <v>27</v>
      </c>
      <c r="S16" t="s">
        <v>28</v>
      </c>
      <c r="T16" s="3">
        <v>1785</v>
      </c>
      <c r="U16" s="4">
        <v>462</v>
      </c>
    </row>
    <row r="17" spans="17:21">
      <c r="Q17" t="s">
        <v>47</v>
      </c>
      <c r="R17" t="s">
        <v>9</v>
      </c>
      <c r="S17" t="s">
        <v>33</v>
      </c>
      <c r="T17" s="3">
        <v>3983</v>
      </c>
      <c r="U17" s="4">
        <v>144</v>
      </c>
    </row>
    <row r="18" spans="17:21">
      <c r="Q18" t="s">
        <v>18</v>
      </c>
      <c r="R18" t="s">
        <v>34</v>
      </c>
      <c r="S18" t="s">
        <v>30</v>
      </c>
      <c r="T18" s="3">
        <v>2646</v>
      </c>
      <c r="U18" s="4">
        <v>120</v>
      </c>
    </row>
    <row r="19" spans="17:21">
      <c r="Q19" t="s">
        <v>46</v>
      </c>
      <c r="R19" t="s">
        <v>50</v>
      </c>
      <c r="S19" t="s">
        <v>12</v>
      </c>
      <c r="T19" s="3">
        <v>252</v>
      </c>
      <c r="U19" s="4">
        <v>54</v>
      </c>
    </row>
    <row r="20" spans="17:21">
      <c r="Q20" t="s">
        <v>47</v>
      </c>
      <c r="R20" t="s">
        <v>14</v>
      </c>
      <c r="S20" t="s">
        <v>28</v>
      </c>
      <c r="T20" s="3">
        <v>2464</v>
      </c>
      <c r="U20" s="4">
        <v>234</v>
      </c>
    </row>
    <row r="21" spans="17:21">
      <c r="Q21" t="s">
        <v>47</v>
      </c>
      <c r="R21" t="s">
        <v>14</v>
      </c>
      <c r="S21" t="s">
        <v>52</v>
      </c>
      <c r="T21" s="3">
        <v>2114</v>
      </c>
      <c r="U21" s="4">
        <v>66</v>
      </c>
    </row>
    <row r="22" spans="17:21">
      <c r="Q22" t="s">
        <v>26</v>
      </c>
      <c r="R22" t="s">
        <v>9</v>
      </c>
      <c r="S22" t="s">
        <v>35</v>
      </c>
      <c r="T22" s="3">
        <v>7693</v>
      </c>
      <c r="U22" s="4">
        <v>87</v>
      </c>
    </row>
    <row r="23" spans="17:21">
      <c r="Q23" t="s">
        <v>43</v>
      </c>
      <c r="R23" t="s">
        <v>50</v>
      </c>
      <c r="S23" t="s">
        <v>42</v>
      </c>
      <c r="T23" s="3">
        <v>15610</v>
      </c>
      <c r="U23" s="4">
        <v>339</v>
      </c>
    </row>
    <row r="24" spans="17:21">
      <c r="Q24" t="s">
        <v>21</v>
      </c>
      <c r="R24" t="s">
        <v>50</v>
      </c>
      <c r="S24" t="s">
        <v>37</v>
      </c>
      <c r="T24" s="3">
        <v>336</v>
      </c>
      <c r="U24" s="4">
        <v>144</v>
      </c>
    </row>
    <row r="25" spans="17:21">
      <c r="Q25" t="s">
        <v>46</v>
      </c>
      <c r="R25" t="s">
        <v>27</v>
      </c>
      <c r="S25" t="s">
        <v>42</v>
      </c>
      <c r="T25" s="3">
        <v>9443</v>
      </c>
      <c r="U25" s="4">
        <v>162</v>
      </c>
    </row>
    <row r="26" spans="17:21">
      <c r="Q26" t="s">
        <v>18</v>
      </c>
      <c r="R26" t="s">
        <v>50</v>
      </c>
      <c r="S26" t="s">
        <v>48</v>
      </c>
      <c r="T26" s="3">
        <v>8155</v>
      </c>
      <c r="U26" s="4">
        <v>90</v>
      </c>
    </row>
    <row r="27" spans="17:21">
      <c r="Q27" t="s">
        <v>13</v>
      </c>
      <c r="R27" t="s">
        <v>34</v>
      </c>
      <c r="S27" t="s">
        <v>48</v>
      </c>
      <c r="T27" s="3">
        <v>1701</v>
      </c>
      <c r="U27" s="4">
        <v>234</v>
      </c>
    </row>
    <row r="28" spans="17:21">
      <c r="Q28" t="s">
        <v>55</v>
      </c>
      <c r="R28" t="s">
        <v>34</v>
      </c>
      <c r="S28" t="s">
        <v>37</v>
      </c>
      <c r="T28" s="3">
        <v>2205</v>
      </c>
      <c r="U28" s="4">
        <v>141</v>
      </c>
    </row>
    <row r="29" spans="17:21">
      <c r="Q29" t="s">
        <v>13</v>
      </c>
      <c r="R29" t="s">
        <v>9</v>
      </c>
      <c r="S29" t="s">
        <v>39</v>
      </c>
      <c r="T29" s="3">
        <v>1771</v>
      </c>
      <c r="U29" s="4">
        <v>204</v>
      </c>
    </row>
    <row r="30" spans="17:21">
      <c r="Q30" t="s">
        <v>21</v>
      </c>
      <c r="R30" t="s">
        <v>14</v>
      </c>
      <c r="S30" t="s">
        <v>25</v>
      </c>
      <c r="T30" s="3">
        <v>2114</v>
      </c>
      <c r="U30" s="4">
        <v>186</v>
      </c>
    </row>
    <row r="31" spans="17:21">
      <c r="Q31" t="s">
        <v>21</v>
      </c>
      <c r="R31" t="s">
        <v>22</v>
      </c>
      <c r="S31" t="s">
        <v>12</v>
      </c>
      <c r="T31" s="3">
        <v>10311</v>
      </c>
      <c r="U31" s="4">
        <v>231</v>
      </c>
    </row>
    <row r="32" spans="17:21">
      <c r="Q32" t="s">
        <v>47</v>
      </c>
      <c r="R32" t="s">
        <v>27</v>
      </c>
      <c r="S32" t="s">
        <v>30</v>
      </c>
      <c r="T32" s="3">
        <v>21</v>
      </c>
      <c r="U32" s="4">
        <v>168</v>
      </c>
    </row>
    <row r="33" spans="17:21">
      <c r="Q33" t="s">
        <v>55</v>
      </c>
      <c r="R33" t="s">
        <v>14</v>
      </c>
      <c r="S33" t="s">
        <v>42</v>
      </c>
      <c r="T33" s="3">
        <v>1974</v>
      </c>
      <c r="U33" s="4">
        <v>195</v>
      </c>
    </row>
    <row r="34" spans="17:21">
      <c r="Q34" t="s">
        <v>43</v>
      </c>
      <c r="R34" t="s">
        <v>22</v>
      </c>
      <c r="S34" t="s">
        <v>48</v>
      </c>
      <c r="T34" s="3">
        <v>6314</v>
      </c>
      <c r="U34" s="4">
        <v>15</v>
      </c>
    </row>
    <row r="35" spans="17:21">
      <c r="Q35" t="s">
        <v>55</v>
      </c>
      <c r="R35" t="s">
        <v>9</v>
      </c>
      <c r="S35" t="s">
        <v>48</v>
      </c>
      <c r="T35" s="3">
        <v>4683</v>
      </c>
      <c r="U35" s="4">
        <v>30</v>
      </c>
    </row>
    <row r="36" spans="17:21">
      <c r="Q36" t="s">
        <v>21</v>
      </c>
      <c r="R36" t="s">
        <v>9</v>
      </c>
      <c r="S36" t="s">
        <v>49</v>
      </c>
      <c r="T36" s="3">
        <v>6398</v>
      </c>
      <c r="U36" s="4">
        <v>102</v>
      </c>
    </row>
    <row r="37" spans="17:21">
      <c r="Q37" t="s">
        <v>46</v>
      </c>
      <c r="R37" t="s">
        <v>14</v>
      </c>
      <c r="S37" t="s">
        <v>39</v>
      </c>
      <c r="T37" s="3">
        <v>553</v>
      </c>
      <c r="U37" s="4">
        <v>15</v>
      </c>
    </row>
    <row r="38" spans="17:21">
      <c r="Q38" t="s">
        <v>13</v>
      </c>
      <c r="R38" t="s">
        <v>27</v>
      </c>
      <c r="S38" t="s">
        <v>10</v>
      </c>
      <c r="T38" s="3">
        <v>7021</v>
      </c>
      <c r="U38" s="4">
        <v>183</v>
      </c>
    </row>
    <row r="39" spans="17:21">
      <c r="Q39" t="s">
        <v>8</v>
      </c>
      <c r="R39" t="s">
        <v>27</v>
      </c>
      <c r="S39" t="s">
        <v>37</v>
      </c>
      <c r="T39" s="3">
        <v>5817</v>
      </c>
      <c r="U39" s="4">
        <v>12</v>
      </c>
    </row>
    <row r="40" spans="17:21">
      <c r="Q40" t="s">
        <v>21</v>
      </c>
      <c r="R40" t="s">
        <v>27</v>
      </c>
      <c r="S40" t="s">
        <v>17</v>
      </c>
      <c r="T40" s="3">
        <v>3976</v>
      </c>
      <c r="U40" s="4">
        <v>72</v>
      </c>
    </row>
    <row r="41" spans="17:21">
      <c r="Q41" t="s">
        <v>26</v>
      </c>
      <c r="R41" t="s">
        <v>34</v>
      </c>
      <c r="S41" t="s">
        <v>53</v>
      </c>
      <c r="T41" s="3">
        <v>1134</v>
      </c>
      <c r="U41" s="4">
        <v>282</v>
      </c>
    </row>
    <row r="42" spans="17:21">
      <c r="Q42" t="s">
        <v>46</v>
      </c>
      <c r="R42" t="s">
        <v>27</v>
      </c>
      <c r="S42" t="s">
        <v>54</v>
      </c>
      <c r="T42" s="3">
        <v>6027</v>
      </c>
      <c r="U42" s="4">
        <v>144</v>
      </c>
    </row>
    <row r="43" spans="17:21">
      <c r="Q43" t="s">
        <v>26</v>
      </c>
      <c r="R43" t="s">
        <v>9</v>
      </c>
      <c r="S43" t="s">
        <v>30</v>
      </c>
      <c r="T43" s="3">
        <v>1904</v>
      </c>
      <c r="U43" s="4">
        <v>405</v>
      </c>
    </row>
    <row r="44" spans="17:21">
      <c r="Q44" t="s">
        <v>40</v>
      </c>
      <c r="R44" t="s">
        <v>50</v>
      </c>
      <c r="S44" t="s">
        <v>15</v>
      </c>
      <c r="T44" s="3">
        <v>3262</v>
      </c>
      <c r="U44" s="4">
        <v>75</v>
      </c>
    </row>
    <row r="45" spans="17:21">
      <c r="Q45" t="s">
        <v>8</v>
      </c>
      <c r="R45" t="s">
        <v>50</v>
      </c>
      <c r="S45" t="s">
        <v>53</v>
      </c>
      <c r="T45" s="3">
        <v>2289</v>
      </c>
      <c r="U45" s="4">
        <v>135</v>
      </c>
    </row>
    <row r="46" spans="17:21">
      <c r="Q46" t="s">
        <v>43</v>
      </c>
      <c r="R46" t="s">
        <v>50</v>
      </c>
      <c r="S46" t="s">
        <v>53</v>
      </c>
      <c r="T46" s="3">
        <v>6986</v>
      </c>
      <c r="U46" s="4">
        <v>21</v>
      </c>
    </row>
    <row r="47" spans="17:21">
      <c r="Q47" t="s">
        <v>46</v>
      </c>
      <c r="R47" t="s">
        <v>34</v>
      </c>
      <c r="S47" t="s">
        <v>48</v>
      </c>
      <c r="T47" s="3">
        <v>4417</v>
      </c>
      <c r="U47" s="4">
        <v>153</v>
      </c>
    </row>
    <row r="48" spans="17:21">
      <c r="Q48" t="s">
        <v>26</v>
      </c>
      <c r="R48" t="s">
        <v>50</v>
      </c>
      <c r="S48" t="s">
        <v>25</v>
      </c>
      <c r="T48" s="3">
        <v>1442</v>
      </c>
      <c r="U48" s="4">
        <v>15</v>
      </c>
    </row>
    <row r="49" spans="17:21">
      <c r="Q49" t="s">
        <v>47</v>
      </c>
      <c r="R49" t="s">
        <v>14</v>
      </c>
      <c r="S49" t="s">
        <v>17</v>
      </c>
      <c r="T49" s="3">
        <v>2415</v>
      </c>
      <c r="U49" s="4">
        <v>255</v>
      </c>
    </row>
    <row r="50" spans="17:21">
      <c r="Q50" t="s">
        <v>46</v>
      </c>
      <c r="R50" t="s">
        <v>9</v>
      </c>
      <c r="S50" t="s">
        <v>39</v>
      </c>
      <c r="T50" s="3">
        <v>238</v>
      </c>
      <c r="U50" s="4">
        <v>18</v>
      </c>
    </row>
    <row r="51" spans="17:21">
      <c r="Q51" t="s">
        <v>26</v>
      </c>
      <c r="R51" t="s">
        <v>9</v>
      </c>
      <c r="S51" t="s">
        <v>48</v>
      </c>
      <c r="T51" s="3">
        <v>4949</v>
      </c>
      <c r="U51" s="4">
        <v>189</v>
      </c>
    </row>
    <row r="52" spans="17:21">
      <c r="Q52" t="s">
        <v>43</v>
      </c>
      <c r="R52" t="s">
        <v>34</v>
      </c>
      <c r="S52" t="s">
        <v>15</v>
      </c>
      <c r="T52" s="3">
        <v>5075</v>
      </c>
      <c r="U52" s="4">
        <v>21</v>
      </c>
    </row>
    <row r="53" spans="17:21">
      <c r="Q53" t="s">
        <v>47</v>
      </c>
      <c r="R53" t="s">
        <v>22</v>
      </c>
      <c r="S53" t="s">
        <v>30</v>
      </c>
      <c r="T53" s="3">
        <v>9198</v>
      </c>
      <c r="U53" s="4">
        <v>36</v>
      </c>
    </row>
    <row r="54" spans="17:21">
      <c r="Q54" t="s">
        <v>26</v>
      </c>
      <c r="R54" t="s">
        <v>50</v>
      </c>
      <c r="S54" t="s">
        <v>52</v>
      </c>
      <c r="T54" s="3">
        <v>3339</v>
      </c>
      <c r="U54" s="4">
        <v>75</v>
      </c>
    </row>
    <row r="55" spans="17:21">
      <c r="Q55" t="s">
        <v>8</v>
      </c>
      <c r="R55" t="s">
        <v>50</v>
      </c>
      <c r="S55" t="s">
        <v>33</v>
      </c>
      <c r="T55" s="3">
        <v>5019</v>
      </c>
      <c r="U55" s="4">
        <v>156</v>
      </c>
    </row>
    <row r="56" spans="17:21">
      <c r="Q56" t="s">
        <v>43</v>
      </c>
      <c r="R56" t="s">
        <v>22</v>
      </c>
      <c r="S56" t="s">
        <v>30</v>
      </c>
      <c r="T56" s="3">
        <v>16184</v>
      </c>
      <c r="U56" s="4">
        <v>39</v>
      </c>
    </row>
    <row r="57" spans="17:21">
      <c r="Q57" t="s">
        <v>26</v>
      </c>
      <c r="R57" t="s">
        <v>22</v>
      </c>
      <c r="S57" t="s">
        <v>45</v>
      </c>
      <c r="T57" s="3">
        <v>497</v>
      </c>
      <c r="U57" s="4">
        <v>63</v>
      </c>
    </row>
    <row r="58" spans="17:21">
      <c r="Q58" t="s">
        <v>46</v>
      </c>
      <c r="R58" t="s">
        <v>22</v>
      </c>
      <c r="S58" t="s">
        <v>52</v>
      </c>
      <c r="T58" s="3">
        <v>8211</v>
      </c>
      <c r="U58" s="4">
        <v>75</v>
      </c>
    </row>
    <row r="59" spans="17:21">
      <c r="Q59" t="s">
        <v>46</v>
      </c>
      <c r="R59" t="s">
        <v>34</v>
      </c>
      <c r="S59" t="s">
        <v>54</v>
      </c>
      <c r="T59" s="3">
        <v>6580</v>
      </c>
      <c r="U59" s="4">
        <v>183</v>
      </c>
    </row>
    <row r="60" spans="17:21">
      <c r="Q60" t="s">
        <v>21</v>
      </c>
      <c r="R60" t="s">
        <v>14</v>
      </c>
      <c r="S60" t="s">
        <v>12</v>
      </c>
      <c r="T60" s="3">
        <v>4760</v>
      </c>
      <c r="U60" s="4">
        <v>69</v>
      </c>
    </row>
    <row r="61" spans="17:21">
      <c r="Q61" t="s">
        <v>8</v>
      </c>
      <c r="R61" t="s">
        <v>22</v>
      </c>
      <c r="S61" t="s">
        <v>28</v>
      </c>
      <c r="T61" s="3">
        <v>5439</v>
      </c>
      <c r="U61" s="4">
        <v>30</v>
      </c>
    </row>
    <row r="62" spans="17:21">
      <c r="Q62" t="s">
        <v>21</v>
      </c>
      <c r="R62" t="s">
        <v>50</v>
      </c>
      <c r="S62" t="s">
        <v>33</v>
      </c>
      <c r="T62" s="3">
        <v>1463</v>
      </c>
      <c r="U62" s="4">
        <v>39</v>
      </c>
    </row>
    <row r="63" spans="17:21">
      <c r="Q63" t="s">
        <v>47</v>
      </c>
      <c r="R63" t="s">
        <v>50</v>
      </c>
      <c r="S63" t="s">
        <v>15</v>
      </c>
      <c r="T63" s="3">
        <v>7777</v>
      </c>
      <c r="U63" s="4">
        <v>504</v>
      </c>
    </row>
    <row r="64" spans="17:21">
      <c r="Q64" t="s">
        <v>18</v>
      </c>
      <c r="R64" t="s">
        <v>9</v>
      </c>
      <c r="S64" t="s">
        <v>52</v>
      </c>
      <c r="T64" s="3">
        <v>1085</v>
      </c>
      <c r="U64" s="4">
        <v>273</v>
      </c>
    </row>
    <row r="65" spans="17:21">
      <c r="Q65" t="s">
        <v>43</v>
      </c>
      <c r="R65" t="s">
        <v>9</v>
      </c>
      <c r="S65" t="s">
        <v>35</v>
      </c>
      <c r="T65" s="3">
        <v>182</v>
      </c>
      <c r="U65" s="4">
        <v>48</v>
      </c>
    </row>
    <row r="66" spans="17:21">
      <c r="Q66" t="s">
        <v>26</v>
      </c>
      <c r="R66" t="s">
        <v>50</v>
      </c>
      <c r="S66" t="s">
        <v>53</v>
      </c>
      <c r="T66" s="3">
        <v>4242</v>
      </c>
      <c r="U66" s="4">
        <v>207</v>
      </c>
    </row>
    <row r="67" spans="17:21">
      <c r="Q67" t="s">
        <v>26</v>
      </c>
      <c r="R67" t="s">
        <v>22</v>
      </c>
      <c r="S67" t="s">
        <v>15</v>
      </c>
      <c r="T67" s="3">
        <v>6118</v>
      </c>
      <c r="U67" s="4">
        <v>9</v>
      </c>
    </row>
    <row r="68" spans="17:21">
      <c r="Q68" t="s">
        <v>55</v>
      </c>
      <c r="R68" t="s">
        <v>22</v>
      </c>
      <c r="S68" t="s">
        <v>48</v>
      </c>
      <c r="T68" s="3">
        <v>2317</v>
      </c>
      <c r="U68" s="4">
        <v>261</v>
      </c>
    </row>
    <row r="69" spans="17:21">
      <c r="Q69" t="s">
        <v>26</v>
      </c>
      <c r="R69" t="s">
        <v>34</v>
      </c>
      <c r="S69" t="s">
        <v>30</v>
      </c>
      <c r="T69" s="3">
        <v>938</v>
      </c>
      <c r="U69" s="4">
        <v>6</v>
      </c>
    </row>
    <row r="70" spans="17:21">
      <c r="Q70" t="s">
        <v>13</v>
      </c>
      <c r="R70" t="s">
        <v>9</v>
      </c>
      <c r="S70" t="s">
        <v>25</v>
      </c>
      <c r="T70" s="3">
        <v>9709</v>
      </c>
      <c r="U70" s="4">
        <v>30</v>
      </c>
    </row>
    <row r="71" spans="17:21">
      <c r="Q71" t="s">
        <v>40</v>
      </c>
      <c r="R71" t="s">
        <v>50</v>
      </c>
      <c r="S71" t="s">
        <v>42</v>
      </c>
      <c r="T71" s="3">
        <v>2205</v>
      </c>
      <c r="U71" s="4">
        <v>138</v>
      </c>
    </row>
    <row r="72" spans="17:21">
      <c r="Q72" t="s">
        <v>40</v>
      </c>
      <c r="R72" t="s">
        <v>9</v>
      </c>
      <c r="S72" t="s">
        <v>33</v>
      </c>
      <c r="T72" s="3">
        <v>4487</v>
      </c>
      <c r="U72" s="4">
        <v>111</v>
      </c>
    </row>
    <row r="73" spans="17:21">
      <c r="Q73" t="s">
        <v>43</v>
      </c>
      <c r="R73" t="s">
        <v>14</v>
      </c>
      <c r="S73" t="s">
        <v>23</v>
      </c>
      <c r="T73" s="3">
        <v>2415</v>
      </c>
      <c r="U73" s="4">
        <v>15</v>
      </c>
    </row>
    <row r="74" spans="17:21">
      <c r="Q74" t="s">
        <v>8</v>
      </c>
      <c r="R74" t="s">
        <v>50</v>
      </c>
      <c r="S74" t="s">
        <v>39</v>
      </c>
      <c r="T74" s="3">
        <v>4018</v>
      </c>
      <c r="U74" s="4">
        <v>162</v>
      </c>
    </row>
    <row r="75" spans="17:21">
      <c r="Q75" t="s">
        <v>43</v>
      </c>
      <c r="R75" t="s">
        <v>50</v>
      </c>
      <c r="S75" t="s">
        <v>39</v>
      </c>
      <c r="T75" s="3">
        <v>861</v>
      </c>
      <c r="U75" s="4">
        <v>195</v>
      </c>
    </row>
    <row r="76" spans="17:21">
      <c r="Q76" t="s">
        <v>55</v>
      </c>
      <c r="R76" t="s">
        <v>34</v>
      </c>
      <c r="S76" t="s">
        <v>17</v>
      </c>
      <c r="T76" s="3">
        <v>5586</v>
      </c>
      <c r="U76" s="4">
        <v>525</v>
      </c>
    </row>
    <row r="77" spans="17:21">
      <c r="Q77" t="s">
        <v>40</v>
      </c>
      <c r="R77" t="s">
        <v>50</v>
      </c>
      <c r="S77" t="s">
        <v>31</v>
      </c>
      <c r="T77" s="3">
        <v>2226</v>
      </c>
      <c r="U77" s="4">
        <v>48</v>
      </c>
    </row>
    <row r="78" spans="17:21">
      <c r="Q78" t="s">
        <v>18</v>
      </c>
      <c r="R78" t="s">
        <v>50</v>
      </c>
      <c r="S78" t="s">
        <v>54</v>
      </c>
      <c r="T78" s="3">
        <v>14329</v>
      </c>
      <c r="U78" s="4">
        <v>150</v>
      </c>
    </row>
    <row r="79" spans="17:21">
      <c r="Q79" t="s">
        <v>18</v>
      </c>
      <c r="R79" t="s">
        <v>50</v>
      </c>
      <c r="S79" t="s">
        <v>42</v>
      </c>
      <c r="T79" s="3">
        <v>8463</v>
      </c>
      <c r="U79" s="4">
        <v>492</v>
      </c>
    </row>
    <row r="80" spans="17:21">
      <c r="Q80" t="s">
        <v>43</v>
      </c>
      <c r="R80" t="s">
        <v>50</v>
      </c>
      <c r="S80" t="s">
        <v>52</v>
      </c>
      <c r="T80" s="3">
        <v>2891</v>
      </c>
      <c r="U80" s="4">
        <v>102</v>
      </c>
    </row>
    <row r="81" spans="17:21">
      <c r="Q81" t="s">
        <v>47</v>
      </c>
      <c r="R81" t="s">
        <v>22</v>
      </c>
      <c r="S81" t="s">
        <v>48</v>
      </c>
      <c r="T81" s="3">
        <v>3773</v>
      </c>
      <c r="U81" s="4">
        <v>165</v>
      </c>
    </row>
    <row r="82" spans="17:21">
      <c r="Q82" t="s">
        <v>21</v>
      </c>
      <c r="R82" t="s">
        <v>22</v>
      </c>
      <c r="S82" t="s">
        <v>54</v>
      </c>
      <c r="T82" s="3">
        <v>854</v>
      </c>
      <c r="U82" s="4">
        <v>309</v>
      </c>
    </row>
    <row r="83" spans="17:21">
      <c r="Q83" t="s">
        <v>26</v>
      </c>
      <c r="R83" t="s">
        <v>22</v>
      </c>
      <c r="S83" t="s">
        <v>33</v>
      </c>
      <c r="T83" s="3">
        <v>4970</v>
      </c>
      <c r="U83" s="4">
        <v>156</v>
      </c>
    </row>
    <row r="84" spans="17:21">
      <c r="Q84" t="s">
        <v>18</v>
      </c>
      <c r="R84" t="s">
        <v>14</v>
      </c>
      <c r="S84" t="s">
        <v>51</v>
      </c>
      <c r="T84" s="3">
        <v>98</v>
      </c>
      <c r="U84" s="4">
        <v>159</v>
      </c>
    </row>
    <row r="85" spans="17:21">
      <c r="Q85" t="s">
        <v>43</v>
      </c>
      <c r="R85" t="s">
        <v>14</v>
      </c>
      <c r="S85" t="s">
        <v>25</v>
      </c>
      <c r="T85" s="3">
        <v>13391</v>
      </c>
      <c r="U85" s="4">
        <v>201</v>
      </c>
    </row>
    <row r="86" spans="17:21">
      <c r="Q86" t="s">
        <v>13</v>
      </c>
      <c r="R86" t="s">
        <v>27</v>
      </c>
      <c r="S86" t="s">
        <v>35</v>
      </c>
      <c r="T86" s="3">
        <v>8890</v>
      </c>
      <c r="U86" s="4">
        <v>210</v>
      </c>
    </row>
    <row r="87" spans="17:21">
      <c r="Q87" t="s">
        <v>46</v>
      </c>
      <c r="R87" t="s">
        <v>34</v>
      </c>
      <c r="S87" t="s">
        <v>12</v>
      </c>
      <c r="T87" s="3">
        <v>56</v>
      </c>
      <c r="U87" s="4">
        <v>51</v>
      </c>
    </row>
    <row r="88" spans="17:21">
      <c r="Q88" t="s">
        <v>47</v>
      </c>
      <c r="R88" t="s">
        <v>22</v>
      </c>
      <c r="S88" t="s">
        <v>28</v>
      </c>
      <c r="T88" s="3">
        <v>3339</v>
      </c>
      <c r="U88" s="4">
        <v>39</v>
      </c>
    </row>
    <row r="89" spans="17:21">
      <c r="Q89" t="s">
        <v>55</v>
      </c>
      <c r="R89" t="s">
        <v>14</v>
      </c>
      <c r="S89" t="s">
        <v>23</v>
      </c>
      <c r="T89" s="3">
        <v>3808</v>
      </c>
      <c r="U89" s="4">
        <v>279</v>
      </c>
    </row>
    <row r="90" spans="17:21">
      <c r="Q90" t="s">
        <v>55</v>
      </c>
      <c r="R90" t="s">
        <v>34</v>
      </c>
      <c r="S90" t="s">
        <v>12</v>
      </c>
      <c r="T90" s="3">
        <v>63</v>
      </c>
      <c r="U90" s="4">
        <v>123</v>
      </c>
    </row>
    <row r="91" spans="17:21">
      <c r="Q91" t="s">
        <v>46</v>
      </c>
      <c r="R91" t="s">
        <v>27</v>
      </c>
      <c r="S91" t="s">
        <v>53</v>
      </c>
      <c r="T91" s="3">
        <v>7812</v>
      </c>
      <c r="U91" s="4">
        <v>81</v>
      </c>
    </row>
    <row r="92" spans="17:21">
      <c r="Q92" t="s">
        <v>8</v>
      </c>
      <c r="R92" t="s">
        <v>9</v>
      </c>
      <c r="S92" t="s">
        <v>39</v>
      </c>
      <c r="T92" s="3">
        <v>7693</v>
      </c>
      <c r="U92" s="4">
        <v>21</v>
      </c>
    </row>
    <row r="93" spans="17:21">
      <c r="Q93" t="s">
        <v>47</v>
      </c>
      <c r="R93" t="s">
        <v>22</v>
      </c>
      <c r="S93" t="s">
        <v>54</v>
      </c>
      <c r="T93" s="3">
        <v>973</v>
      </c>
      <c r="U93" s="4">
        <v>162</v>
      </c>
    </row>
    <row r="94" spans="17:21">
      <c r="Q94" t="s">
        <v>55</v>
      </c>
      <c r="R94" t="s">
        <v>14</v>
      </c>
      <c r="S94" t="s">
        <v>45</v>
      </c>
      <c r="T94" s="3">
        <v>567</v>
      </c>
      <c r="U94" s="4">
        <v>228</v>
      </c>
    </row>
    <row r="95" spans="17:21">
      <c r="Q95" t="s">
        <v>55</v>
      </c>
      <c r="R95" t="s">
        <v>22</v>
      </c>
      <c r="S95" t="s">
        <v>52</v>
      </c>
      <c r="T95" s="3">
        <v>2471</v>
      </c>
      <c r="U95" s="4">
        <v>342</v>
      </c>
    </row>
    <row r="96" spans="17:21">
      <c r="Q96" t="s">
        <v>43</v>
      </c>
      <c r="R96" t="s">
        <v>34</v>
      </c>
      <c r="S96" t="s">
        <v>12</v>
      </c>
      <c r="T96" s="3">
        <v>7189</v>
      </c>
      <c r="U96" s="4">
        <v>54</v>
      </c>
    </row>
    <row r="97" spans="17:21">
      <c r="Q97" t="s">
        <v>21</v>
      </c>
      <c r="R97" t="s">
        <v>14</v>
      </c>
      <c r="S97" t="s">
        <v>54</v>
      </c>
      <c r="T97" s="3">
        <v>7455</v>
      </c>
      <c r="U97" s="4">
        <v>216</v>
      </c>
    </row>
    <row r="98" spans="17:21">
      <c r="Q98" t="s">
        <v>47</v>
      </c>
      <c r="R98" t="s">
        <v>50</v>
      </c>
      <c r="S98" t="s">
        <v>51</v>
      </c>
      <c r="T98" s="3">
        <v>3108</v>
      </c>
      <c r="U98" s="4">
        <v>54</v>
      </c>
    </row>
    <row r="99" spans="17:21">
      <c r="Q99" t="s">
        <v>26</v>
      </c>
      <c r="R99" t="s">
        <v>34</v>
      </c>
      <c r="S99" t="s">
        <v>28</v>
      </c>
      <c r="T99" s="3">
        <v>469</v>
      </c>
      <c r="U99" s="4">
        <v>75</v>
      </c>
    </row>
    <row r="100" spans="17:21">
      <c r="Q100" t="s">
        <v>18</v>
      </c>
      <c r="R100" t="s">
        <v>9</v>
      </c>
      <c r="S100" t="s">
        <v>48</v>
      </c>
      <c r="T100" s="3">
        <v>2737</v>
      </c>
      <c r="U100" s="4">
        <v>93</v>
      </c>
    </row>
    <row r="101" spans="17:21">
      <c r="Q101" t="s">
        <v>18</v>
      </c>
      <c r="R101" t="s">
        <v>9</v>
      </c>
      <c r="S101" t="s">
        <v>28</v>
      </c>
      <c r="T101" s="3">
        <v>4305</v>
      </c>
      <c r="U101" s="4">
        <v>156</v>
      </c>
    </row>
    <row r="102" spans="17:21">
      <c r="Q102" t="s">
        <v>18</v>
      </c>
      <c r="R102" t="s">
        <v>34</v>
      </c>
      <c r="S102" t="s">
        <v>33</v>
      </c>
      <c r="T102" s="3">
        <v>2408</v>
      </c>
      <c r="U102" s="4">
        <v>9</v>
      </c>
    </row>
    <row r="103" spans="17:21">
      <c r="Q103" t="s">
        <v>47</v>
      </c>
      <c r="R103" t="s">
        <v>22</v>
      </c>
      <c r="S103" t="s">
        <v>39</v>
      </c>
      <c r="T103" s="3">
        <v>1281</v>
      </c>
      <c r="U103" s="4">
        <v>18</v>
      </c>
    </row>
    <row r="104" spans="17:21">
      <c r="Q104" t="s">
        <v>8</v>
      </c>
      <c r="R104" t="s">
        <v>14</v>
      </c>
      <c r="S104" t="s">
        <v>15</v>
      </c>
      <c r="T104" s="3">
        <v>12348</v>
      </c>
      <c r="U104" s="4">
        <v>234</v>
      </c>
    </row>
    <row r="105" spans="17:21">
      <c r="Q105" t="s">
        <v>47</v>
      </c>
      <c r="R105" t="s">
        <v>50</v>
      </c>
      <c r="S105" t="s">
        <v>54</v>
      </c>
      <c r="T105" s="3">
        <v>3689</v>
      </c>
      <c r="U105" s="4">
        <v>312</v>
      </c>
    </row>
    <row r="106" spans="17:21">
      <c r="Q106" t="s">
        <v>40</v>
      </c>
      <c r="R106" t="s">
        <v>22</v>
      </c>
      <c r="S106" t="s">
        <v>39</v>
      </c>
      <c r="T106" s="3">
        <v>2870</v>
      </c>
      <c r="U106" s="4">
        <v>300</v>
      </c>
    </row>
    <row r="107" spans="17:21">
      <c r="Q107" t="s">
        <v>46</v>
      </c>
      <c r="R107" t="s">
        <v>22</v>
      </c>
      <c r="S107" t="s">
        <v>53</v>
      </c>
      <c r="T107" s="3">
        <v>798</v>
      </c>
      <c r="U107" s="4">
        <v>519</v>
      </c>
    </row>
    <row r="108" spans="17:21">
      <c r="Q108" t="s">
        <v>21</v>
      </c>
      <c r="R108" t="s">
        <v>9</v>
      </c>
      <c r="S108" t="s">
        <v>45</v>
      </c>
      <c r="T108" s="3">
        <v>2933</v>
      </c>
      <c r="U108" s="4">
        <v>9</v>
      </c>
    </row>
    <row r="109" spans="17:21">
      <c r="Q109" t="s">
        <v>43</v>
      </c>
      <c r="R109" t="s">
        <v>14</v>
      </c>
      <c r="S109" t="s">
        <v>19</v>
      </c>
      <c r="T109" s="3">
        <v>2744</v>
      </c>
      <c r="U109" s="4">
        <v>9</v>
      </c>
    </row>
    <row r="110" spans="17:21">
      <c r="Q110" t="s">
        <v>8</v>
      </c>
      <c r="R110" t="s">
        <v>22</v>
      </c>
      <c r="S110" t="s">
        <v>31</v>
      </c>
      <c r="T110" s="3">
        <v>9772</v>
      </c>
      <c r="U110" s="4">
        <v>90</v>
      </c>
    </row>
    <row r="111" spans="17:21">
      <c r="Q111" t="s">
        <v>40</v>
      </c>
      <c r="R111" t="s">
        <v>50</v>
      </c>
      <c r="S111" t="s">
        <v>28</v>
      </c>
      <c r="T111" s="3">
        <v>1568</v>
      </c>
      <c r="U111" s="4">
        <v>96</v>
      </c>
    </row>
    <row r="112" spans="17:21">
      <c r="Q112" t="s">
        <v>46</v>
      </c>
      <c r="R112" t="s">
        <v>22</v>
      </c>
      <c r="S112" t="s">
        <v>30</v>
      </c>
      <c r="T112" s="3">
        <v>11417</v>
      </c>
      <c r="U112" s="4">
        <v>21</v>
      </c>
    </row>
    <row r="113" spans="17:21">
      <c r="Q113" t="s">
        <v>8</v>
      </c>
      <c r="R113" t="s">
        <v>50</v>
      </c>
      <c r="S113" t="s">
        <v>51</v>
      </c>
      <c r="T113" s="3">
        <v>6748</v>
      </c>
      <c r="U113" s="4">
        <v>48</v>
      </c>
    </row>
    <row r="114" spans="17:21">
      <c r="Q114" t="s">
        <v>55</v>
      </c>
      <c r="R114" t="s">
        <v>22</v>
      </c>
      <c r="S114" t="s">
        <v>53</v>
      </c>
      <c r="T114" s="3">
        <v>1407</v>
      </c>
      <c r="U114" s="4">
        <v>72</v>
      </c>
    </row>
    <row r="115" spans="17:21">
      <c r="Q115" t="s">
        <v>13</v>
      </c>
      <c r="R115" t="s">
        <v>14</v>
      </c>
      <c r="S115" t="s">
        <v>52</v>
      </c>
      <c r="T115" s="3">
        <v>2023</v>
      </c>
      <c r="U115" s="4">
        <v>168</v>
      </c>
    </row>
    <row r="116" spans="17:21">
      <c r="Q116" t="s">
        <v>43</v>
      </c>
      <c r="R116" t="s">
        <v>27</v>
      </c>
      <c r="S116" t="s">
        <v>51</v>
      </c>
      <c r="T116" s="3">
        <v>5236</v>
      </c>
      <c r="U116" s="4">
        <v>51</v>
      </c>
    </row>
    <row r="117" spans="17:21">
      <c r="Q117" t="s">
        <v>21</v>
      </c>
      <c r="R117" t="s">
        <v>22</v>
      </c>
      <c r="S117" t="s">
        <v>39</v>
      </c>
      <c r="T117" s="3">
        <v>1925</v>
      </c>
      <c r="U117" s="4">
        <v>192</v>
      </c>
    </row>
    <row r="118" spans="17:21">
      <c r="Q118" t="s">
        <v>40</v>
      </c>
      <c r="R118" t="s">
        <v>9</v>
      </c>
      <c r="S118" t="s">
        <v>17</v>
      </c>
      <c r="T118" s="3">
        <v>6608</v>
      </c>
      <c r="U118" s="4">
        <v>225</v>
      </c>
    </row>
    <row r="119" spans="17:21">
      <c r="Q119" t="s">
        <v>26</v>
      </c>
      <c r="R119" t="s">
        <v>50</v>
      </c>
      <c r="S119" t="s">
        <v>51</v>
      </c>
      <c r="T119" s="3">
        <v>8008</v>
      </c>
      <c r="U119" s="4">
        <v>456</v>
      </c>
    </row>
    <row r="120" spans="17:21">
      <c r="Q120" t="s">
        <v>55</v>
      </c>
      <c r="R120" t="s">
        <v>50</v>
      </c>
      <c r="S120" t="s">
        <v>28</v>
      </c>
      <c r="T120" s="3">
        <v>1428</v>
      </c>
      <c r="U120" s="4">
        <v>93</v>
      </c>
    </row>
    <row r="121" spans="17:21">
      <c r="Q121" t="s">
        <v>26</v>
      </c>
      <c r="R121" t="s">
        <v>50</v>
      </c>
      <c r="S121" t="s">
        <v>19</v>
      </c>
      <c r="T121" s="3">
        <v>525</v>
      </c>
      <c r="U121" s="4">
        <v>48</v>
      </c>
    </row>
    <row r="122" spans="17:21">
      <c r="Q122" t="s">
        <v>26</v>
      </c>
      <c r="R122" t="s">
        <v>9</v>
      </c>
      <c r="S122" t="s">
        <v>23</v>
      </c>
      <c r="T122" s="3">
        <v>1505</v>
      </c>
      <c r="U122" s="4">
        <v>102</v>
      </c>
    </row>
    <row r="123" spans="17:21">
      <c r="Q123" t="s">
        <v>40</v>
      </c>
      <c r="R123" t="s">
        <v>14</v>
      </c>
      <c r="S123" t="s">
        <v>10</v>
      </c>
      <c r="T123" s="3">
        <v>6755</v>
      </c>
      <c r="U123" s="4">
        <v>252</v>
      </c>
    </row>
    <row r="124" spans="17:21">
      <c r="Q124" t="s">
        <v>46</v>
      </c>
      <c r="R124" t="s">
        <v>9</v>
      </c>
      <c r="S124" t="s">
        <v>23</v>
      </c>
      <c r="T124" s="3">
        <v>11571</v>
      </c>
      <c r="U124" s="4">
        <v>138</v>
      </c>
    </row>
    <row r="125" spans="17:21">
      <c r="Q125" t="s">
        <v>8</v>
      </c>
      <c r="R125" t="s">
        <v>34</v>
      </c>
      <c r="S125" t="s">
        <v>28</v>
      </c>
      <c r="T125" s="3">
        <v>2541</v>
      </c>
      <c r="U125" s="4">
        <v>90</v>
      </c>
    </row>
    <row r="126" spans="17:21">
      <c r="Q126" t="s">
        <v>21</v>
      </c>
      <c r="R126" t="s">
        <v>9</v>
      </c>
      <c r="S126" t="s">
        <v>10</v>
      </c>
      <c r="T126" s="3">
        <v>1526</v>
      </c>
      <c r="U126" s="4">
        <v>240</v>
      </c>
    </row>
    <row r="127" spans="17:21">
      <c r="Q127" t="s">
        <v>8</v>
      </c>
      <c r="R127" t="s">
        <v>34</v>
      </c>
      <c r="S127" t="s">
        <v>19</v>
      </c>
      <c r="T127" s="3">
        <v>6125</v>
      </c>
      <c r="U127" s="4">
        <v>102</v>
      </c>
    </row>
    <row r="128" spans="17:21">
      <c r="Q128" t="s">
        <v>21</v>
      </c>
      <c r="R128" t="s">
        <v>14</v>
      </c>
      <c r="S128" t="s">
        <v>53</v>
      </c>
      <c r="T128" s="3">
        <v>847</v>
      </c>
      <c r="U128" s="4">
        <v>129</v>
      </c>
    </row>
    <row r="129" spans="17:21">
      <c r="Q129" t="s">
        <v>13</v>
      </c>
      <c r="R129" t="s">
        <v>14</v>
      </c>
      <c r="S129" t="s">
        <v>53</v>
      </c>
      <c r="T129" s="3">
        <v>4753</v>
      </c>
      <c r="U129" s="4">
        <v>300</v>
      </c>
    </row>
    <row r="130" spans="17:21">
      <c r="Q130" t="s">
        <v>26</v>
      </c>
      <c r="R130" t="s">
        <v>34</v>
      </c>
      <c r="S130" t="s">
        <v>31</v>
      </c>
      <c r="T130" s="3">
        <v>959</v>
      </c>
      <c r="U130" s="4">
        <v>135</v>
      </c>
    </row>
    <row r="131" spans="17:21">
      <c r="Q131" t="s">
        <v>40</v>
      </c>
      <c r="R131" t="s">
        <v>14</v>
      </c>
      <c r="S131" t="s">
        <v>49</v>
      </c>
      <c r="T131" s="3">
        <v>2793</v>
      </c>
      <c r="U131" s="4">
        <v>114</v>
      </c>
    </row>
    <row r="132" spans="17:21">
      <c r="Q132" t="s">
        <v>40</v>
      </c>
      <c r="R132" t="s">
        <v>14</v>
      </c>
      <c r="S132" t="s">
        <v>17</v>
      </c>
      <c r="T132" s="3">
        <v>4606</v>
      </c>
      <c r="U132" s="4">
        <v>63</v>
      </c>
    </row>
    <row r="133" spans="17:21">
      <c r="Q133" t="s">
        <v>40</v>
      </c>
      <c r="R133" t="s">
        <v>22</v>
      </c>
      <c r="S133" t="s">
        <v>52</v>
      </c>
      <c r="T133" s="3">
        <v>5551</v>
      </c>
      <c r="U133" s="4">
        <v>252</v>
      </c>
    </row>
    <row r="134" spans="17:21">
      <c r="Q134" t="s">
        <v>55</v>
      </c>
      <c r="R134" t="s">
        <v>22</v>
      </c>
      <c r="S134" t="s">
        <v>15</v>
      </c>
      <c r="T134" s="3">
        <v>6657</v>
      </c>
      <c r="U134" s="4">
        <v>303</v>
      </c>
    </row>
    <row r="135" spans="17:21">
      <c r="Q135" t="s">
        <v>40</v>
      </c>
      <c r="R135" t="s">
        <v>27</v>
      </c>
      <c r="S135" t="s">
        <v>33</v>
      </c>
      <c r="T135" s="3">
        <v>4438</v>
      </c>
      <c r="U135" s="4">
        <v>246</v>
      </c>
    </row>
    <row r="136" spans="17:21">
      <c r="Q136" t="s">
        <v>13</v>
      </c>
      <c r="R136" t="s">
        <v>34</v>
      </c>
      <c r="S136" t="s">
        <v>37</v>
      </c>
      <c r="T136" s="3">
        <v>168</v>
      </c>
      <c r="U136" s="4">
        <v>84</v>
      </c>
    </row>
    <row r="137" spans="17:21">
      <c r="Q137" t="s">
        <v>40</v>
      </c>
      <c r="R137" t="s">
        <v>50</v>
      </c>
      <c r="S137" t="s">
        <v>33</v>
      </c>
      <c r="T137" s="3">
        <v>7777</v>
      </c>
      <c r="U137" s="4">
        <v>39</v>
      </c>
    </row>
    <row r="138" spans="17:21">
      <c r="Q138" t="s">
        <v>43</v>
      </c>
      <c r="R138" t="s">
        <v>22</v>
      </c>
      <c r="S138" t="s">
        <v>33</v>
      </c>
      <c r="T138" s="3">
        <v>3339</v>
      </c>
      <c r="U138" s="4">
        <v>348</v>
      </c>
    </row>
    <row r="139" spans="17:21">
      <c r="Q139" t="s">
        <v>40</v>
      </c>
      <c r="R139" t="s">
        <v>9</v>
      </c>
      <c r="S139" t="s">
        <v>31</v>
      </c>
      <c r="T139" s="3">
        <v>6391</v>
      </c>
      <c r="U139" s="4">
        <v>48</v>
      </c>
    </row>
    <row r="140" spans="17:21">
      <c r="Q140" t="s">
        <v>43</v>
      </c>
      <c r="R140" t="s">
        <v>9</v>
      </c>
      <c r="S140" t="s">
        <v>37</v>
      </c>
      <c r="T140" s="3">
        <v>518</v>
      </c>
      <c r="U140" s="4">
        <v>75</v>
      </c>
    </row>
    <row r="141" spans="17:21">
      <c r="Q141" t="s">
        <v>40</v>
      </c>
      <c r="R141" t="s">
        <v>34</v>
      </c>
      <c r="S141" t="s">
        <v>54</v>
      </c>
      <c r="T141" s="3">
        <v>5677</v>
      </c>
      <c r="U141" s="4">
        <v>258</v>
      </c>
    </row>
    <row r="142" spans="17:21">
      <c r="Q142" t="s">
        <v>26</v>
      </c>
      <c r="R142" t="s">
        <v>27</v>
      </c>
      <c r="S142" t="s">
        <v>33</v>
      </c>
      <c r="T142" s="3">
        <v>6048</v>
      </c>
      <c r="U142" s="4">
        <v>27</v>
      </c>
    </row>
    <row r="143" spans="17:21">
      <c r="Q143" t="s">
        <v>13</v>
      </c>
      <c r="R143" t="s">
        <v>34</v>
      </c>
      <c r="S143" t="s">
        <v>15</v>
      </c>
      <c r="T143" s="3">
        <v>3752</v>
      </c>
      <c r="U143" s="4">
        <v>213</v>
      </c>
    </row>
    <row r="144" spans="17:21">
      <c r="Q144" t="s">
        <v>43</v>
      </c>
      <c r="R144" t="s">
        <v>14</v>
      </c>
      <c r="S144" t="s">
        <v>52</v>
      </c>
      <c r="T144" s="3">
        <v>4480</v>
      </c>
      <c r="U144" s="4">
        <v>357</v>
      </c>
    </row>
    <row r="145" spans="17:21">
      <c r="Q145" t="s">
        <v>18</v>
      </c>
      <c r="R145" t="s">
        <v>9</v>
      </c>
      <c r="S145" t="s">
        <v>19</v>
      </c>
      <c r="T145" s="3">
        <v>259</v>
      </c>
      <c r="U145" s="4">
        <v>207</v>
      </c>
    </row>
    <row r="146" spans="17:21">
      <c r="Q146" t="s">
        <v>13</v>
      </c>
      <c r="R146" t="s">
        <v>9</v>
      </c>
      <c r="S146" t="s">
        <v>10</v>
      </c>
      <c r="T146" s="3">
        <v>42</v>
      </c>
      <c r="U146" s="4">
        <v>150</v>
      </c>
    </row>
    <row r="147" spans="17:21">
      <c r="Q147" t="s">
        <v>21</v>
      </c>
      <c r="R147" t="s">
        <v>22</v>
      </c>
      <c r="S147" t="s">
        <v>51</v>
      </c>
      <c r="T147" s="3">
        <v>98</v>
      </c>
      <c r="U147" s="4">
        <v>204</v>
      </c>
    </row>
    <row r="148" spans="17:21">
      <c r="Q148" t="s">
        <v>40</v>
      </c>
      <c r="R148" t="s">
        <v>14</v>
      </c>
      <c r="S148" t="s">
        <v>53</v>
      </c>
      <c r="T148" s="3">
        <v>2478</v>
      </c>
      <c r="U148" s="4">
        <v>21</v>
      </c>
    </row>
    <row r="149" spans="17:21">
      <c r="Q149" t="s">
        <v>21</v>
      </c>
      <c r="R149" t="s">
        <v>50</v>
      </c>
      <c r="S149" t="s">
        <v>31</v>
      </c>
      <c r="T149" s="3">
        <v>7847</v>
      </c>
      <c r="U149" s="4">
        <v>174</v>
      </c>
    </row>
    <row r="150" spans="17:21">
      <c r="Q150" t="s">
        <v>46</v>
      </c>
      <c r="R150" t="s">
        <v>9</v>
      </c>
      <c r="S150" t="s">
        <v>33</v>
      </c>
      <c r="T150" s="3">
        <v>9926</v>
      </c>
      <c r="U150" s="4">
        <v>201</v>
      </c>
    </row>
    <row r="151" spans="17:21">
      <c r="Q151" t="s">
        <v>13</v>
      </c>
      <c r="R151" t="s">
        <v>34</v>
      </c>
      <c r="S151" t="s">
        <v>12</v>
      </c>
      <c r="T151" s="3">
        <v>819</v>
      </c>
      <c r="U151" s="4">
        <v>510</v>
      </c>
    </row>
    <row r="152" spans="17:21">
      <c r="Q152" t="s">
        <v>26</v>
      </c>
      <c r="R152" t="s">
        <v>27</v>
      </c>
      <c r="S152" t="s">
        <v>52</v>
      </c>
      <c r="T152" s="3">
        <v>3052</v>
      </c>
      <c r="U152" s="4">
        <v>378</v>
      </c>
    </row>
    <row r="153" spans="17:21">
      <c r="Q153" t="s">
        <v>18</v>
      </c>
      <c r="R153" t="s">
        <v>50</v>
      </c>
      <c r="S153" t="s">
        <v>45</v>
      </c>
      <c r="T153" s="3">
        <v>6832</v>
      </c>
      <c r="U153" s="4">
        <v>27</v>
      </c>
    </row>
    <row r="154" spans="17:21">
      <c r="Q154" t="s">
        <v>46</v>
      </c>
      <c r="R154" t="s">
        <v>27</v>
      </c>
      <c r="S154" t="s">
        <v>30</v>
      </c>
      <c r="T154" s="3">
        <v>2016</v>
      </c>
      <c r="U154" s="4">
        <v>117</v>
      </c>
    </row>
    <row r="155" spans="17:21">
      <c r="Q155" t="s">
        <v>26</v>
      </c>
      <c r="R155" t="s">
        <v>34</v>
      </c>
      <c r="S155" t="s">
        <v>45</v>
      </c>
      <c r="T155" s="3">
        <v>7322</v>
      </c>
      <c r="U155" s="4">
        <v>36</v>
      </c>
    </row>
    <row r="156" spans="17:21">
      <c r="Q156" t="s">
        <v>13</v>
      </c>
      <c r="R156" t="s">
        <v>14</v>
      </c>
      <c r="S156" t="s">
        <v>31</v>
      </c>
      <c r="T156" s="3">
        <v>357</v>
      </c>
      <c r="U156" s="4">
        <v>126</v>
      </c>
    </row>
    <row r="157" spans="17:21">
      <c r="Q157" t="s">
        <v>18</v>
      </c>
      <c r="R157" t="s">
        <v>27</v>
      </c>
      <c r="S157" t="s">
        <v>28</v>
      </c>
      <c r="T157" s="3">
        <v>3192</v>
      </c>
      <c r="U157" s="4">
        <v>72</v>
      </c>
    </row>
    <row r="158" spans="17:21">
      <c r="Q158" t="s">
        <v>40</v>
      </c>
      <c r="R158" t="s">
        <v>22</v>
      </c>
      <c r="S158" t="s">
        <v>37</v>
      </c>
      <c r="T158" s="3">
        <v>8435</v>
      </c>
      <c r="U158" s="4">
        <v>42</v>
      </c>
    </row>
    <row r="159" spans="17:21">
      <c r="Q159" t="s">
        <v>8</v>
      </c>
      <c r="R159" t="s">
        <v>27</v>
      </c>
      <c r="S159" t="s">
        <v>52</v>
      </c>
      <c r="T159" s="3">
        <v>0</v>
      </c>
      <c r="U159" s="4">
        <v>135</v>
      </c>
    </row>
    <row r="160" spans="17:21">
      <c r="Q160" t="s">
        <v>40</v>
      </c>
      <c r="R160" t="s">
        <v>50</v>
      </c>
      <c r="S160" t="s">
        <v>49</v>
      </c>
      <c r="T160" s="3">
        <v>8862</v>
      </c>
      <c r="U160" s="4">
        <v>189</v>
      </c>
    </row>
    <row r="161" spans="17:21">
      <c r="Q161" t="s">
        <v>26</v>
      </c>
      <c r="R161" t="s">
        <v>9</v>
      </c>
      <c r="S161" t="s">
        <v>54</v>
      </c>
      <c r="T161" s="3">
        <v>3556</v>
      </c>
      <c r="U161" s="4">
        <v>459</v>
      </c>
    </row>
    <row r="162" spans="17:21">
      <c r="Q162" t="s">
        <v>43</v>
      </c>
      <c r="R162" t="s">
        <v>50</v>
      </c>
      <c r="S162" t="s">
        <v>25</v>
      </c>
      <c r="T162" s="3">
        <v>7280</v>
      </c>
      <c r="U162" s="4">
        <v>201</v>
      </c>
    </row>
    <row r="163" spans="17:21">
      <c r="Q163" t="s">
        <v>26</v>
      </c>
      <c r="R163" t="s">
        <v>50</v>
      </c>
      <c r="S163" t="s">
        <v>10</v>
      </c>
      <c r="T163" s="3">
        <v>3402</v>
      </c>
      <c r="U163" s="4">
        <v>366</v>
      </c>
    </row>
    <row r="164" spans="17:21">
      <c r="Q164" t="s">
        <v>47</v>
      </c>
      <c r="R164" t="s">
        <v>9</v>
      </c>
      <c r="S164" t="s">
        <v>52</v>
      </c>
      <c r="T164" s="3">
        <v>4592</v>
      </c>
      <c r="U164" s="4">
        <v>324</v>
      </c>
    </row>
    <row r="165" spans="17:21">
      <c r="Q165" t="s">
        <v>18</v>
      </c>
      <c r="R165" t="s">
        <v>14</v>
      </c>
      <c r="S165" t="s">
        <v>25</v>
      </c>
      <c r="T165" s="3">
        <v>7833</v>
      </c>
      <c r="U165" s="4">
        <v>243</v>
      </c>
    </row>
    <row r="166" spans="17:21">
      <c r="Q166" t="s">
        <v>46</v>
      </c>
      <c r="R166" t="s">
        <v>27</v>
      </c>
      <c r="S166" t="s">
        <v>45</v>
      </c>
      <c r="T166" s="3">
        <v>7651</v>
      </c>
      <c r="U166" s="4">
        <v>213</v>
      </c>
    </row>
    <row r="167" spans="17:21">
      <c r="Q167" t="s">
        <v>8</v>
      </c>
      <c r="R167" t="s">
        <v>14</v>
      </c>
      <c r="S167" t="s">
        <v>10</v>
      </c>
      <c r="T167" s="3">
        <v>2275</v>
      </c>
      <c r="U167" s="4">
        <v>447</v>
      </c>
    </row>
    <row r="168" spans="17:21">
      <c r="Q168" t="s">
        <v>8</v>
      </c>
      <c r="R168" t="s">
        <v>34</v>
      </c>
      <c r="S168" t="s">
        <v>12</v>
      </c>
      <c r="T168" s="3">
        <v>5670</v>
      </c>
      <c r="U168" s="4">
        <v>297</v>
      </c>
    </row>
    <row r="169" spans="17:21">
      <c r="Q169" t="s">
        <v>40</v>
      </c>
      <c r="R169" t="s">
        <v>14</v>
      </c>
      <c r="S169" t="s">
        <v>30</v>
      </c>
      <c r="T169" s="3">
        <v>2135</v>
      </c>
      <c r="U169" s="4">
        <v>27</v>
      </c>
    </row>
    <row r="170" spans="17:21">
      <c r="Q170" t="s">
        <v>8</v>
      </c>
      <c r="R170" t="s">
        <v>50</v>
      </c>
      <c r="S170" t="s">
        <v>48</v>
      </c>
      <c r="T170" s="3">
        <v>2779</v>
      </c>
      <c r="U170" s="4">
        <v>75</v>
      </c>
    </row>
    <row r="171" spans="17:21">
      <c r="Q171" t="s">
        <v>55</v>
      </c>
      <c r="R171" t="s">
        <v>27</v>
      </c>
      <c r="S171" t="s">
        <v>31</v>
      </c>
      <c r="T171" s="3">
        <v>12950</v>
      </c>
      <c r="U171" s="4">
        <v>30</v>
      </c>
    </row>
    <row r="172" spans="17:21">
      <c r="Q172" t="s">
        <v>40</v>
      </c>
      <c r="R172" t="s">
        <v>22</v>
      </c>
      <c r="S172" t="s">
        <v>23</v>
      </c>
      <c r="T172" s="3">
        <v>2646</v>
      </c>
      <c r="U172" s="4">
        <v>177</v>
      </c>
    </row>
    <row r="173" spans="17:21">
      <c r="Q173" t="s">
        <v>8</v>
      </c>
      <c r="R173" t="s">
        <v>50</v>
      </c>
      <c r="S173" t="s">
        <v>31</v>
      </c>
      <c r="T173" s="3">
        <v>3794</v>
      </c>
      <c r="U173" s="4">
        <v>159</v>
      </c>
    </row>
    <row r="174" spans="17:21">
      <c r="Q174" t="s">
        <v>47</v>
      </c>
      <c r="R174" t="s">
        <v>14</v>
      </c>
      <c r="S174" t="s">
        <v>31</v>
      </c>
      <c r="T174" s="3">
        <v>819</v>
      </c>
      <c r="U174" s="4">
        <v>306</v>
      </c>
    </row>
    <row r="175" spans="17:21">
      <c r="Q175" t="s">
        <v>47</v>
      </c>
      <c r="R175" t="s">
        <v>50</v>
      </c>
      <c r="S175" t="s">
        <v>42</v>
      </c>
      <c r="T175" s="3">
        <v>2583</v>
      </c>
      <c r="U175" s="4">
        <v>18</v>
      </c>
    </row>
    <row r="176" spans="17:21">
      <c r="Q176" t="s">
        <v>40</v>
      </c>
      <c r="R176" t="s">
        <v>14</v>
      </c>
      <c r="S176" t="s">
        <v>39</v>
      </c>
      <c r="T176" s="3">
        <v>4585</v>
      </c>
      <c r="U176" s="4">
        <v>240</v>
      </c>
    </row>
    <row r="177" spans="17:21">
      <c r="Q177" t="s">
        <v>43</v>
      </c>
      <c r="R177" t="s">
        <v>50</v>
      </c>
      <c r="S177" t="s">
        <v>31</v>
      </c>
      <c r="T177" s="3">
        <v>1652</v>
      </c>
      <c r="U177" s="4">
        <v>93</v>
      </c>
    </row>
    <row r="178" spans="17:21">
      <c r="Q178" t="s">
        <v>55</v>
      </c>
      <c r="R178" t="s">
        <v>50</v>
      </c>
      <c r="S178" t="s">
        <v>51</v>
      </c>
      <c r="T178" s="3">
        <v>4991</v>
      </c>
      <c r="U178" s="4">
        <v>9</v>
      </c>
    </row>
    <row r="179" spans="17:21">
      <c r="Q179" t="s">
        <v>13</v>
      </c>
      <c r="R179" t="s">
        <v>50</v>
      </c>
      <c r="S179" t="s">
        <v>30</v>
      </c>
      <c r="T179" s="3">
        <v>2009</v>
      </c>
      <c r="U179" s="4">
        <v>219</v>
      </c>
    </row>
    <row r="180" spans="17:21">
      <c r="Q180" t="s">
        <v>46</v>
      </c>
      <c r="R180" t="s">
        <v>27</v>
      </c>
      <c r="S180" t="s">
        <v>37</v>
      </c>
      <c r="T180" s="3">
        <v>1568</v>
      </c>
      <c r="U180" s="4">
        <v>141</v>
      </c>
    </row>
    <row r="181" spans="17:21">
      <c r="Q181" t="s">
        <v>21</v>
      </c>
      <c r="R181" t="s">
        <v>9</v>
      </c>
      <c r="S181" t="s">
        <v>42</v>
      </c>
      <c r="T181" s="3">
        <v>3388</v>
      </c>
      <c r="U181" s="4">
        <v>123</v>
      </c>
    </row>
    <row r="182" spans="17:21">
      <c r="Q182" t="s">
        <v>8</v>
      </c>
      <c r="R182" t="s">
        <v>34</v>
      </c>
      <c r="S182" t="s">
        <v>49</v>
      </c>
      <c r="T182" s="3">
        <v>623</v>
      </c>
      <c r="U182" s="4">
        <v>51</v>
      </c>
    </row>
    <row r="183" spans="17:21">
      <c r="Q183" t="s">
        <v>26</v>
      </c>
      <c r="R183" t="s">
        <v>22</v>
      </c>
      <c r="S183" t="s">
        <v>19</v>
      </c>
      <c r="T183" s="3">
        <v>10073</v>
      </c>
      <c r="U183" s="4">
        <v>120</v>
      </c>
    </row>
    <row r="184" spans="17:21">
      <c r="Q184" t="s">
        <v>13</v>
      </c>
      <c r="R184" t="s">
        <v>27</v>
      </c>
      <c r="S184" t="s">
        <v>51</v>
      </c>
      <c r="T184" s="3">
        <v>1561</v>
      </c>
      <c r="U184" s="4">
        <v>27</v>
      </c>
    </row>
    <row r="185" spans="17:21">
      <c r="Q185" t="s">
        <v>18</v>
      </c>
      <c r="R185" t="s">
        <v>22</v>
      </c>
      <c r="S185" t="s">
        <v>53</v>
      </c>
      <c r="T185" s="3">
        <v>11522</v>
      </c>
      <c r="U185" s="4">
        <v>204</v>
      </c>
    </row>
    <row r="186" spans="17:21">
      <c r="Q186" t="s">
        <v>26</v>
      </c>
      <c r="R186" t="s">
        <v>34</v>
      </c>
      <c r="S186" t="s">
        <v>12</v>
      </c>
      <c r="T186" s="3">
        <v>2317</v>
      </c>
      <c r="U186" s="4">
        <v>123</v>
      </c>
    </row>
    <row r="187" spans="17:21">
      <c r="Q187" t="s">
        <v>55</v>
      </c>
      <c r="R187" t="s">
        <v>9</v>
      </c>
      <c r="S187" t="s">
        <v>54</v>
      </c>
      <c r="T187" s="3">
        <v>3059</v>
      </c>
      <c r="U187" s="4">
        <v>27</v>
      </c>
    </row>
    <row r="188" spans="17:21">
      <c r="Q188" t="s">
        <v>21</v>
      </c>
      <c r="R188" t="s">
        <v>9</v>
      </c>
      <c r="S188" t="s">
        <v>51</v>
      </c>
      <c r="T188" s="3">
        <v>2324</v>
      </c>
      <c r="U188" s="4">
        <v>177</v>
      </c>
    </row>
    <row r="189" spans="17:21">
      <c r="Q189" t="s">
        <v>47</v>
      </c>
      <c r="R189" t="s">
        <v>27</v>
      </c>
      <c r="S189" t="s">
        <v>51</v>
      </c>
      <c r="T189" s="3">
        <v>4956</v>
      </c>
      <c r="U189" s="4">
        <v>171</v>
      </c>
    </row>
    <row r="190" spans="17:21">
      <c r="Q190" t="s">
        <v>55</v>
      </c>
      <c r="R190" t="s">
        <v>50</v>
      </c>
      <c r="S190" t="s">
        <v>39</v>
      </c>
      <c r="T190" s="3">
        <v>5355</v>
      </c>
      <c r="U190" s="4">
        <v>204</v>
      </c>
    </row>
    <row r="191" spans="17:21">
      <c r="Q191" t="s">
        <v>47</v>
      </c>
      <c r="R191" t="s">
        <v>50</v>
      </c>
      <c r="S191" t="s">
        <v>17</v>
      </c>
      <c r="T191" s="3">
        <v>7259</v>
      </c>
      <c r="U191" s="4">
        <v>276</v>
      </c>
    </row>
    <row r="192" spans="17:21">
      <c r="Q192" t="s">
        <v>13</v>
      </c>
      <c r="R192" t="s">
        <v>9</v>
      </c>
      <c r="S192" t="s">
        <v>51</v>
      </c>
      <c r="T192" s="3">
        <v>6279</v>
      </c>
      <c r="U192" s="4">
        <v>45</v>
      </c>
    </row>
    <row r="193" spans="17:21">
      <c r="Q193" t="s">
        <v>8</v>
      </c>
      <c r="R193" t="s">
        <v>34</v>
      </c>
      <c r="S193" t="s">
        <v>52</v>
      </c>
      <c r="T193" s="3">
        <v>2541</v>
      </c>
      <c r="U193" s="4">
        <v>45</v>
      </c>
    </row>
    <row r="194" spans="17:21">
      <c r="Q194" t="s">
        <v>26</v>
      </c>
      <c r="R194" t="s">
        <v>14</v>
      </c>
      <c r="S194" t="s">
        <v>53</v>
      </c>
      <c r="T194" s="3">
        <v>3864</v>
      </c>
      <c r="U194" s="4">
        <v>177</v>
      </c>
    </row>
    <row r="195" spans="17:21">
      <c r="Q195" t="s">
        <v>43</v>
      </c>
      <c r="R195" t="s">
        <v>22</v>
      </c>
      <c r="S195" t="s">
        <v>12</v>
      </c>
      <c r="T195" s="3">
        <v>6146</v>
      </c>
      <c r="U195" s="4">
        <v>63</v>
      </c>
    </row>
    <row r="196" spans="17:21">
      <c r="Q196" t="s">
        <v>18</v>
      </c>
      <c r="R196" t="s">
        <v>27</v>
      </c>
      <c r="S196" t="s">
        <v>23</v>
      </c>
      <c r="T196" s="3">
        <v>2639</v>
      </c>
      <c r="U196" s="4">
        <v>204</v>
      </c>
    </row>
    <row r="197" spans="17:21">
      <c r="Q197" t="s">
        <v>13</v>
      </c>
      <c r="R197" t="s">
        <v>9</v>
      </c>
      <c r="S197" t="s">
        <v>37</v>
      </c>
      <c r="T197" s="3">
        <v>1890</v>
      </c>
      <c r="U197" s="4">
        <v>195</v>
      </c>
    </row>
    <row r="198" spans="17:21">
      <c r="Q198" t="s">
        <v>40</v>
      </c>
      <c r="R198" t="s">
        <v>50</v>
      </c>
      <c r="S198" t="s">
        <v>17</v>
      </c>
      <c r="T198" s="3">
        <v>1932</v>
      </c>
      <c r="U198" s="4">
        <v>369</v>
      </c>
    </row>
    <row r="199" spans="17:21">
      <c r="Q199" t="s">
        <v>47</v>
      </c>
      <c r="R199" t="s">
        <v>50</v>
      </c>
      <c r="S199" t="s">
        <v>28</v>
      </c>
      <c r="T199" s="3">
        <v>6300</v>
      </c>
      <c r="U199" s="4">
        <v>42</v>
      </c>
    </row>
    <row r="200" spans="17:21">
      <c r="Q200" t="s">
        <v>26</v>
      </c>
      <c r="R200" t="s">
        <v>9</v>
      </c>
      <c r="S200" t="s">
        <v>10</v>
      </c>
      <c r="T200" s="3">
        <v>560</v>
      </c>
      <c r="U200" s="4">
        <v>81</v>
      </c>
    </row>
    <row r="201" spans="17:21">
      <c r="Q201" t="s">
        <v>18</v>
      </c>
      <c r="R201" t="s">
        <v>9</v>
      </c>
      <c r="S201" t="s">
        <v>51</v>
      </c>
      <c r="T201" s="3">
        <v>2856</v>
      </c>
      <c r="U201" s="4">
        <v>246</v>
      </c>
    </row>
    <row r="202" spans="17:21">
      <c r="Q202" t="s">
        <v>18</v>
      </c>
      <c r="R202" t="s">
        <v>50</v>
      </c>
      <c r="S202" t="s">
        <v>33</v>
      </c>
      <c r="T202" s="3">
        <v>707</v>
      </c>
      <c r="U202" s="4">
        <v>174</v>
      </c>
    </row>
    <row r="203" spans="17:21">
      <c r="Q203" t="s">
        <v>13</v>
      </c>
      <c r="R203" t="s">
        <v>14</v>
      </c>
      <c r="S203" t="s">
        <v>10</v>
      </c>
      <c r="T203" s="3">
        <v>3598</v>
      </c>
      <c r="U203" s="4">
        <v>81</v>
      </c>
    </row>
    <row r="204" spans="17:21">
      <c r="Q204" t="s">
        <v>8</v>
      </c>
      <c r="R204" t="s">
        <v>14</v>
      </c>
      <c r="S204" t="s">
        <v>37</v>
      </c>
      <c r="T204" s="3">
        <v>6853</v>
      </c>
      <c r="U204" s="4">
        <v>372</v>
      </c>
    </row>
    <row r="205" spans="17:21">
      <c r="Q205" t="s">
        <v>8</v>
      </c>
      <c r="R205" t="s">
        <v>14</v>
      </c>
      <c r="S205" t="s">
        <v>30</v>
      </c>
      <c r="T205" s="3">
        <v>4725</v>
      </c>
      <c r="U205" s="4">
        <v>174</v>
      </c>
    </row>
    <row r="206" spans="17:21">
      <c r="Q206" t="s">
        <v>21</v>
      </c>
      <c r="R206" t="s">
        <v>22</v>
      </c>
      <c r="S206" t="s">
        <v>15</v>
      </c>
      <c r="T206" s="3">
        <v>10304</v>
      </c>
      <c r="U206" s="4">
        <v>84</v>
      </c>
    </row>
    <row r="207" spans="17:21">
      <c r="Q207" t="s">
        <v>21</v>
      </c>
      <c r="R207" t="s">
        <v>50</v>
      </c>
      <c r="S207" t="s">
        <v>30</v>
      </c>
      <c r="T207" s="3">
        <v>1274</v>
      </c>
      <c r="U207" s="4">
        <v>225</v>
      </c>
    </row>
    <row r="208" spans="17:21">
      <c r="Q208" t="s">
        <v>43</v>
      </c>
      <c r="R208" t="s">
        <v>22</v>
      </c>
      <c r="S208" t="s">
        <v>10</v>
      </c>
      <c r="T208" s="3">
        <v>1526</v>
      </c>
      <c r="U208" s="4">
        <v>105</v>
      </c>
    </row>
    <row r="209" spans="17:21">
      <c r="Q209" t="s">
        <v>8</v>
      </c>
      <c r="R209" t="s">
        <v>27</v>
      </c>
      <c r="S209" t="s">
        <v>54</v>
      </c>
      <c r="T209" s="3">
        <v>3101</v>
      </c>
      <c r="U209" s="4">
        <v>225</v>
      </c>
    </row>
    <row r="210" spans="17:21">
      <c r="Q210" t="s">
        <v>46</v>
      </c>
      <c r="R210" t="s">
        <v>9</v>
      </c>
      <c r="S210" t="s">
        <v>17</v>
      </c>
      <c r="T210" s="3">
        <v>1057</v>
      </c>
      <c r="U210" s="4">
        <v>54</v>
      </c>
    </row>
    <row r="211" spans="17:21">
      <c r="Q211" t="s">
        <v>40</v>
      </c>
      <c r="R211" t="s">
        <v>9</v>
      </c>
      <c r="S211" t="s">
        <v>51</v>
      </c>
      <c r="T211" s="3">
        <v>5306</v>
      </c>
      <c r="U211" s="4">
        <v>0</v>
      </c>
    </row>
    <row r="212" spans="17:21">
      <c r="Q212" t="s">
        <v>43</v>
      </c>
      <c r="R212" t="s">
        <v>27</v>
      </c>
      <c r="S212" t="s">
        <v>49</v>
      </c>
      <c r="T212" s="3">
        <v>4018</v>
      </c>
      <c r="U212" s="4">
        <v>171</v>
      </c>
    </row>
    <row r="213" spans="17:21">
      <c r="Q213" t="s">
        <v>18</v>
      </c>
      <c r="R213" t="s">
        <v>50</v>
      </c>
      <c r="S213" t="s">
        <v>30</v>
      </c>
      <c r="T213" s="3">
        <v>938</v>
      </c>
      <c r="U213" s="4">
        <v>189</v>
      </c>
    </row>
    <row r="214" spans="17:21">
      <c r="Q214" t="s">
        <v>40</v>
      </c>
      <c r="R214" t="s">
        <v>34</v>
      </c>
      <c r="S214" t="s">
        <v>23</v>
      </c>
      <c r="T214" s="3">
        <v>1778</v>
      </c>
      <c r="U214" s="4">
        <v>270</v>
      </c>
    </row>
    <row r="215" spans="17:21">
      <c r="Q215" t="s">
        <v>26</v>
      </c>
      <c r="R215" t="s">
        <v>27</v>
      </c>
      <c r="S215" t="s">
        <v>10</v>
      </c>
      <c r="T215" s="3">
        <v>1638</v>
      </c>
      <c r="U215" s="4">
        <v>63</v>
      </c>
    </row>
    <row r="216" spans="17:21">
      <c r="Q216" t="s">
        <v>21</v>
      </c>
      <c r="R216" t="s">
        <v>34</v>
      </c>
      <c r="S216" t="s">
        <v>28</v>
      </c>
      <c r="T216" s="3">
        <v>154</v>
      </c>
      <c r="U216" s="4">
        <v>21</v>
      </c>
    </row>
    <row r="217" spans="17:21">
      <c r="Q217" t="s">
        <v>40</v>
      </c>
      <c r="R217" t="s">
        <v>9</v>
      </c>
      <c r="S217" t="s">
        <v>37</v>
      </c>
      <c r="T217" s="3">
        <v>9835</v>
      </c>
      <c r="U217" s="4">
        <v>207</v>
      </c>
    </row>
    <row r="218" spans="17:21">
      <c r="Q218" t="s">
        <v>18</v>
      </c>
      <c r="R218" t="s">
        <v>9</v>
      </c>
      <c r="S218" t="s">
        <v>42</v>
      </c>
      <c r="T218" s="3">
        <v>7273</v>
      </c>
      <c r="U218" s="4">
        <v>96</v>
      </c>
    </row>
    <row r="219" spans="17:21">
      <c r="Q219" t="s">
        <v>43</v>
      </c>
      <c r="R219" t="s">
        <v>27</v>
      </c>
      <c r="S219" t="s">
        <v>37</v>
      </c>
      <c r="T219" s="3">
        <v>6909</v>
      </c>
      <c r="U219" s="4">
        <v>81</v>
      </c>
    </row>
    <row r="220" spans="17:21">
      <c r="Q220" t="s">
        <v>18</v>
      </c>
      <c r="R220" t="s">
        <v>27</v>
      </c>
      <c r="S220" t="s">
        <v>49</v>
      </c>
      <c r="T220" s="3">
        <v>3920</v>
      </c>
      <c r="U220" s="4">
        <v>306</v>
      </c>
    </row>
    <row r="221" spans="17:21">
      <c r="Q221" t="s">
        <v>55</v>
      </c>
      <c r="R221" t="s">
        <v>27</v>
      </c>
      <c r="S221" t="s">
        <v>45</v>
      </c>
      <c r="T221" s="3">
        <v>4858</v>
      </c>
      <c r="U221" s="4">
        <v>279</v>
      </c>
    </row>
    <row r="222" spans="17:21">
      <c r="Q222" t="s">
        <v>46</v>
      </c>
      <c r="R222" t="s">
        <v>34</v>
      </c>
      <c r="S222" t="s">
        <v>19</v>
      </c>
      <c r="T222" s="3">
        <v>3549</v>
      </c>
      <c r="U222" s="4">
        <v>3</v>
      </c>
    </row>
    <row r="223" spans="17:21">
      <c r="Q223" t="s">
        <v>40</v>
      </c>
      <c r="R223" t="s">
        <v>27</v>
      </c>
      <c r="S223" t="s">
        <v>53</v>
      </c>
      <c r="T223" s="3">
        <v>966</v>
      </c>
      <c r="U223" s="4">
        <v>198</v>
      </c>
    </row>
    <row r="224" spans="17:21">
      <c r="Q224" t="s">
        <v>43</v>
      </c>
      <c r="R224" t="s">
        <v>27</v>
      </c>
      <c r="S224" t="s">
        <v>23</v>
      </c>
      <c r="T224" s="3">
        <v>385</v>
      </c>
      <c r="U224" s="4">
        <v>249</v>
      </c>
    </row>
    <row r="225" spans="17:21">
      <c r="Q225" t="s">
        <v>26</v>
      </c>
      <c r="R225" t="s">
        <v>50</v>
      </c>
      <c r="S225" t="s">
        <v>30</v>
      </c>
      <c r="T225" s="3">
        <v>2219</v>
      </c>
      <c r="U225" s="4">
        <v>75</v>
      </c>
    </row>
    <row r="226" spans="17:21">
      <c r="Q226" t="s">
        <v>18</v>
      </c>
      <c r="R226" t="s">
        <v>22</v>
      </c>
      <c r="S226" t="s">
        <v>15</v>
      </c>
      <c r="T226" s="3">
        <v>2954</v>
      </c>
      <c r="U226" s="4">
        <v>189</v>
      </c>
    </row>
    <row r="227" spans="17:21">
      <c r="Q227" t="s">
        <v>40</v>
      </c>
      <c r="R227" t="s">
        <v>22</v>
      </c>
      <c r="S227" t="s">
        <v>15</v>
      </c>
      <c r="T227" s="3">
        <v>280</v>
      </c>
      <c r="U227" s="4">
        <v>87</v>
      </c>
    </row>
    <row r="228" spans="17:21">
      <c r="Q228" t="s">
        <v>21</v>
      </c>
      <c r="R228" t="s">
        <v>22</v>
      </c>
      <c r="S228" t="s">
        <v>10</v>
      </c>
      <c r="T228" s="3">
        <v>6118</v>
      </c>
      <c r="U228" s="4">
        <v>174</v>
      </c>
    </row>
    <row r="229" spans="17:21">
      <c r="Q229" t="s">
        <v>46</v>
      </c>
      <c r="R229" t="s">
        <v>27</v>
      </c>
      <c r="S229" t="s">
        <v>25</v>
      </c>
      <c r="T229" s="3">
        <v>4802</v>
      </c>
      <c r="U229" s="4">
        <v>36</v>
      </c>
    </row>
    <row r="230" spans="17:21">
      <c r="Q230" t="s">
        <v>18</v>
      </c>
      <c r="R230" t="s">
        <v>34</v>
      </c>
      <c r="S230" t="s">
        <v>49</v>
      </c>
      <c r="T230" s="3">
        <v>4137</v>
      </c>
      <c r="U230" s="4">
        <v>60</v>
      </c>
    </row>
    <row r="231" spans="17:21">
      <c r="Q231" t="s">
        <v>47</v>
      </c>
      <c r="R231" t="s">
        <v>14</v>
      </c>
      <c r="S231" t="s">
        <v>48</v>
      </c>
      <c r="T231" s="3">
        <v>2023</v>
      </c>
      <c r="U231" s="4">
        <v>78</v>
      </c>
    </row>
    <row r="232" spans="17:21">
      <c r="Q232" t="s">
        <v>18</v>
      </c>
      <c r="R232" t="s">
        <v>22</v>
      </c>
      <c r="S232" t="s">
        <v>10</v>
      </c>
      <c r="T232" s="3">
        <v>9051</v>
      </c>
      <c r="U232" s="4">
        <v>57</v>
      </c>
    </row>
    <row r="233" spans="17:21">
      <c r="Q233" t="s">
        <v>18</v>
      </c>
      <c r="R233" t="s">
        <v>9</v>
      </c>
      <c r="S233" t="s">
        <v>54</v>
      </c>
      <c r="T233" s="3">
        <v>2919</v>
      </c>
      <c r="U233" s="4">
        <v>45</v>
      </c>
    </row>
    <row r="234" spans="17:21">
      <c r="Q234" t="s">
        <v>21</v>
      </c>
      <c r="R234" t="s">
        <v>34</v>
      </c>
      <c r="S234" t="s">
        <v>37</v>
      </c>
      <c r="T234" s="3">
        <v>5915</v>
      </c>
      <c r="U234" s="4">
        <v>3</v>
      </c>
    </row>
    <row r="235" spans="17:21">
      <c r="Q235" t="s">
        <v>55</v>
      </c>
      <c r="R235" t="s">
        <v>14</v>
      </c>
      <c r="S235" t="s">
        <v>25</v>
      </c>
      <c r="T235" s="3">
        <v>2562</v>
      </c>
      <c r="U235" s="4">
        <v>6</v>
      </c>
    </row>
    <row r="236" spans="17:21">
      <c r="Q236" t="s">
        <v>43</v>
      </c>
      <c r="R236" t="s">
        <v>9</v>
      </c>
      <c r="S236" t="s">
        <v>28</v>
      </c>
      <c r="T236" s="3">
        <v>8813</v>
      </c>
      <c r="U236" s="4">
        <v>21</v>
      </c>
    </row>
    <row r="237" spans="17:21">
      <c r="Q237" t="s">
        <v>43</v>
      </c>
      <c r="R237" t="s">
        <v>22</v>
      </c>
      <c r="S237" t="s">
        <v>23</v>
      </c>
      <c r="T237" s="3">
        <v>6111</v>
      </c>
      <c r="U237" s="4">
        <v>3</v>
      </c>
    </row>
    <row r="238" spans="17:21">
      <c r="Q238" t="s">
        <v>13</v>
      </c>
      <c r="R238" t="s">
        <v>50</v>
      </c>
      <c r="S238" t="s">
        <v>35</v>
      </c>
      <c r="T238" s="3">
        <v>3507</v>
      </c>
      <c r="U238" s="4">
        <v>288</v>
      </c>
    </row>
    <row r="239" spans="17:21">
      <c r="Q239" t="s">
        <v>26</v>
      </c>
      <c r="R239" t="s">
        <v>22</v>
      </c>
      <c r="S239" t="s">
        <v>12</v>
      </c>
      <c r="T239" s="3">
        <v>4319</v>
      </c>
      <c r="U239" s="4">
        <v>30</v>
      </c>
    </row>
    <row r="240" spans="17:21">
      <c r="Q240" t="s">
        <v>8</v>
      </c>
      <c r="R240" t="s">
        <v>34</v>
      </c>
      <c r="S240" t="s">
        <v>51</v>
      </c>
      <c r="T240" s="3">
        <v>609</v>
      </c>
      <c r="U240" s="4">
        <v>87</v>
      </c>
    </row>
    <row r="241" spans="17:21">
      <c r="Q241" t="s">
        <v>8</v>
      </c>
      <c r="R241" t="s">
        <v>27</v>
      </c>
      <c r="S241" t="s">
        <v>53</v>
      </c>
      <c r="T241" s="3">
        <v>6370</v>
      </c>
      <c r="U241" s="4">
        <v>30</v>
      </c>
    </row>
    <row r="242" spans="17:21">
      <c r="Q242" t="s">
        <v>43</v>
      </c>
      <c r="R242" t="s">
        <v>34</v>
      </c>
      <c r="S242" t="s">
        <v>39</v>
      </c>
      <c r="T242" s="3">
        <v>5474</v>
      </c>
      <c r="U242" s="4">
        <v>168</v>
      </c>
    </row>
    <row r="243" spans="17:21">
      <c r="Q243" t="s">
        <v>8</v>
      </c>
      <c r="R243" t="s">
        <v>22</v>
      </c>
      <c r="S243" t="s">
        <v>53</v>
      </c>
      <c r="T243" s="3">
        <v>3164</v>
      </c>
      <c r="U243" s="4">
        <v>306</v>
      </c>
    </row>
    <row r="244" spans="17:21">
      <c r="Q244" t="s">
        <v>26</v>
      </c>
      <c r="R244" t="s">
        <v>14</v>
      </c>
      <c r="S244" t="s">
        <v>19</v>
      </c>
      <c r="T244" s="3">
        <v>1302</v>
      </c>
      <c r="U244" s="4">
        <v>402</v>
      </c>
    </row>
    <row r="245" spans="17:21">
      <c r="Q245" t="s">
        <v>47</v>
      </c>
      <c r="R245" t="s">
        <v>9</v>
      </c>
      <c r="S245" t="s">
        <v>54</v>
      </c>
      <c r="T245" s="3">
        <v>7308</v>
      </c>
      <c r="U245" s="4">
        <v>327</v>
      </c>
    </row>
    <row r="246" spans="17:21">
      <c r="Q246" t="s">
        <v>8</v>
      </c>
      <c r="R246" t="s">
        <v>9</v>
      </c>
      <c r="S246" t="s">
        <v>53</v>
      </c>
      <c r="T246" s="3">
        <v>6132</v>
      </c>
      <c r="U246" s="4">
        <v>93</v>
      </c>
    </row>
    <row r="247" spans="17:21">
      <c r="Q247" t="s">
        <v>55</v>
      </c>
      <c r="R247" t="s">
        <v>14</v>
      </c>
      <c r="S247" t="s">
        <v>17</v>
      </c>
      <c r="T247" s="3">
        <v>3472</v>
      </c>
      <c r="U247" s="4">
        <v>96</v>
      </c>
    </row>
    <row r="248" spans="17:21">
      <c r="Q248" t="s">
        <v>13</v>
      </c>
      <c r="R248" t="s">
        <v>27</v>
      </c>
      <c r="S248" t="s">
        <v>23</v>
      </c>
      <c r="T248" s="3">
        <v>9660</v>
      </c>
      <c r="U248" s="4">
        <v>27</v>
      </c>
    </row>
    <row r="249" spans="17:21">
      <c r="Q249" t="s">
        <v>18</v>
      </c>
      <c r="R249" t="s">
        <v>34</v>
      </c>
      <c r="S249" t="s">
        <v>51</v>
      </c>
      <c r="T249" s="3">
        <v>2436</v>
      </c>
      <c r="U249" s="4">
        <v>99</v>
      </c>
    </row>
    <row r="250" spans="17:21">
      <c r="Q250" t="s">
        <v>18</v>
      </c>
      <c r="R250" t="s">
        <v>34</v>
      </c>
      <c r="S250" t="s">
        <v>31</v>
      </c>
      <c r="T250" s="3">
        <v>9506</v>
      </c>
      <c r="U250" s="4">
        <v>87</v>
      </c>
    </row>
    <row r="251" spans="17:21">
      <c r="Q251" t="s">
        <v>55</v>
      </c>
      <c r="R251" t="s">
        <v>9</v>
      </c>
      <c r="S251" t="s">
        <v>45</v>
      </c>
      <c r="T251" s="3">
        <v>245</v>
      </c>
      <c r="U251" s="4">
        <v>288</v>
      </c>
    </row>
    <row r="252" spans="17:21">
      <c r="Q252" t="s">
        <v>13</v>
      </c>
      <c r="R252" t="s">
        <v>14</v>
      </c>
      <c r="S252" t="s">
        <v>42</v>
      </c>
      <c r="T252" s="3">
        <v>2702</v>
      </c>
      <c r="U252" s="4">
        <v>363</v>
      </c>
    </row>
    <row r="253" spans="17:21">
      <c r="Q253" t="s">
        <v>55</v>
      </c>
      <c r="R253" t="s">
        <v>50</v>
      </c>
      <c r="S253" t="s">
        <v>33</v>
      </c>
      <c r="T253" s="3">
        <v>700</v>
      </c>
      <c r="U253" s="4">
        <v>87</v>
      </c>
    </row>
    <row r="254" spans="17:21">
      <c r="Q254" t="s">
        <v>26</v>
      </c>
      <c r="R254" t="s">
        <v>50</v>
      </c>
      <c r="S254" t="s">
        <v>33</v>
      </c>
      <c r="T254" s="3">
        <v>3759</v>
      </c>
      <c r="U254" s="4">
        <v>150</v>
      </c>
    </row>
    <row r="255" spans="17:21">
      <c r="Q255" t="s">
        <v>46</v>
      </c>
      <c r="R255" t="s">
        <v>14</v>
      </c>
      <c r="S255" t="s">
        <v>33</v>
      </c>
      <c r="T255" s="3">
        <v>1589</v>
      </c>
      <c r="U255" s="4">
        <v>303</v>
      </c>
    </row>
    <row r="256" spans="17:21">
      <c r="Q256" t="s">
        <v>40</v>
      </c>
      <c r="R256" t="s">
        <v>14</v>
      </c>
      <c r="S256" t="s">
        <v>54</v>
      </c>
      <c r="T256" s="3">
        <v>5194</v>
      </c>
      <c r="U256" s="4">
        <v>288</v>
      </c>
    </row>
    <row r="257" spans="17:21">
      <c r="Q257" t="s">
        <v>55</v>
      </c>
      <c r="R257" t="s">
        <v>22</v>
      </c>
      <c r="S257" t="s">
        <v>12</v>
      </c>
      <c r="T257" s="3">
        <v>945</v>
      </c>
      <c r="U257" s="4">
        <v>75</v>
      </c>
    </row>
    <row r="258" spans="17:21">
      <c r="Q258" t="s">
        <v>8</v>
      </c>
      <c r="R258" t="s">
        <v>34</v>
      </c>
      <c r="S258" t="s">
        <v>35</v>
      </c>
      <c r="T258" s="3">
        <v>1988</v>
      </c>
      <c r="U258" s="4">
        <v>39</v>
      </c>
    </row>
    <row r="259" spans="17:21">
      <c r="Q259" t="s">
        <v>26</v>
      </c>
      <c r="R259" t="s">
        <v>50</v>
      </c>
      <c r="S259" t="s">
        <v>15</v>
      </c>
      <c r="T259" s="3">
        <v>6734</v>
      </c>
      <c r="U259" s="4">
        <v>123</v>
      </c>
    </row>
    <row r="260" spans="17:21">
      <c r="Q260" t="s">
        <v>8</v>
      </c>
      <c r="R260" t="s">
        <v>22</v>
      </c>
      <c r="S260" t="s">
        <v>19</v>
      </c>
      <c r="T260" s="3">
        <v>217</v>
      </c>
      <c r="U260" s="4">
        <v>36</v>
      </c>
    </row>
    <row r="261" spans="17:21">
      <c r="Q261" t="s">
        <v>43</v>
      </c>
      <c r="R261" t="s">
        <v>50</v>
      </c>
      <c r="S261" t="s">
        <v>37</v>
      </c>
      <c r="T261" s="3">
        <v>6279</v>
      </c>
      <c r="U261" s="4">
        <v>237</v>
      </c>
    </row>
    <row r="262" spans="17:21">
      <c r="Q262" t="s">
        <v>8</v>
      </c>
      <c r="R262" t="s">
        <v>22</v>
      </c>
      <c r="S262" t="s">
        <v>12</v>
      </c>
      <c r="T262" s="3">
        <v>4424</v>
      </c>
      <c r="U262" s="4">
        <v>201</v>
      </c>
    </row>
    <row r="263" spans="17:21">
      <c r="Q263" t="s">
        <v>46</v>
      </c>
      <c r="R263" t="s">
        <v>22</v>
      </c>
      <c r="S263" t="s">
        <v>33</v>
      </c>
      <c r="T263" s="3">
        <v>189</v>
      </c>
      <c r="U263" s="4">
        <v>48</v>
      </c>
    </row>
    <row r="264" spans="17:21">
      <c r="Q264" t="s">
        <v>43</v>
      </c>
      <c r="R264" t="s">
        <v>14</v>
      </c>
      <c r="S264" t="s">
        <v>37</v>
      </c>
      <c r="T264" s="3">
        <v>490</v>
      </c>
      <c r="U264" s="4">
        <v>84</v>
      </c>
    </row>
    <row r="265" spans="17:21">
      <c r="Q265" t="s">
        <v>13</v>
      </c>
      <c r="R265" t="s">
        <v>9</v>
      </c>
      <c r="S265" t="s">
        <v>45</v>
      </c>
      <c r="T265" s="3">
        <v>434</v>
      </c>
      <c r="U265" s="4">
        <v>87</v>
      </c>
    </row>
    <row r="266" spans="17:21">
      <c r="Q266" t="s">
        <v>40</v>
      </c>
      <c r="R266" t="s">
        <v>34</v>
      </c>
      <c r="S266" t="s">
        <v>10</v>
      </c>
      <c r="T266" s="3">
        <v>10129</v>
      </c>
      <c r="U266" s="4">
        <v>312</v>
      </c>
    </row>
    <row r="267" spans="17:21">
      <c r="Q267" t="s">
        <v>47</v>
      </c>
      <c r="R267" t="s">
        <v>27</v>
      </c>
      <c r="S267" t="s">
        <v>54</v>
      </c>
      <c r="T267" s="3">
        <v>1652</v>
      </c>
      <c r="U267" s="4">
        <v>102</v>
      </c>
    </row>
    <row r="268" spans="17:21">
      <c r="Q268" t="s">
        <v>13</v>
      </c>
      <c r="R268" t="s">
        <v>34</v>
      </c>
      <c r="S268" t="s">
        <v>45</v>
      </c>
      <c r="T268" s="3">
        <v>6433</v>
      </c>
      <c r="U268" s="4">
        <v>78</v>
      </c>
    </row>
    <row r="269" spans="17:21">
      <c r="Q269" t="s">
        <v>47</v>
      </c>
      <c r="R269" t="s">
        <v>50</v>
      </c>
      <c r="S269" t="s">
        <v>48</v>
      </c>
      <c r="T269" s="3">
        <v>2212</v>
      </c>
      <c r="U269" s="4">
        <v>117</v>
      </c>
    </row>
    <row r="270" spans="17:21">
      <c r="Q270" t="s">
        <v>21</v>
      </c>
      <c r="R270" t="s">
        <v>14</v>
      </c>
      <c r="S270" t="s">
        <v>39</v>
      </c>
      <c r="T270" s="3">
        <v>609</v>
      </c>
      <c r="U270" s="4">
        <v>99</v>
      </c>
    </row>
    <row r="271" spans="17:21">
      <c r="Q271" t="s">
        <v>8</v>
      </c>
      <c r="R271" t="s">
        <v>14</v>
      </c>
      <c r="S271" t="s">
        <v>49</v>
      </c>
      <c r="T271" s="3">
        <v>1638</v>
      </c>
      <c r="U271" s="4">
        <v>48</v>
      </c>
    </row>
    <row r="272" spans="17:21">
      <c r="Q272" t="s">
        <v>40</v>
      </c>
      <c r="R272" t="s">
        <v>50</v>
      </c>
      <c r="S272" t="s">
        <v>25</v>
      </c>
      <c r="T272" s="3">
        <v>3829</v>
      </c>
      <c r="U272" s="4">
        <v>24</v>
      </c>
    </row>
    <row r="273" spans="17:21">
      <c r="Q273" t="s">
        <v>8</v>
      </c>
      <c r="R273" t="s">
        <v>27</v>
      </c>
      <c r="S273" t="s">
        <v>25</v>
      </c>
      <c r="T273" s="3">
        <v>5775</v>
      </c>
      <c r="U273" s="4">
        <v>42</v>
      </c>
    </row>
    <row r="274" spans="17:21">
      <c r="Q274" t="s">
        <v>26</v>
      </c>
      <c r="R274" t="s">
        <v>14</v>
      </c>
      <c r="S274" t="s">
        <v>42</v>
      </c>
      <c r="T274" s="3">
        <v>1071</v>
      </c>
      <c r="U274" s="4">
        <v>270</v>
      </c>
    </row>
    <row r="275" spans="17:21">
      <c r="Q275" t="s">
        <v>13</v>
      </c>
      <c r="R275" t="s">
        <v>22</v>
      </c>
      <c r="S275" t="s">
        <v>48</v>
      </c>
      <c r="T275" s="3">
        <v>5019</v>
      </c>
      <c r="U275" s="4">
        <v>150</v>
      </c>
    </row>
    <row r="276" spans="17:21">
      <c r="Q276" t="s">
        <v>46</v>
      </c>
      <c r="R276" t="s">
        <v>9</v>
      </c>
      <c r="S276" t="s">
        <v>25</v>
      </c>
      <c r="T276" s="3">
        <v>2863</v>
      </c>
      <c r="U276" s="4">
        <v>42</v>
      </c>
    </row>
    <row r="277" spans="17:21">
      <c r="Q277" t="s">
        <v>8</v>
      </c>
      <c r="R277" t="s">
        <v>14</v>
      </c>
      <c r="S277" t="s">
        <v>52</v>
      </c>
      <c r="T277" s="3">
        <v>1617</v>
      </c>
      <c r="U277" s="4">
        <v>126</v>
      </c>
    </row>
    <row r="278" spans="17:21">
      <c r="Q278" t="s">
        <v>26</v>
      </c>
      <c r="R278" t="s">
        <v>9</v>
      </c>
      <c r="S278" t="s">
        <v>51</v>
      </c>
      <c r="T278" s="3">
        <v>6818</v>
      </c>
      <c r="U278" s="4">
        <v>6</v>
      </c>
    </row>
    <row r="279" spans="17:21">
      <c r="Q279" t="s">
        <v>47</v>
      </c>
      <c r="R279" t="s">
        <v>14</v>
      </c>
      <c r="S279" t="s">
        <v>25</v>
      </c>
      <c r="T279" s="3">
        <v>6657</v>
      </c>
      <c r="U279" s="4">
        <v>276</v>
      </c>
    </row>
    <row r="280" spans="17:21">
      <c r="Q280" t="s">
        <v>47</v>
      </c>
      <c r="R280" t="s">
        <v>50</v>
      </c>
      <c r="S280" t="s">
        <v>33</v>
      </c>
      <c r="T280" s="3">
        <v>2919</v>
      </c>
      <c r="U280" s="4">
        <v>93</v>
      </c>
    </row>
    <row r="281" spans="17:21">
      <c r="Q281" t="s">
        <v>46</v>
      </c>
      <c r="R281" t="s">
        <v>22</v>
      </c>
      <c r="S281" t="s">
        <v>35</v>
      </c>
      <c r="T281" s="3">
        <v>3094</v>
      </c>
      <c r="U281" s="4">
        <v>246</v>
      </c>
    </row>
    <row r="282" spans="17:21">
      <c r="Q282" t="s">
        <v>26</v>
      </c>
      <c r="R282" t="s">
        <v>27</v>
      </c>
      <c r="S282" t="s">
        <v>49</v>
      </c>
      <c r="T282" s="3">
        <v>2989</v>
      </c>
      <c r="U282" s="4">
        <v>3</v>
      </c>
    </row>
    <row r="283" spans="17:21">
      <c r="Q283" t="s">
        <v>13</v>
      </c>
      <c r="R283" t="s">
        <v>34</v>
      </c>
      <c r="S283" t="s">
        <v>53</v>
      </c>
      <c r="T283" s="3">
        <v>2268</v>
      </c>
      <c r="U283" s="4">
        <v>63</v>
      </c>
    </row>
    <row r="284" spans="17:21">
      <c r="Q284" t="s">
        <v>43</v>
      </c>
      <c r="R284" t="s">
        <v>14</v>
      </c>
      <c r="S284" t="s">
        <v>35</v>
      </c>
      <c r="T284" s="3">
        <v>4753</v>
      </c>
      <c r="U284" s="4">
        <v>246</v>
      </c>
    </row>
    <row r="285" spans="17:21">
      <c r="Q285" t="s">
        <v>46</v>
      </c>
      <c r="R285" t="s">
        <v>50</v>
      </c>
      <c r="S285" t="s">
        <v>39</v>
      </c>
      <c r="T285" s="3">
        <v>7511</v>
      </c>
      <c r="U285" s="4">
        <v>120</v>
      </c>
    </row>
    <row r="286" spans="17:21">
      <c r="Q286" t="s">
        <v>46</v>
      </c>
      <c r="R286" t="s">
        <v>34</v>
      </c>
      <c r="S286" t="s">
        <v>35</v>
      </c>
      <c r="T286" s="3">
        <v>4326</v>
      </c>
      <c r="U286" s="4">
        <v>348</v>
      </c>
    </row>
    <row r="287" spans="17:21">
      <c r="Q287" t="s">
        <v>21</v>
      </c>
      <c r="R287" t="s">
        <v>50</v>
      </c>
      <c r="S287" t="s">
        <v>48</v>
      </c>
      <c r="T287" s="3">
        <v>4935</v>
      </c>
      <c r="U287" s="4">
        <v>126</v>
      </c>
    </row>
    <row r="288" spans="17:21">
      <c r="Q288" t="s">
        <v>26</v>
      </c>
      <c r="R288" t="s">
        <v>14</v>
      </c>
      <c r="S288" t="s">
        <v>10</v>
      </c>
      <c r="T288" s="3">
        <v>4781</v>
      </c>
      <c r="U288" s="4">
        <v>123</v>
      </c>
    </row>
    <row r="289" spans="17:21">
      <c r="Q289" t="s">
        <v>43</v>
      </c>
      <c r="R289" t="s">
        <v>34</v>
      </c>
      <c r="S289" t="s">
        <v>28</v>
      </c>
      <c r="T289" s="3">
        <v>7483</v>
      </c>
      <c r="U289" s="4">
        <v>45</v>
      </c>
    </row>
    <row r="290" spans="17:21">
      <c r="Q290" t="s">
        <v>55</v>
      </c>
      <c r="R290" t="s">
        <v>34</v>
      </c>
      <c r="S290" t="s">
        <v>19</v>
      </c>
      <c r="T290" s="3">
        <v>6860</v>
      </c>
      <c r="U290" s="4">
        <v>126</v>
      </c>
    </row>
    <row r="291" spans="17:21">
      <c r="Q291" t="s">
        <v>8</v>
      </c>
      <c r="R291" t="s">
        <v>9</v>
      </c>
      <c r="S291" t="s">
        <v>52</v>
      </c>
      <c r="T291" s="3">
        <v>9002</v>
      </c>
      <c r="U291" s="4">
        <v>72</v>
      </c>
    </row>
    <row r="292" spans="17:21">
      <c r="Q292" t="s">
        <v>26</v>
      </c>
      <c r="R292" t="s">
        <v>22</v>
      </c>
      <c r="S292" t="s">
        <v>52</v>
      </c>
      <c r="T292" s="3">
        <v>1400</v>
      </c>
      <c r="U292" s="4">
        <v>135</v>
      </c>
    </row>
    <row r="293" spans="17:21">
      <c r="Q293" t="s">
        <v>55</v>
      </c>
      <c r="R293" t="s">
        <v>50</v>
      </c>
      <c r="S293" t="s">
        <v>37</v>
      </c>
      <c r="T293" s="3">
        <v>4053</v>
      </c>
      <c r="U293" s="4">
        <v>24</v>
      </c>
    </row>
    <row r="294" spans="17:21">
      <c r="Q294" t="s">
        <v>40</v>
      </c>
      <c r="R294" t="s">
        <v>22</v>
      </c>
      <c r="S294" t="s">
        <v>35</v>
      </c>
      <c r="T294" s="3">
        <v>2149</v>
      </c>
      <c r="U294" s="4">
        <v>117</v>
      </c>
    </row>
    <row r="295" spans="17:21">
      <c r="Q295" t="s">
        <v>47</v>
      </c>
      <c r="R295" t="s">
        <v>27</v>
      </c>
      <c r="S295" t="s">
        <v>52</v>
      </c>
      <c r="T295" s="3">
        <v>3640</v>
      </c>
      <c r="U295" s="4">
        <v>51</v>
      </c>
    </row>
    <row r="296" spans="17:21">
      <c r="Q296" t="s">
        <v>46</v>
      </c>
      <c r="R296" t="s">
        <v>27</v>
      </c>
      <c r="S296" t="s">
        <v>48</v>
      </c>
      <c r="T296" s="3">
        <v>630</v>
      </c>
      <c r="U296" s="4">
        <v>36</v>
      </c>
    </row>
    <row r="297" spans="17:21">
      <c r="Q297" t="s">
        <v>18</v>
      </c>
      <c r="R297" t="s">
        <v>14</v>
      </c>
      <c r="S297" t="s">
        <v>53</v>
      </c>
      <c r="T297" s="3">
        <v>2429</v>
      </c>
      <c r="U297" s="4">
        <v>144</v>
      </c>
    </row>
    <row r="298" spans="17:21">
      <c r="Q298" t="s">
        <v>18</v>
      </c>
      <c r="R298" t="s">
        <v>22</v>
      </c>
      <c r="S298" t="s">
        <v>28</v>
      </c>
      <c r="T298" s="3">
        <v>2142</v>
      </c>
      <c r="U298" s="4">
        <v>114</v>
      </c>
    </row>
    <row r="299" spans="17:21">
      <c r="Q299" t="s">
        <v>40</v>
      </c>
      <c r="R299" t="s">
        <v>9</v>
      </c>
      <c r="S299" t="s">
        <v>10</v>
      </c>
      <c r="T299" s="3">
        <v>6454</v>
      </c>
      <c r="U299" s="4">
        <v>54</v>
      </c>
    </row>
    <row r="300" spans="17:21">
      <c r="Q300" t="s">
        <v>40</v>
      </c>
      <c r="R300" t="s">
        <v>9</v>
      </c>
      <c r="S300" t="s">
        <v>30</v>
      </c>
      <c r="T300" s="3">
        <v>4487</v>
      </c>
      <c r="U300" s="4">
        <v>333</v>
      </c>
    </row>
    <row r="301" spans="17:21">
      <c r="Q301" t="s">
        <v>47</v>
      </c>
      <c r="R301" t="s">
        <v>9</v>
      </c>
      <c r="S301" t="s">
        <v>19</v>
      </c>
      <c r="T301" s="3">
        <v>938</v>
      </c>
      <c r="U301" s="4">
        <v>366</v>
      </c>
    </row>
    <row r="302" spans="17:21">
      <c r="Q302" t="s">
        <v>47</v>
      </c>
      <c r="R302" t="s">
        <v>34</v>
      </c>
      <c r="S302" t="s">
        <v>51</v>
      </c>
      <c r="T302" s="3">
        <v>8841</v>
      </c>
      <c r="U302" s="4">
        <v>303</v>
      </c>
    </row>
    <row r="303" spans="17:21">
      <c r="Q303" t="s">
        <v>46</v>
      </c>
      <c r="R303" t="s">
        <v>27</v>
      </c>
      <c r="S303" t="s">
        <v>31</v>
      </c>
      <c r="T303" s="3">
        <v>4018</v>
      </c>
      <c r="U303" s="4">
        <v>126</v>
      </c>
    </row>
    <row r="304" spans="17:21">
      <c r="Q304" t="s">
        <v>21</v>
      </c>
      <c r="R304" t="s">
        <v>9</v>
      </c>
      <c r="S304" t="s">
        <v>25</v>
      </c>
      <c r="T304" s="3">
        <v>714</v>
      </c>
      <c r="U304" s="4">
        <v>231</v>
      </c>
    </row>
    <row r="305" spans="17:21">
      <c r="Q305" t="s">
        <v>18</v>
      </c>
      <c r="R305" t="s">
        <v>34</v>
      </c>
      <c r="S305" t="s">
        <v>28</v>
      </c>
      <c r="T305" s="3">
        <v>3850</v>
      </c>
      <c r="U305" s="4">
        <v>102</v>
      </c>
    </row>
  </sheetData>
  <pageMargins left="0.75" right="0.75" top="1" bottom="1" header="0.5" footer="0.5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Q2:U12"/>
  <sheetViews>
    <sheetView workbookViewId="0">
      <selection activeCell="G31" sqref="G31"/>
    </sheetView>
  </sheetViews>
  <sheetFormatPr defaultRowHeight="14.4"/>
  <cols>
    <col min="17" max="17" width="12.6640625" customWidth="1"/>
    <col min="18" max="18" width="12.5546875" customWidth="1"/>
    <col min="19" max="19" width="11.33203125" customWidth="1"/>
    <col min="20" max="20" width="11.77734375" customWidth="1"/>
    <col min="21" max="21" width="10.6640625" customWidth="1"/>
  </cols>
  <sheetData>
    <row r="2" spans="17:21">
      <c r="Q2" s="1" t="s">
        <v>1</v>
      </c>
      <c r="R2" s="1" t="s">
        <v>2</v>
      </c>
      <c r="S2" s="1" t="s">
        <v>3</v>
      </c>
      <c r="T2" s="2" t="s">
        <v>4</v>
      </c>
      <c r="U2" s="2" t="s">
        <v>5</v>
      </c>
    </row>
    <row r="3" spans="17:21">
      <c r="Q3" t="s">
        <v>46</v>
      </c>
      <c r="R3" t="s">
        <v>27</v>
      </c>
      <c r="S3" t="s">
        <v>28</v>
      </c>
      <c r="T3" s="3">
        <v>1785</v>
      </c>
      <c r="U3" s="4">
        <v>462</v>
      </c>
    </row>
    <row r="4" spans="17:21">
      <c r="Q4" t="s">
        <v>13</v>
      </c>
      <c r="R4" t="s">
        <v>14</v>
      </c>
      <c r="S4" t="s">
        <v>15</v>
      </c>
      <c r="T4" s="3">
        <v>6706</v>
      </c>
      <c r="U4" s="4">
        <v>459</v>
      </c>
    </row>
    <row r="5" spans="17:21">
      <c r="Q5" t="s">
        <v>21</v>
      </c>
      <c r="R5" t="s">
        <v>22</v>
      </c>
      <c r="S5" t="s">
        <v>23</v>
      </c>
      <c r="T5" s="3">
        <v>9632</v>
      </c>
      <c r="U5" s="4">
        <v>288</v>
      </c>
    </row>
    <row r="6" spans="17:21">
      <c r="Q6" t="s">
        <v>40</v>
      </c>
      <c r="R6" t="s">
        <v>34</v>
      </c>
      <c r="S6" t="s">
        <v>17</v>
      </c>
      <c r="T6" s="3">
        <v>1281</v>
      </c>
      <c r="U6" s="4">
        <v>75</v>
      </c>
    </row>
    <row r="7" spans="17:21">
      <c r="Q7" t="s">
        <v>26</v>
      </c>
      <c r="R7" t="s">
        <v>27</v>
      </c>
      <c r="S7" t="s">
        <v>28</v>
      </c>
      <c r="T7" s="3">
        <v>2100</v>
      </c>
      <c r="U7" s="4">
        <v>414</v>
      </c>
    </row>
    <row r="8" spans="17:21">
      <c r="Q8" t="s">
        <v>43</v>
      </c>
      <c r="R8" t="s">
        <v>9</v>
      </c>
      <c r="S8" t="s">
        <v>17</v>
      </c>
      <c r="T8" s="3">
        <v>4991</v>
      </c>
      <c r="U8" s="4">
        <v>12</v>
      </c>
    </row>
    <row r="9" spans="17:21">
      <c r="Q9" t="s">
        <v>47</v>
      </c>
      <c r="R9" t="s">
        <v>9</v>
      </c>
      <c r="S9" t="s">
        <v>33</v>
      </c>
      <c r="T9" s="3">
        <v>3983</v>
      </c>
      <c r="U9" s="4">
        <v>144</v>
      </c>
    </row>
    <row r="10" spans="17:21">
      <c r="Q10" t="s">
        <v>18</v>
      </c>
      <c r="R10" t="s">
        <v>14</v>
      </c>
      <c r="S10" t="s">
        <v>19</v>
      </c>
      <c r="T10" s="3">
        <v>959</v>
      </c>
      <c r="U10" s="4">
        <v>147</v>
      </c>
    </row>
    <row r="11" spans="17:21">
      <c r="Q11" t="s">
        <v>55</v>
      </c>
      <c r="R11" t="s">
        <v>34</v>
      </c>
      <c r="S11" t="s">
        <v>37</v>
      </c>
      <c r="T11" s="3">
        <v>2205</v>
      </c>
      <c r="U11" s="4">
        <v>141</v>
      </c>
    </row>
    <row r="12" spans="17:21">
      <c r="Q12" t="s">
        <v>8</v>
      </c>
      <c r="R12" t="s">
        <v>9</v>
      </c>
      <c r="S12" t="s">
        <v>10</v>
      </c>
      <c r="T12" s="3">
        <v>1624</v>
      </c>
      <c r="U12" s="4">
        <v>114</v>
      </c>
    </row>
  </sheetData>
  <conditionalFormatting sqref="Q3:Q12">
    <cfRule type="top10" dxfId="4" priority="1" rank="10"/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H4:P304"/>
  <sheetViews>
    <sheetView zoomScale="90" zoomScaleNormal="90" workbookViewId="0">
      <selection activeCell="K4" sqref="K4"/>
    </sheetView>
  </sheetViews>
  <sheetFormatPr defaultRowHeight="14.4"/>
  <cols>
    <col min="8" max="8" width="23.6640625" customWidth="1"/>
    <col min="10" max="10" width="20.109375" customWidth="1"/>
    <col min="13" max="13" width="23.33203125" customWidth="1"/>
    <col min="15" max="15" width="28.5546875" customWidth="1"/>
    <col min="16" max="16" width="15.109375" customWidth="1"/>
  </cols>
  <sheetData>
    <row r="4" spans="8:16">
      <c r="O4" s="46">
        <v>44205</v>
      </c>
      <c r="P4" s="46">
        <v>44205</v>
      </c>
    </row>
    <row r="5" spans="8:16">
      <c r="M5" s="42" t="s">
        <v>64</v>
      </c>
      <c r="O5" s="50">
        <v>44206</v>
      </c>
      <c r="P5" s="46">
        <v>44206</v>
      </c>
    </row>
    <row r="6" spans="8:16">
      <c r="M6" s="48">
        <v>6706</v>
      </c>
      <c r="O6" s="50">
        <v>44207</v>
      </c>
      <c r="P6" s="46">
        <v>44207</v>
      </c>
    </row>
    <row r="7" spans="8:16">
      <c r="H7" s="40" t="s">
        <v>37</v>
      </c>
      <c r="M7" s="48">
        <v>959</v>
      </c>
      <c r="O7" s="50">
        <v>44208</v>
      </c>
      <c r="P7" s="46">
        <v>44208</v>
      </c>
    </row>
    <row r="8" spans="8:16">
      <c r="H8" s="38" t="s">
        <v>37</v>
      </c>
      <c r="J8" s="41" t="s">
        <v>76</v>
      </c>
      <c r="M8" s="48">
        <v>9632</v>
      </c>
      <c r="O8" s="50">
        <v>44209</v>
      </c>
      <c r="P8" s="46">
        <v>44209</v>
      </c>
    </row>
    <row r="9" spans="8:16" ht="15.6">
      <c r="H9" s="39" t="s">
        <v>37</v>
      </c>
      <c r="J9" s="47" t="s">
        <v>14</v>
      </c>
      <c r="M9" s="48">
        <v>2100</v>
      </c>
      <c r="O9" s="50">
        <v>44210</v>
      </c>
      <c r="P9" s="46">
        <v>44210</v>
      </c>
    </row>
    <row r="10" spans="8:16">
      <c r="H10" s="38" t="s">
        <v>37</v>
      </c>
      <c r="J10" s="38" t="s">
        <v>22</v>
      </c>
      <c r="M10" s="48">
        <v>8869</v>
      </c>
      <c r="O10" s="50">
        <v>44211</v>
      </c>
      <c r="P10" s="46">
        <v>44211</v>
      </c>
    </row>
    <row r="11" spans="8:16">
      <c r="H11" s="39" t="s">
        <v>37</v>
      </c>
      <c r="J11" s="39" t="s">
        <v>27</v>
      </c>
      <c r="M11" s="48">
        <v>2681</v>
      </c>
      <c r="O11" s="50">
        <v>44212</v>
      </c>
      <c r="P11" s="46">
        <v>44212</v>
      </c>
    </row>
    <row r="12" spans="8:16">
      <c r="H12" s="38" t="s">
        <v>37</v>
      </c>
      <c r="J12" s="38" t="s">
        <v>14</v>
      </c>
      <c r="M12" s="48">
        <v>5012</v>
      </c>
      <c r="O12" s="50">
        <v>44213</v>
      </c>
      <c r="P12" s="46">
        <v>44213</v>
      </c>
    </row>
    <row r="13" spans="8:16">
      <c r="H13" s="39" t="s">
        <v>37</v>
      </c>
      <c r="J13" s="39" t="s">
        <v>34</v>
      </c>
      <c r="M13" s="48">
        <v>1281</v>
      </c>
      <c r="O13" s="50">
        <v>44214</v>
      </c>
      <c r="P13" s="46">
        <v>44214</v>
      </c>
    </row>
    <row r="14" spans="8:16">
      <c r="H14" s="38" t="s">
        <v>37</v>
      </c>
      <c r="J14" s="38" t="s">
        <v>76</v>
      </c>
      <c r="M14" s="48">
        <v>4991</v>
      </c>
      <c r="O14" s="50">
        <v>44215</v>
      </c>
      <c r="P14" s="46">
        <v>44215</v>
      </c>
    </row>
    <row r="15" spans="8:16">
      <c r="H15" s="39" t="s">
        <v>37</v>
      </c>
      <c r="J15" s="49" t="s">
        <v>34</v>
      </c>
      <c r="M15" s="48">
        <v>1785</v>
      </c>
      <c r="O15" s="50">
        <v>44216</v>
      </c>
      <c r="P15" s="46">
        <v>44216</v>
      </c>
    </row>
    <row r="16" spans="8:16">
      <c r="H16" s="38" t="s">
        <v>37</v>
      </c>
      <c r="J16" s="49" t="s">
        <v>9</v>
      </c>
      <c r="M16" s="48">
        <v>3983</v>
      </c>
      <c r="O16" s="50">
        <v>44217</v>
      </c>
      <c r="P16" s="46">
        <v>44217</v>
      </c>
    </row>
    <row r="17" spans="8:16">
      <c r="H17" s="39" t="s">
        <v>37</v>
      </c>
      <c r="J17" s="49" t="s">
        <v>27</v>
      </c>
      <c r="M17" s="48">
        <v>2646</v>
      </c>
      <c r="O17" s="50">
        <v>44218</v>
      </c>
      <c r="P17" s="46">
        <v>44218</v>
      </c>
    </row>
    <row r="18" spans="8:16">
      <c r="H18" s="38" t="s">
        <v>37</v>
      </c>
      <c r="J18" s="49" t="s">
        <v>9</v>
      </c>
      <c r="M18" s="48">
        <v>252</v>
      </c>
      <c r="O18" s="50">
        <v>44219</v>
      </c>
      <c r="P18" s="46">
        <v>44219</v>
      </c>
    </row>
    <row r="19" spans="8:16">
      <c r="J19" s="49" t="s">
        <v>34</v>
      </c>
      <c r="M19" s="48">
        <v>2464</v>
      </c>
      <c r="O19" s="50">
        <v>44220</v>
      </c>
      <c r="P19" s="46">
        <v>44220</v>
      </c>
    </row>
    <row r="20" spans="8:16">
      <c r="J20" s="49" t="s">
        <v>50</v>
      </c>
      <c r="M20" s="48">
        <v>2114</v>
      </c>
      <c r="O20" s="50">
        <v>44221</v>
      </c>
      <c r="P20" s="46">
        <v>44221</v>
      </c>
    </row>
    <row r="21" spans="8:16">
      <c r="J21" s="49" t="s">
        <v>14</v>
      </c>
      <c r="M21" s="48">
        <v>7693</v>
      </c>
      <c r="O21" s="50">
        <v>44222</v>
      </c>
      <c r="P21" s="46">
        <v>44222</v>
      </c>
    </row>
    <row r="22" spans="8:16">
      <c r="J22" s="49" t="s">
        <v>76</v>
      </c>
      <c r="M22" s="48">
        <v>15610</v>
      </c>
      <c r="O22" s="50">
        <v>44223</v>
      </c>
      <c r="P22" s="46">
        <v>44223</v>
      </c>
    </row>
    <row r="23" spans="8:16">
      <c r="J23" s="49" t="s">
        <v>9</v>
      </c>
      <c r="M23" s="48">
        <v>336</v>
      </c>
      <c r="O23" s="50">
        <v>44224</v>
      </c>
      <c r="P23" s="46">
        <v>44224</v>
      </c>
    </row>
    <row r="24" spans="8:16">
      <c r="J24" s="49" t="s">
        <v>50</v>
      </c>
      <c r="M24" s="48">
        <v>9443</v>
      </c>
      <c r="O24" s="50">
        <v>44225</v>
      </c>
      <c r="P24" s="46">
        <v>44225</v>
      </c>
    </row>
    <row r="25" spans="8:16">
      <c r="J25" s="49" t="s">
        <v>50</v>
      </c>
      <c r="M25" s="48">
        <v>8155</v>
      </c>
      <c r="O25" s="50">
        <v>44226</v>
      </c>
      <c r="P25" s="46">
        <v>44226</v>
      </c>
    </row>
    <row r="26" spans="8:16">
      <c r="J26" s="49" t="s">
        <v>27</v>
      </c>
      <c r="M26" s="48">
        <v>1701</v>
      </c>
      <c r="O26" s="50">
        <v>44227</v>
      </c>
      <c r="P26" s="46">
        <v>44227</v>
      </c>
    </row>
    <row r="27" spans="8:16">
      <c r="J27" s="49" t="s">
        <v>50</v>
      </c>
      <c r="M27" s="48">
        <v>2205</v>
      </c>
      <c r="O27" s="50">
        <v>44228</v>
      </c>
      <c r="P27" s="46">
        <v>44228</v>
      </c>
    </row>
    <row r="28" spans="8:16">
      <c r="J28" s="49" t="s">
        <v>34</v>
      </c>
      <c r="M28" s="43">
        <v>1771</v>
      </c>
      <c r="O28" s="50">
        <v>44229</v>
      </c>
      <c r="P28" s="46">
        <v>44229</v>
      </c>
    </row>
    <row r="29" spans="8:16">
      <c r="J29" s="49" t="s">
        <v>34</v>
      </c>
      <c r="M29" s="44">
        <v>2114</v>
      </c>
      <c r="O29" s="50">
        <v>44230</v>
      </c>
      <c r="P29" s="46">
        <v>44230</v>
      </c>
    </row>
    <row r="30" spans="8:16">
      <c r="J30" s="49" t="s">
        <v>9</v>
      </c>
      <c r="M30" s="43">
        <v>10311</v>
      </c>
      <c r="O30" s="50">
        <v>44231</v>
      </c>
      <c r="P30" s="46">
        <v>44231</v>
      </c>
    </row>
    <row r="31" spans="8:16">
      <c r="J31" s="49" t="s">
        <v>14</v>
      </c>
      <c r="M31" s="44">
        <v>21</v>
      </c>
      <c r="O31" s="50">
        <v>44232</v>
      </c>
      <c r="P31" s="46">
        <v>44232</v>
      </c>
    </row>
    <row r="32" spans="8:16">
      <c r="J32" s="49" t="s">
        <v>22</v>
      </c>
      <c r="M32" s="43">
        <v>1974</v>
      </c>
      <c r="O32" s="50">
        <v>44233</v>
      </c>
      <c r="P32" s="46">
        <v>44233</v>
      </c>
    </row>
    <row r="33" spans="10:16">
      <c r="J33" s="49" t="s">
        <v>27</v>
      </c>
      <c r="M33" s="44">
        <v>6314</v>
      </c>
      <c r="O33" s="46">
        <v>44234</v>
      </c>
      <c r="P33" s="46">
        <v>44234</v>
      </c>
    </row>
    <row r="34" spans="10:16">
      <c r="J34" s="49" t="s">
        <v>14</v>
      </c>
      <c r="M34" s="43">
        <v>4683</v>
      </c>
      <c r="O34" s="46">
        <v>44235</v>
      </c>
      <c r="P34" s="46">
        <v>44235</v>
      </c>
    </row>
    <row r="35" spans="10:16">
      <c r="J35" s="49" t="s">
        <v>22</v>
      </c>
      <c r="M35" s="44">
        <v>6398</v>
      </c>
      <c r="O35" s="46">
        <v>44236</v>
      </c>
      <c r="P35" s="46">
        <v>44236</v>
      </c>
    </row>
    <row r="36" spans="10:16">
      <c r="J36" s="49" t="s">
        <v>9</v>
      </c>
      <c r="M36" s="43">
        <v>553</v>
      </c>
      <c r="O36" s="46">
        <v>44237</v>
      </c>
      <c r="P36" s="46">
        <v>44237</v>
      </c>
    </row>
    <row r="37" spans="10:16">
      <c r="J37" s="49" t="s">
        <v>9</v>
      </c>
      <c r="M37" s="44">
        <v>7021</v>
      </c>
      <c r="O37" s="46">
        <v>44238</v>
      </c>
      <c r="P37" s="46">
        <v>44238</v>
      </c>
    </row>
    <row r="38" spans="10:16">
      <c r="J38" s="49" t="s">
        <v>14</v>
      </c>
      <c r="M38" s="43">
        <v>5817</v>
      </c>
      <c r="O38" s="46">
        <v>44239</v>
      </c>
      <c r="P38" s="46">
        <v>44239</v>
      </c>
    </row>
    <row r="39" spans="10:16">
      <c r="J39" s="49" t="s">
        <v>27</v>
      </c>
      <c r="M39" s="44">
        <v>3976</v>
      </c>
    </row>
    <row r="40" spans="10:16">
      <c r="J40" s="49" t="s">
        <v>27</v>
      </c>
      <c r="M40" s="43">
        <v>1134</v>
      </c>
    </row>
    <row r="41" spans="10:16">
      <c r="J41" s="49" t="s">
        <v>27</v>
      </c>
      <c r="M41" s="44">
        <v>6027</v>
      </c>
    </row>
    <row r="42" spans="10:16">
      <c r="J42" s="49" t="s">
        <v>34</v>
      </c>
      <c r="M42" s="43">
        <v>1904</v>
      </c>
    </row>
    <row r="43" spans="10:16">
      <c r="J43" s="49" t="s">
        <v>27</v>
      </c>
      <c r="M43" s="44">
        <v>3262</v>
      </c>
    </row>
    <row r="44" spans="10:16">
      <c r="J44" s="49" t="s">
        <v>9</v>
      </c>
      <c r="M44" s="43">
        <v>2289</v>
      </c>
    </row>
    <row r="45" spans="10:16">
      <c r="J45" s="49" t="s">
        <v>50</v>
      </c>
      <c r="M45" s="44">
        <v>6986</v>
      </c>
    </row>
    <row r="46" spans="10:16">
      <c r="J46" s="49" t="s">
        <v>50</v>
      </c>
      <c r="M46" s="43">
        <v>4417</v>
      </c>
    </row>
    <row r="47" spans="10:16">
      <c r="J47" s="49" t="s">
        <v>50</v>
      </c>
      <c r="M47" s="44">
        <v>1442</v>
      </c>
    </row>
    <row r="48" spans="10:16">
      <c r="J48" s="49" t="s">
        <v>34</v>
      </c>
      <c r="M48" s="43">
        <v>2415</v>
      </c>
    </row>
    <row r="49" spans="10:13">
      <c r="J49" s="49" t="s">
        <v>50</v>
      </c>
      <c r="M49" s="44">
        <v>238</v>
      </c>
    </row>
    <row r="50" spans="10:13">
      <c r="J50" s="49" t="s">
        <v>14</v>
      </c>
      <c r="M50" s="43">
        <v>4949</v>
      </c>
    </row>
    <row r="51" spans="10:13">
      <c r="J51" s="39" t="s">
        <v>9</v>
      </c>
      <c r="M51" s="44">
        <v>5075</v>
      </c>
    </row>
    <row r="52" spans="10:13">
      <c r="J52" s="38" t="s">
        <v>9</v>
      </c>
      <c r="M52" s="43">
        <v>9198</v>
      </c>
    </row>
    <row r="53" spans="10:13">
      <c r="J53" s="39" t="s">
        <v>34</v>
      </c>
      <c r="M53" s="44">
        <v>3339</v>
      </c>
    </row>
    <row r="54" spans="10:13">
      <c r="J54" s="38" t="s">
        <v>76</v>
      </c>
      <c r="M54" s="43">
        <v>5019</v>
      </c>
    </row>
    <row r="55" spans="10:13">
      <c r="J55" s="39" t="s">
        <v>50</v>
      </c>
      <c r="M55" s="44">
        <v>16184</v>
      </c>
    </row>
    <row r="56" spans="10:13">
      <c r="J56" s="38" t="s">
        <v>76</v>
      </c>
      <c r="M56" s="43">
        <v>497</v>
      </c>
    </row>
    <row r="57" spans="10:13">
      <c r="J57" s="39" t="s">
        <v>76</v>
      </c>
      <c r="M57" s="44">
        <v>8211</v>
      </c>
    </row>
    <row r="58" spans="10:13">
      <c r="J58" s="38" t="s">
        <v>22</v>
      </c>
      <c r="M58" s="43">
        <v>6580</v>
      </c>
    </row>
    <row r="59" spans="10:13">
      <c r="J59" s="39" t="s">
        <v>22</v>
      </c>
      <c r="M59" s="44">
        <v>4760</v>
      </c>
    </row>
    <row r="60" spans="10:13">
      <c r="J60" s="38" t="s">
        <v>34</v>
      </c>
      <c r="M60" s="43">
        <v>5439</v>
      </c>
    </row>
    <row r="61" spans="10:13">
      <c r="J61" s="39" t="s">
        <v>14</v>
      </c>
      <c r="M61" s="44">
        <v>1463</v>
      </c>
    </row>
    <row r="62" spans="10:13">
      <c r="J62" s="38" t="s">
        <v>76</v>
      </c>
      <c r="M62" s="43">
        <v>7777</v>
      </c>
    </row>
    <row r="63" spans="10:13">
      <c r="J63" s="39" t="s">
        <v>50</v>
      </c>
      <c r="M63" s="44">
        <v>1085</v>
      </c>
    </row>
    <row r="64" spans="10:13">
      <c r="J64" s="38" t="s">
        <v>50</v>
      </c>
      <c r="M64" s="43">
        <v>182</v>
      </c>
    </row>
    <row r="65" spans="13:13">
      <c r="M65" s="44">
        <v>4242</v>
      </c>
    </row>
    <row r="66" spans="13:13">
      <c r="M66" s="43">
        <v>6118</v>
      </c>
    </row>
    <row r="67" spans="13:13">
      <c r="M67" s="44">
        <v>2317</v>
      </c>
    </row>
    <row r="68" spans="13:13">
      <c r="M68" s="43">
        <v>938</v>
      </c>
    </row>
    <row r="69" spans="13:13">
      <c r="M69" s="44">
        <v>9709</v>
      </c>
    </row>
    <row r="70" spans="13:13">
      <c r="M70" s="43">
        <v>2205</v>
      </c>
    </row>
    <row r="71" spans="13:13">
      <c r="M71" s="44">
        <v>4487</v>
      </c>
    </row>
    <row r="72" spans="13:13">
      <c r="M72" s="43">
        <v>2415</v>
      </c>
    </row>
    <row r="73" spans="13:13">
      <c r="M73" s="44">
        <v>4018</v>
      </c>
    </row>
    <row r="74" spans="13:13">
      <c r="M74" s="43">
        <v>861</v>
      </c>
    </row>
    <row r="75" spans="13:13">
      <c r="M75" s="44">
        <v>5586</v>
      </c>
    </row>
    <row r="76" spans="13:13">
      <c r="M76" s="43">
        <v>2226</v>
      </c>
    </row>
    <row r="77" spans="13:13">
      <c r="M77" s="44">
        <v>14329</v>
      </c>
    </row>
    <row r="78" spans="13:13">
      <c r="M78" s="43">
        <v>8463</v>
      </c>
    </row>
    <row r="79" spans="13:13">
      <c r="M79" s="44">
        <v>2891</v>
      </c>
    </row>
    <row r="80" spans="13:13">
      <c r="M80" s="43">
        <v>3773</v>
      </c>
    </row>
    <row r="81" spans="13:13">
      <c r="M81" s="44">
        <v>854</v>
      </c>
    </row>
    <row r="82" spans="13:13">
      <c r="M82" s="43">
        <v>4970</v>
      </c>
    </row>
    <row r="83" spans="13:13">
      <c r="M83" s="44">
        <v>98</v>
      </c>
    </row>
    <row r="84" spans="13:13">
      <c r="M84" s="43">
        <v>13391</v>
      </c>
    </row>
    <row r="85" spans="13:13">
      <c r="M85" s="44">
        <v>8890</v>
      </c>
    </row>
    <row r="86" spans="13:13">
      <c r="M86" s="43">
        <v>56</v>
      </c>
    </row>
    <row r="87" spans="13:13">
      <c r="M87" s="44">
        <v>3339</v>
      </c>
    </row>
    <row r="88" spans="13:13">
      <c r="M88" s="43">
        <v>3808</v>
      </c>
    </row>
    <row r="89" spans="13:13">
      <c r="M89" s="44">
        <v>63</v>
      </c>
    </row>
    <row r="90" spans="13:13">
      <c r="M90" s="43">
        <v>7812</v>
      </c>
    </row>
    <row r="91" spans="13:13">
      <c r="M91" s="44">
        <v>7693</v>
      </c>
    </row>
    <row r="92" spans="13:13">
      <c r="M92" s="43">
        <v>973</v>
      </c>
    </row>
    <row r="93" spans="13:13">
      <c r="M93" s="44">
        <v>567</v>
      </c>
    </row>
    <row r="94" spans="13:13">
      <c r="M94" s="43">
        <v>2471</v>
      </c>
    </row>
    <row r="95" spans="13:13">
      <c r="M95" s="44">
        <v>7189</v>
      </c>
    </row>
    <row r="96" spans="13:13">
      <c r="M96" s="43">
        <v>7455</v>
      </c>
    </row>
    <row r="97" spans="13:13">
      <c r="M97" s="44">
        <v>3108</v>
      </c>
    </row>
    <row r="98" spans="13:13">
      <c r="M98" s="43">
        <v>469</v>
      </c>
    </row>
    <row r="99" spans="13:13">
      <c r="M99" s="44">
        <v>2737</v>
      </c>
    </row>
    <row r="100" spans="13:13">
      <c r="M100" s="43">
        <v>4305</v>
      </c>
    </row>
    <row r="101" spans="13:13">
      <c r="M101" s="44">
        <v>2408</v>
      </c>
    </row>
    <row r="102" spans="13:13">
      <c r="M102" s="43">
        <v>1281</v>
      </c>
    </row>
    <row r="103" spans="13:13">
      <c r="M103" s="44">
        <v>12348</v>
      </c>
    </row>
    <row r="104" spans="13:13">
      <c r="M104" s="43">
        <v>3689</v>
      </c>
    </row>
    <row r="105" spans="13:13">
      <c r="M105" s="44">
        <v>2870</v>
      </c>
    </row>
    <row r="106" spans="13:13">
      <c r="M106" s="43">
        <v>798</v>
      </c>
    </row>
    <row r="107" spans="13:13">
      <c r="M107" s="44">
        <v>2933</v>
      </c>
    </row>
    <row r="108" spans="13:13">
      <c r="M108" s="43">
        <v>2744</v>
      </c>
    </row>
    <row r="109" spans="13:13">
      <c r="M109" s="44">
        <v>9772</v>
      </c>
    </row>
    <row r="110" spans="13:13">
      <c r="M110" s="43">
        <v>1568</v>
      </c>
    </row>
    <row r="111" spans="13:13">
      <c r="M111" s="44">
        <v>11417</v>
      </c>
    </row>
    <row r="112" spans="13:13">
      <c r="M112" s="43">
        <v>6748</v>
      </c>
    </row>
    <row r="113" spans="13:13">
      <c r="M113" s="44">
        <v>1407</v>
      </c>
    </row>
    <row r="114" spans="13:13">
      <c r="M114" s="43">
        <v>2023</v>
      </c>
    </row>
    <row r="115" spans="13:13">
      <c r="M115" s="44">
        <v>5236</v>
      </c>
    </row>
    <row r="116" spans="13:13">
      <c r="M116" s="43">
        <v>1925</v>
      </c>
    </row>
    <row r="117" spans="13:13">
      <c r="M117" s="44">
        <v>6608</v>
      </c>
    </row>
    <row r="118" spans="13:13">
      <c r="M118" s="43">
        <v>8008</v>
      </c>
    </row>
    <row r="119" spans="13:13">
      <c r="M119" s="44">
        <v>1428</v>
      </c>
    </row>
    <row r="120" spans="13:13">
      <c r="M120" s="43">
        <v>525</v>
      </c>
    </row>
    <row r="121" spans="13:13">
      <c r="M121" s="44">
        <v>1505</v>
      </c>
    </row>
    <row r="122" spans="13:13">
      <c r="M122" s="43">
        <v>6755</v>
      </c>
    </row>
    <row r="123" spans="13:13">
      <c r="M123" s="44">
        <v>11571</v>
      </c>
    </row>
    <row r="124" spans="13:13">
      <c r="M124" s="43">
        <v>2541</v>
      </c>
    </row>
    <row r="125" spans="13:13">
      <c r="M125" s="44">
        <v>1526</v>
      </c>
    </row>
    <row r="126" spans="13:13">
      <c r="M126" s="43">
        <v>6125</v>
      </c>
    </row>
    <row r="127" spans="13:13">
      <c r="M127" s="44">
        <v>847</v>
      </c>
    </row>
    <row r="128" spans="13:13">
      <c r="M128" s="43">
        <v>4753</v>
      </c>
    </row>
    <row r="129" spans="13:13">
      <c r="M129" s="44">
        <v>959</v>
      </c>
    </row>
    <row r="130" spans="13:13">
      <c r="M130" s="43">
        <v>2793</v>
      </c>
    </row>
    <row r="131" spans="13:13">
      <c r="M131" s="44">
        <v>4606</v>
      </c>
    </row>
    <row r="132" spans="13:13">
      <c r="M132" s="43">
        <v>5551</v>
      </c>
    </row>
    <row r="133" spans="13:13">
      <c r="M133" s="44">
        <v>6657</v>
      </c>
    </row>
    <row r="134" spans="13:13">
      <c r="M134" s="43">
        <v>4438</v>
      </c>
    </row>
    <row r="135" spans="13:13">
      <c r="M135" s="44">
        <v>168</v>
      </c>
    </row>
    <row r="136" spans="13:13">
      <c r="M136" s="43">
        <v>7777</v>
      </c>
    </row>
    <row r="137" spans="13:13">
      <c r="M137" s="44">
        <v>3339</v>
      </c>
    </row>
    <row r="138" spans="13:13">
      <c r="M138" s="43">
        <v>6391</v>
      </c>
    </row>
    <row r="139" spans="13:13">
      <c r="M139" s="44">
        <v>518</v>
      </c>
    </row>
    <row r="140" spans="13:13">
      <c r="M140" s="43">
        <v>5677</v>
      </c>
    </row>
    <row r="141" spans="13:13">
      <c r="M141" s="44">
        <v>6048</v>
      </c>
    </row>
    <row r="142" spans="13:13">
      <c r="M142" s="43">
        <v>3752</v>
      </c>
    </row>
    <row r="143" spans="13:13">
      <c r="M143" s="44">
        <v>4480</v>
      </c>
    </row>
    <row r="144" spans="13:13">
      <c r="M144" s="43">
        <v>259</v>
      </c>
    </row>
    <row r="145" spans="13:13">
      <c r="M145" s="44">
        <v>42</v>
      </c>
    </row>
    <row r="146" spans="13:13">
      <c r="M146" s="43">
        <v>98</v>
      </c>
    </row>
    <row r="147" spans="13:13">
      <c r="M147" s="44">
        <v>2478</v>
      </c>
    </row>
    <row r="148" spans="13:13">
      <c r="M148" s="43">
        <v>7847</v>
      </c>
    </row>
    <row r="149" spans="13:13">
      <c r="M149" s="44">
        <v>9926</v>
      </c>
    </row>
    <row r="150" spans="13:13">
      <c r="M150" s="43">
        <v>819</v>
      </c>
    </row>
    <row r="151" spans="13:13">
      <c r="M151" s="44">
        <v>3052</v>
      </c>
    </row>
    <row r="152" spans="13:13">
      <c r="M152" s="43">
        <v>6832</v>
      </c>
    </row>
    <row r="153" spans="13:13">
      <c r="M153" s="44">
        <v>2016</v>
      </c>
    </row>
    <row r="154" spans="13:13">
      <c r="M154" s="43">
        <v>7322</v>
      </c>
    </row>
    <row r="155" spans="13:13">
      <c r="M155" s="44">
        <v>357</v>
      </c>
    </row>
    <row r="156" spans="13:13">
      <c r="M156" s="43">
        <v>3192</v>
      </c>
    </row>
    <row r="157" spans="13:13">
      <c r="M157" s="44">
        <v>8435</v>
      </c>
    </row>
    <row r="158" spans="13:13">
      <c r="M158" s="43">
        <v>0</v>
      </c>
    </row>
    <row r="159" spans="13:13">
      <c r="M159" s="44">
        <v>8862</v>
      </c>
    </row>
    <row r="160" spans="13:13">
      <c r="M160" s="43">
        <v>3556</v>
      </c>
    </row>
    <row r="161" spans="13:13">
      <c r="M161" s="44">
        <v>7280</v>
      </c>
    </row>
    <row r="162" spans="13:13">
      <c r="M162" s="43">
        <v>3402</v>
      </c>
    </row>
    <row r="163" spans="13:13">
      <c r="M163" s="44">
        <v>4592</v>
      </c>
    </row>
    <row r="164" spans="13:13">
      <c r="M164" s="43">
        <v>7833</v>
      </c>
    </row>
    <row r="165" spans="13:13">
      <c r="M165" s="44">
        <v>7651</v>
      </c>
    </row>
    <row r="166" spans="13:13">
      <c r="M166" s="43">
        <v>2275</v>
      </c>
    </row>
    <row r="167" spans="13:13">
      <c r="M167" s="44">
        <v>5670</v>
      </c>
    </row>
    <row r="168" spans="13:13">
      <c r="M168" s="43">
        <v>2135</v>
      </c>
    </row>
    <row r="169" spans="13:13">
      <c r="M169" s="44">
        <v>2779</v>
      </c>
    </row>
    <row r="170" spans="13:13">
      <c r="M170" s="43">
        <v>12950</v>
      </c>
    </row>
    <row r="171" spans="13:13">
      <c r="M171" s="44">
        <v>2646</v>
      </c>
    </row>
    <row r="172" spans="13:13">
      <c r="M172" s="43">
        <v>3794</v>
      </c>
    </row>
    <row r="173" spans="13:13">
      <c r="M173" s="44">
        <v>819</v>
      </c>
    </row>
    <row r="174" spans="13:13">
      <c r="M174" s="43">
        <v>2583</v>
      </c>
    </row>
    <row r="175" spans="13:13">
      <c r="M175" s="44">
        <v>4585</v>
      </c>
    </row>
    <row r="176" spans="13:13">
      <c r="M176" s="43">
        <v>1652</v>
      </c>
    </row>
    <row r="177" spans="13:13">
      <c r="M177" s="44">
        <v>4991</v>
      </c>
    </row>
    <row r="178" spans="13:13">
      <c r="M178" s="43">
        <v>2009</v>
      </c>
    </row>
    <row r="179" spans="13:13">
      <c r="M179" s="44">
        <v>1568</v>
      </c>
    </row>
    <row r="180" spans="13:13">
      <c r="M180" s="43">
        <v>3388</v>
      </c>
    </row>
    <row r="181" spans="13:13">
      <c r="M181" s="44">
        <v>623</v>
      </c>
    </row>
    <row r="182" spans="13:13">
      <c r="M182" s="43">
        <v>10073</v>
      </c>
    </row>
    <row r="183" spans="13:13">
      <c r="M183" s="44">
        <v>1561</v>
      </c>
    </row>
    <row r="184" spans="13:13">
      <c r="M184" s="43">
        <v>11522</v>
      </c>
    </row>
    <row r="185" spans="13:13">
      <c r="M185" s="44">
        <v>2317</v>
      </c>
    </row>
    <row r="186" spans="13:13">
      <c r="M186" s="43">
        <v>3059</v>
      </c>
    </row>
    <row r="187" spans="13:13">
      <c r="M187" s="44">
        <v>2324</v>
      </c>
    </row>
    <row r="188" spans="13:13">
      <c r="M188" s="43">
        <v>4956</v>
      </c>
    </row>
    <row r="189" spans="13:13">
      <c r="M189" s="44">
        <v>5355</v>
      </c>
    </row>
    <row r="190" spans="13:13">
      <c r="M190" s="43">
        <v>7259</v>
      </c>
    </row>
    <row r="191" spans="13:13">
      <c r="M191" s="44">
        <v>6279</v>
      </c>
    </row>
    <row r="192" spans="13:13">
      <c r="M192" s="43">
        <v>2541</v>
      </c>
    </row>
    <row r="193" spans="13:13">
      <c r="M193" s="44">
        <v>3864</v>
      </c>
    </row>
    <row r="194" spans="13:13">
      <c r="M194" s="43">
        <v>6146</v>
      </c>
    </row>
    <row r="195" spans="13:13">
      <c r="M195" s="44">
        <v>2639</v>
      </c>
    </row>
    <row r="196" spans="13:13">
      <c r="M196" s="43">
        <v>1890</v>
      </c>
    </row>
    <row r="197" spans="13:13">
      <c r="M197" s="44">
        <v>1932</v>
      </c>
    </row>
    <row r="198" spans="13:13">
      <c r="M198" s="43">
        <v>6300</v>
      </c>
    </row>
    <row r="199" spans="13:13">
      <c r="M199" s="44">
        <v>560</v>
      </c>
    </row>
    <row r="200" spans="13:13">
      <c r="M200" s="43">
        <v>2856</v>
      </c>
    </row>
    <row r="201" spans="13:13">
      <c r="M201" s="44">
        <v>707</v>
      </c>
    </row>
    <row r="202" spans="13:13">
      <c r="M202" s="43">
        <v>3598</v>
      </c>
    </row>
    <row r="203" spans="13:13">
      <c r="M203" s="44">
        <v>6853</v>
      </c>
    </row>
    <row r="204" spans="13:13">
      <c r="M204" s="43">
        <v>4725</v>
      </c>
    </row>
    <row r="205" spans="13:13">
      <c r="M205" s="44">
        <v>10304</v>
      </c>
    </row>
    <row r="206" spans="13:13">
      <c r="M206" s="43">
        <v>1274</v>
      </c>
    </row>
    <row r="207" spans="13:13">
      <c r="M207" s="44">
        <v>1526</v>
      </c>
    </row>
    <row r="208" spans="13:13">
      <c r="M208" s="43">
        <v>3101</v>
      </c>
    </row>
    <row r="209" spans="13:13">
      <c r="M209" s="44">
        <v>1057</v>
      </c>
    </row>
    <row r="210" spans="13:13">
      <c r="M210" s="43">
        <v>5306</v>
      </c>
    </row>
    <row r="211" spans="13:13">
      <c r="M211" s="44">
        <v>4018</v>
      </c>
    </row>
    <row r="212" spans="13:13">
      <c r="M212" s="43">
        <v>938</v>
      </c>
    </row>
    <row r="213" spans="13:13">
      <c r="M213" s="44">
        <v>1778</v>
      </c>
    </row>
    <row r="214" spans="13:13">
      <c r="M214" s="43">
        <v>1638</v>
      </c>
    </row>
    <row r="215" spans="13:13">
      <c r="M215" s="44">
        <v>154</v>
      </c>
    </row>
    <row r="216" spans="13:13">
      <c r="M216" s="43">
        <v>9835</v>
      </c>
    </row>
    <row r="217" spans="13:13">
      <c r="M217" s="44">
        <v>7273</v>
      </c>
    </row>
    <row r="218" spans="13:13">
      <c r="M218" s="43">
        <v>6909</v>
      </c>
    </row>
    <row r="219" spans="13:13">
      <c r="M219" s="44">
        <v>3920</v>
      </c>
    </row>
    <row r="220" spans="13:13">
      <c r="M220" s="43">
        <v>4858</v>
      </c>
    </row>
    <row r="221" spans="13:13">
      <c r="M221" s="44">
        <v>3549</v>
      </c>
    </row>
    <row r="222" spans="13:13">
      <c r="M222" s="43">
        <v>966</v>
      </c>
    </row>
    <row r="223" spans="13:13">
      <c r="M223" s="44">
        <v>385</v>
      </c>
    </row>
    <row r="224" spans="13:13">
      <c r="M224" s="43">
        <v>2219</v>
      </c>
    </row>
    <row r="225" spans="13:13">
      <c r="M225" s="44">
        <v>2954</v>
      </c>
    </row>
    <row r="226" spans="13:13">
      <c r="M226" s="43">
        <v>280</v>
      </c>
    </row>
    <row r="227" spans="13:13">
      <c r="M227" s="44">
        <v>6118</v>
      </c>
    </row>
    <row r="228" spans="13:13">
      <c r="M228" s="43">
        <v>4802</v>
      </c>
    </row>
    <row r="229" spans="13:13">
      <c r="M229" s="44">
        <v>4137</v>
      </c>
    </row>
    <row r="230" spans="13:13">
      <c r="M230" s="43">
        <v>2023</v>
      </c>
    </row>
    <row r="231" spans="13:13">
      <c r="M231" s="44">
        <v>9051</v>
      </c>
    </row>
    <row r="232" spans="13:13">
      <c r="M232" s="43">
        <v>2919</v>
      </c>
    </row>
    <row r="233" spans="13:13">
      <c r="M233" s="44">
        <v>5915</v>
      </c>
    </row>
    <row r="234" spans="13:13">
      <c r="M234" s="43">
        <v>2562</v>
      </c>
    </row>
    <row r="235" spans="13:13">
      <c r="M235" s="44">
        <v>8813</v>
      </c>
    </row>
    <row r="236" spans="13:13">
      <c r="M236" s="43">
        <v>6111</v>
      </c>
    </row>
    <row r="237" spans="13:13">
      <c r="M237" s="44">
        <v>3507</v>
      </c>
    </row>
    <row r="238" spans="13:13">
      <c r="M238" s="43">
        <v>4319</v>
      </c>
    </row>
    <row r="239" spans="13:13">
      <c r="M239" s="44">
        <v>609</v>
      </c>
    </row>
    <row r="240" spans="13:13">
      <c r="M240" s="43">
        <v>6370</v>
      </c>
    </row>
    <row r="241" spans="13:13">
      <c r="M241" s="44">
        <v>5474</v>
      </c>
    </row>
    <row r="242" spans="13:13">
      <c r="M242" s="43">
        <v>3164</v>
      </c>
    </row>
    <row r="243" spans="13:13">
      <c r="M243" s="44">
        <v>1302</v>
      </c>
    </row>
    <row r="244" spans="13:13">
      <c r="M244" s="43">
        <v>7308</v>
      </c>
    </row>
    <row r="245" spans="13:13">
      <c r="M245" s="44">
        <v>6132</v>
      </c>
    </row>
    <row r="246" spans="13:13">
      <c r="M246" s="43">
        <v>3472</v>
      </c>
    </row>
    <row r="247" spans="13:13">
      <c r="M247" s="44">
        <v>9660</v>
      </c>
    </row>
    <row r="248" spans="13:13">
      <c r="M248" s="43">
        <v>2436</v>
      </c>
    </row>
    <row r="249" spans="13:13">
      <c r="M249" s="44">
        <v>9506</v>
      </c>
    </row>
    <row r="250" spans="13:13">
      <c r="M250" s="43">
        <v>245</v>
      </c>
    </row>
    <row r="251" spans="13:13">
      <c r="M251" s="44">
        <v>2702</v>
      </c>
    </row>
    <row r="252" spans="13:13">
      <c r="M252" s="43">
        <v>700</v>
      </c>
    </row>
    <row r="253" spans="13:13">
      <c r="M253" s="44">
        <v>3759</v>
      </c>
    </row>
    <row r="254" spans="13:13">
      <c r="M254" s="43">
        <v>1589</v>
      </c>
    </row>
    <row r="255" spans="13:13">
      <c r="M255" s="44">
        <v>5194</v>
      </c>
    </row>
    <row r="256" spans="13:13">
      <c r="M256" s="43">
        <v>945</v>
      </c>
    </row>
    <row r="257" spans="13:13">
      <c r="M257" s="44">
        <v>1988</v>
      </c>
    </row>
    <row r="258" spans="13:13">
      <c r="M258" s="43">
        <v>6734</v>
      </c>
    </row>
    <row r="259" spans="13:13">
      <c r="M259" s="44">
        <v>217</v>
      </c>
    </row>
    <row r="260" spans="13:13">
      <c r="M260" s="43">
        <v>6279</v>
      </c>
    </row>
    <row r="261" spans="13:13">
      <c r="M261" s="44">
        <v>4424</v>
      </c>
    </row>
    <row r="262" spans="13:13">
      <c r="M262" s="43">
        <v>189</v>
      </c>
    </row>
    <row r="263" spans="13:13">
      <c r="M263" s="44">
        <v>490</v>
      </c>
    </row>
    <row r="264" spans="13:13">
      <c r="M264" s="43">
        <v>434</v>
      </c>
    </row>
    <row r="265" spans="13:13">
      <c r="M265" s="44">
        <v>10129</v>
      </c>
    </row>
    <row r="266" spans="13:13">
      <c r="M266" s="43">
        <v>1652</v>
      </c>
    </row>
    <row r="267" spans="13:13">
      <c r="M267" s="44">
        <v>6433</v>
      </c>
    </row>
    <row r="268" spans="13:13">
      <c r="M268" s="43">
        <v>2212</v>
      </c>
    </row>
    <row r="269" spans="13:13">
      <c r="M269" s="44">
        <v>609</v>
      </c>
    </row>
    <row r="270" spans="13:13">
      <c r="M270" s="43">
        <v>1638</v>
      </c>
    </row>
    <row r="271" spans="13:13">
      <c r="M271" s="44">
        <v>3829</v>
      </c>
    </row>
    <row r="272" spans="13:13">
      <c r="M272" s="43">
        <v>5775</v>
      </c>
    </row>
    <row r="273" spans="13:13">
      <c r="M273" s="44">
        <v>1071</v>
      </c>
    </row>
    <row r="274" spans="13:13">
      <c r="M274" s="43">
        <v>5019</v>
      </c>
    </row>
    <row r="275" spans="13:13">
      <c r="M275" s="44">
        <v>2863</v>
      </c>
    </row>
    <row r="276" spans="13:13">
      <c r="M276" s="43">
        <v>1617</v>
      </c>
    </row>
    <row r="277" spans="13:13">
      <c r="M277" s="44">
        <v>6818</v>
      </c>
    </row>
    <row r="278" spans="13:13">
      <c r="M278" s="43">
        <v>6657</v>
      </c>
    </row>
    <row r="279" spans="13:13">
      <c r="M279" s="44">
        <v>2919</v>
      </c>
    </row>
    <row r="280" spans="13:13">
      <c r="M280" s="43">
        <v>3094</v>
      </c>
    </row>
    <row r="281" spans="13:13">
      <c r="M281" s="44">
        <v>2989</v>
      </c>
    </row>
    <row r="282" spans="13:13">
      <c r="M282" s="43">
        <v>2268</v>
      </c>
    </row>
    <row r="283" spans="13:13">
      <c r="M283" s="44">
        <v>4753</v>
      </c>
    </row>
    <row r="284" spans="13:13">
      <c r="M284" s="43">
        <v>7511</v>
      </c>
    </row>
    <row r="285" spans="13:13">
      <c r="M285" s="44">
        <v>4326</v>
      </c>
    </row>
    <row r="286" spans="13:13">
      <c r="M286" s="43">
        <v>4935</v>
      </c>
    </row>
    <row r="287" spans="13:13">
      <c r="M287" s="44">
        <v>4781</v>
      </c>
    </row>
    <row r="288" spans="13:13">
      <c r="M288" s="43">
        <v>7483</v>
      </c>
    </row>
    <row r="289" spans="13:13">
      <c r="M289" s="44">
        <v>6860</v>
      </c>
    </row>
    <row r="290" spans="13:13">
      <c r="M290" s="43">
        <v>9002</v>
      </c>
    </row>
    <row r="291" spans="13:13">
      <c r="M291" s="44">
        <v>1400</v>
      </c>
    </row>
    <row r="292" spans="13:13">
      <c r="M292" s="43">
        <v>4053</v>
      </c>
    </row>
    <row r="293" spans="13:13">
      <c r="M293" s="44">
        <v>2149</v>
      </c>
    </row>
    <row r="294" spans="13:13">
      <c r="M294" s="43">
        <v>3640</v>
      </c>
    </row>
    <row r="295" spans="13:13">
      <c r="M295" s="44">
        <v>630</v>
      </c>
    </row>
    <row r="296" spans="13:13">
      <c r="M296" s="43">
        <v>2429</v>
      </c>
    </row>
    <row r="297" spans="13:13">
      <c r="M297" s="44">
        <v>2142</v>
      </c>
    </row>
    <row r="298" spans="13:13">
      <c r="M298" s="43">
        <v>6454</v>
      </c>
    </row>
    <row r="299" spans="13:13">
      <c r="M299" s="44">
        <v>4487</v>
      </c>
    </row>
    <row r="300" spans="13:13">
      <c r="M300" s="43">
        <v>938</v>
      </c>
    </row>
    <row r="301" spans="13:13">
      <c r="M301" s="44">
        <v>8841</v>
      </c>
    </row>
    <row r="302" spans="13:13">
      <c r="M302" s="43">
        <v>4018</v>
      </c>
    </row>
    <row r="303" spans="13:13">
      <c r="M303" s="44">
        <v>714</v>
      </c>
    </row>
    <row r="304" spans="13:13">
      <c r="M304" s="43">
        <v>3850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Analysis1</vt:lpstr>
      <vt:lpstr>Analysis2</vt:lpstr>
      <vt:lpstr>Analysis3</vt:lpstr>
      <vt:lpstr>Analysis4</vt:lpstr>
      <vt:lpstr>Analysis5</vt:lpstr>
      <vt:lpstr>Analysis6</vt:lpstr>
      <vt:lpstr>Analysis7</vt:lpstr>
      <vt:lpstr>Analysis8</vt:lpstr>
      <vt:lpstr>Analysis9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Windows User</cp:lastModifiedBy>
  <dcterms:created xsi:type="dcterms:W3CDTF">2021-03-14T20:21:00Z</dcterms:created>
  <dcterms:modified xsi:type="dcterms:W3CDTF">2023-05-11T13:06:35Z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C1E0321F5B5C4410BDD7B1ABDC2E55F7</vt:lpwstr>
  </property>
  <property fmtid="{D5CDD505-2E9C-101B-9397-08002B2CF9AE}" pid="3" name="KSOProductBuildVer">
    <vt:lpwstr>1033-11.2.0.11537</vt:lpwstr>
  </property>
</Properties>
</file>