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mercado\Documents\"/>
    </mc:Choice>
  </mc:AlternateContent>
  <bookViews>
    <workbookView xWindow="0" yWindow="0" windowWidth="24000" windowHeight="10320"/>
  </bookViews>
  <sheets>
    <sheet name="Fixed Assets Schedule" sheetId="35" r:id="rId1"/>
    <sheet name="Depreciation Journal" sheetId="2" r:id="rId2"/>
    <sheet name="References" sheetId="22" r:id="rId3"/>
  </sheets>
  <definedNames>
    <definedName name="_xlnm._FilterDatabase" localSheetId="0" hidden="1">'Fixed Assets Schedule'!$B$8:$R$94</definedName>
    <definedName name="_xlnm.Print_Area" localSheetId="1">'Depreciation Journal'!$A$1:$E$24</definedName>
    <definedName name="_xlnm.Print_Area" localSheetId="0">'Fixed Assets Schedule'!$O$83:$R$95</definedName>
    <definedName name="_xlnm.Print_Titles" localSheetId="1">'Depreciation Journal'!$11:$11</definedName>
    <definedName name="_xlnm.Print_Titles" localSheetId="0">'Fixed Assets Schedule'!$3:$8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2" l="1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R93" i="35"/>
  <c r="R92" i="35"/>
  <c r="R91" i="35"/>
  <c r="R88" i="35"/>
  <c r="R87" i="35"/>
  <c r="R89" i="35" s="1"/>
  <c r="R85" i="35"/>
  <c r="R84" i="35"/>
  <c r="L62" i="35" l="1"/>
  <c r="X25" i="22" l="1"/>
  <c r="W26" i="22" s="1"/>
  <c r="R95" i="35"/>
  <c r="R79" i="35"/>
  <c r="R72" i="35"/>
  <c r="R59" i="35"/>
  <c r="R46" i="35"/>
  <c r="R37" i="35"/>
  <c r="R28" i="35"/>
  <c r="R15" i="35"/>
  <c r="AV3" i="35"/>
  <c r="BH3" i="35" s="1"/>
  <c r="BT3" i="35" s="1"/>
  <c r="CF3" i="35" s="1"/>
  <c r="CR3" i="35" s="1"/>
  <c r="DD3" i="35" s="1"/>
  <c r="DP3" i="35" s="1"/>
  <c r="EB3" i="35" s="1"/>
  <c r="EN3" i="35" s="1"/>
  <c r="EZ3" i="35" s="1"/>
  <c r="FL3" i="35" s="1"/>
  <c r="FX3" i="35" s="1"/>
  <c r="X26" i="22" l="1"/>
  <c r="W27" i="22" s="1"/>
  <c r="X27" i="22" s="1"/>
  <c r="W28" i="22" s="1"/>
  <c r="X28" i="22" s="1"/>
  <c r="W29" i="22" s="1"/>
  <c r="L75" i="35"/>
  <c r="X29" i="22" l="1"/>
  <c r="W30" i="22" s="1"/>
  <c r="X30" i="22" s="1"/>
  <c r="W31" i="22" s="1"/>
  <c r="X31" i="22" s="1"/>
  <c r="W32" i="22" s="1"/>
  <c r="L76" i="35"/>
  <c r="O63" i="35"/>
  <c r="Q63" i="35" s="1"/>
  <c r="O66" i="35"/>
  <c r="Q66" i="35" s="1"/>
  <c r="X32" i="22" l="1"/>
  <c r="W33" i="22" s="1"/>
  <c r="X33" i="22" s="1"/>
  <c r="W34" i="22" s="1"/>
  <c r="X34" i="22" s="1"/>
  <c r="W35" i="22" s="1"/>
  <c r="X35" i="22" s="1"/>
  <c r="W36" i="22" s="1"/>
  <c r="X36" i="22" s="1"/>
  <c r="W37" i="22" s="1"/>
  <c r="X37" i="22" s="1"/>
  <c r="W38" i="22" s="1"/>
  <c r="X38" i="22" s="1"/>
  <c r="W39" i="22" s="1"/>
  <c r="L49" i="35"/>
  <c r="O70" i="35"/>
  <c r="Q70" i="35" s="1"/>
  <c r="O22" i="35"/>
  <c r="Q22" i="35" s="1"/>
  <c r="X39" i="22" l="1"/>
  <c r="W40" i="22" s="1"/>
  <c r="X40" i="22" s="1"/>
  <c r="W41" i="22" s="1"/>
  <c r="X41" i="22" s="1"/>
  <c r="W42" i="22" s="1"/>
  <c r="X42" i="22" s="1"/>
  <c r="W43" i="22" s="1"/>
  <c r="L10" i="35"/>
  <c r="M10" i="35" s="1"/>
  <c r="L63" i="35"/>
  <c r="M63" i="35" s="1"/>
  <c r="O69" i="35"/>
  <c r="Q69" i="35" s="1"/>
  <c r="X43" i="22" l="1"/>
  <c r="W44" i="22" s="1"/>
  <c r="X44" i="22" s="1"/>
  <c r="W45" i="22" s="1"/>
  <c r="L51" i="35"/>
  <c r="L50" i="35"/>
  <c r="X45" i="22" l="1"/>
  <c r="W46" i="22" s="1"/>
  <c r="L18" i="35"/>
  <c r="O65" i="35"/>
  <c r="Q65" i="35" s="1"/>
  <c r="X46" i="22" l="1"/>
  <c r="W47" i="22" s="1"/>
  <c r="X47" i="22" s="1"/>
  <c r="W48" i="22" s="1"/>
  <c r="L31" i="35"/>
  <c r="X48" i="22" l="1"/>
  <c r="W49" i="22" s="1"/>
  <c r="X49" i="22" s="1"/>
  <c r="W50" i="22" s="1"/>
  <c r="X50" i="22" s="1"/>
  <c r="W51" i="22" s="1"/>
  <c r="X51" i="22" s="1"/>
  <c r="W52" i="22" s="1"/>
  <c r="X52" i="22" s="1"/>
  <c r="W53" i="22" s="1"/>
  <c r="L40" i="35"/>
  <c r="O62" i="35"/>
  <c r="Q62" i="35" s="1"/>
  <c r="M62" i="35"/>
  <c r="O67" i="35"/>
  <c r="Q67" i="35" s="1"/>
  <c r="X53" i="22" l="1"/>
  <c r="W54" i="22" s="1"/>
  <c r="X54" i="22" s="1"/>
  <c r="W55" i="22" s="1"/>
  <c r="X55" i="22" s="1"/>
  <c r="W56" i="22" s="1"/>
  <c r="X56" i="22" s="1"/>
  <c r="W57" i="22" s="1"/>
  <c r="X57" i="22" s="1"/>
  <c r="W58" i="22" s="1"/>
  <c r="X58" i="22" s="1"/>
  <c r="W59" i="22" s="1"/>
  <c r="X59" i="22" s="1"/>
  <c r="W60" i="22" s="1"/>
  <c r="L32" i="35"/>
  <c r="O52" i="35"/>
  <c r="Q52" i="35" s="1"/>
  <c r="O51" i="35"/>
  <c r="Q51" i="35" s="1"/>
  <c r="M51" i="35"/>
  <c r="X60" i="22" l="1"/>
  <c r="W61" i="22" s="1"/>
  <c r="X61" i="22" s="1"/>
  <c r="W62" i="22" s="1"/>
  <c r="L52" i="35"/>
  <c r="M52" i="35" s="1"/>
  <c r="X62" i="22" l="1"/>
  <c r="W63" i="22" s="1"/>
  <c r="X63" i="22" s="1"/>
  <c r="W64" i="22" s="1"/>
  <c r="X64" i="22" s="1"/>
  <c r="W65" i="22" s="1"/>
  <c r="X65" i="22" s="1"/>
  <c r="W66" i="22" s="1"/>
  <c r="X66" i="22" s="1"/>
  <c r="W67" i="22" s="1"/>
  <c r="X67" i="22" s="1"/>
  <c r="W68" i="22" s="1"/>
  <c r="X68" i="22" s="1"/>
  <c r="W69" i="22" s="1"/>
  <c r="X69" i="22" s="1"/>
  <c r="W70" i="22" s="1"/>
  <c r="L11" i="35"/>
  <c r="O56" i="35"/>
  <c r="Q56" i="35" s="1"/>
  <c r="O64" i="35"/>
  <c r="Q64" i="35" s="1"/>
  <c r="O68" i="35"/>
  <c r="Q68" i="35" s="1"/>
  <c r="X70" i="22" l="1"/>
  <c r="W71" i="22" s="1"/>
  <c r="X71" i="22" s="1"/>
  <c r="W72" i="22" s="1"/>
  <c r="L64" i="35"/>
  <c r="M64" i="35" s="1"/>
  <c r="GI64" i="35" s="1"/>
  <c r="DS64" i="35"/>
  <c r="DC64" i="35"/>
  <c r="CM64" i="35"/>
  <c r="CI64" i="35"/>
  <c r="BW64" i="35"/>
  <c r="BG64" i="35"/>
  <c r="BC64" i="35"/>
  <c r="AQ64" i="35"/>
  <c r="FZ64" i="35"/>
  <c r="FV64" i="35"/>
  <c r="FJ64" i="35"/>
  <c r="ET64" i="35"/>
  <c r="EP64" i="35"/>
  <c r="ED64" i="35"/>
  <c r="DN64" i="35"/>
  <c r="DJ64" i="35"/>
  <c r="CX64" i="35"/>
  <c r="CH64" i="35"/>
  <c r="CD64" i="35"/>
  <c r="BR64" i="35"/>
  <c r="BB64" i="35"/>
  <c r="AX64" i="35"/>
  <c r="AL64" i="35"/>
  <c r="FU64" i="35"/>
  <c r="FQ64" i="35"/>
  <c r="FE64" i="35"/>
  <c r="EO64" i="35"/>
  <c r="EK64" i="35"/>
  <c r="DY64" i="35"/>
  <c r="DE64" i="35"/>
  <c r="DA64" i="35"/>
  <c r="CO64" i="35"/>
  <c r="BY64" i="35"/>
  <c r="BU64" i="35"/>
  <c r="BI64" i="35"/>
  <c r="AS64" i="35"/>
  <c r="AO64" i="35"/>
  <c r="FD64" i="35"/>
  <c r="CR64" i="35"/>
  <c r="CB64" i="35"/>
  <c r="GF64" i="35"/>
  <c r="DT64" i="35"/>
  <c r="DD64" i="35"/>
  <c r="BH64" i="35"/>
  <c r="EV64" i="35"/>
  <c r="EF64" i="35"/>
  <c r="CJ64" i="35"/>
  <c r="FH64" i="35"/>
  <c r="CV64" i="35"/>
  <c r="CF64" i="35"/>
  <c r="EB64" i="35"/>
  <c r="BP64" i="35"/>
  <c r="GE63" i="35"/>
  <c r="GA63" i="35"/>
  <c r="FW63" i="35"/>
  <c r="FS63" i="35"/>
  <c r="FO63" i="35"/>
  <c r="FK63" i="35"/>
  <c r="FG63" i="35"/>
  <c r="FC63" i="35"/>
  <c r="EY63" i="35"/>
  <c r="EU63" i="35"/>
  <c r="EQ63" i="35"/>
  <c r="EM63" i="35"/>
  <c r="EI63" i="35"/>
  <c r="EE63" i="35"/>
  <c r="EA63" i="35"/>
  <c r="DW63" i="35"/>
  <c r="DS63" i="35"/>
  <c r="DO63" i="35"/>
  <c r="DK63" i="35"/>
  <c r="DG63" i="35"/>
  <c r="DC63" i="35"/>
  <c r="CY63" i="35"/>
  <c r="CU63" i="35"/>
  <c r="CQ63" i="35"/>
  <c r="CM63" i="35"/>
  <c r="CI63" i="35"/>
  <c r="CE63" i="35"/>
  <c r="CA63" i="35"/>
  <c r="BW63" i="35"/>
  <c r="BS63" i="35"/>
  <c r="BO63" i="35"/>
  <c r="BK63" i="35"/>
  <c r="BG63" i="35"/>
  <c r="BC63" i="35"/>
  <c r="AY63" i="35"/>
  <c r="AU63" i="35"/>
  <c r="AQ63" i="35"/>
  <c r="AM63" i="35"/>
  <c r="GH63" i="35"/>
  <c r="GD63" i="35"/>
  <c r="FZ63" i="35"/>
  <c r="FV63" i="35"/>
  <c r="FR63" i="35"/>
  <c r="FN63" i="35"/>
  <c r="FJ63" i="35"/>
  <c r="FF63" i="35"/>
  <c r="FB63" i="35"/>
  <c r="GG63" i="35"/>
  <c r="GC63" i="35"/>
  <c r="FY63" i="35"/>
  <c r="FU63" i="35"/>
  <c r="FQ63" i="35"/>
  <c r="FM63" i="35"/>
  <c r="FI63" i="35"/>
  <c r="FE63" i="35"/>
  <c r="FA63" i="35"/>
  <c r="EW63" i="35"/>
  <c r="ES63" i="35"/>
  <c r="EO63" i="35"/>
  <c r="EK63" i="35"/>
  <c r="EG63" i="35"/>
  <c r="EC63" i="35"/>
  <c r="DY63" i="35"/>
  <c r="DU63" i="35"/>
  <c r="DQ63" i="35"/>
  <c r="DM63" i="35"/>
  <c r="DI63" i="35"/>
  <c r="DE63" i="35"/>
  <c r="CW63" i="35"/>
  <c r="CS63" i="35"/>
  <c r="CO63" i="35"/>
  <c r="CK63" i="35"/>
  <c r="CC63" i="35"/>
  <c r="BY63" i="35"/>
  <c r="BU63" i="35"/>
  <c r="BQ63" i="35"/>
  <c r="BM63" i="35"/>
  <c r="BI63" i="35"/>
  <c r="BE63" i="35"/>
  <c r="BA63" i="35"/>
  <c r="AW63" i="35"/>
  <c r="AS63" i="35"/>
  <c r="AO63" i="35"/>
  <c r="AK63" i="35"/>
  <c r="GF63" i="35"/>
  <c r="FP63" i="35"/>
  <c r="EZ63" i="35"/>
  <c r="ER63" i="35"/>
  <c r="EJ63" i="35"/>
  <c r="EB63" i="35"/>
  <c r="DT63" i="35"/>
  <c r="DL63" i="35"/>
  <c r="DD63" i="35"/>
  <c r="CV63" i="35"/>
  <c r="CN63" i="35"/>
  <c r="CF63" i="35"/>
  <c r="BX63" i="35"/>
  <c r="BP63" i="35"/>
  <c r="BH63" i="35"/>
  <c r="AZ63" i="35"/>
  <c r="AR63" i="35"/>
  <c r="AJ63" i="35"/>
  <c r="DA63" i="35" s="1"/>
  <c r="GB63" i="35"/>
  <c r="FL63" i="35"/>
  <c r="EX63" i="35"/>
  <c r="EP63" i="35"/>
  <c r="EH63" i="35"/>
  <c r="DZ63" i="35"/>
  <c r="DR63" i="35"/>
  <c r="DJ63" i="35"/>
  <c r="DB63" i="35"/>
  <c r="CT63" i="35"/>
  <c r="CL63" i="35"/>
  <c r="CD63" i="35"/>
  <c r="BV63" i="35"/>
  <c r="BN63" i="35"/>
  <c r="BF63" i="35"/>
  <c r="AX63" i="35"/>
  <c r="AP63" i="35"/>
  <c r="FX63" i="35"/>
  <c r="FH63" i="35"/>
  <c r="EV63" i="35"/>
  <c r="EN63" i="35"/>
  <c r="EF63" i="35"/>
  <c r="DX63" i="35"/>
  <c r="DP63" i="35"/>
  <c r="DH63" i="35"/>
  <c r="CZ63" i="35"/>
  <c r="CR63" i="35"/>
  <c r="CJ63" i="35"/>
  <c r="CB63" i="35"/>
  <c r="BT63" i="35"/>
  <c r="BL63" i="35"/>
  <c r="BD63" i="35"/>
  <c r="AV63" i="35"/>
  <c r="AN63" i="35"/>
  <c r="EL63" i="35"/>
  <c r="DF63" i="35"/>
  <c r="BZ63" i="35"/>
  <c r="AT63" i="35"/>
  <c r="FT63" i="35"/>
  <c r="ED63" i="35"/>
  <c r="CX63" i="35"/>
  <c r="BR63" i="35"/>
  <c r="AL63" i="35"/>
  <c r="ET63" i="35"/>
  <c r="DN63" i="35"/>
  <c r="CH63" i="35"/>
  <c r="BB63" i="35"/>
  <c r="CP63" i="35"/>
  <c r="BJ63" i="35"/>
  <c r="FD63" i="35"/>
  <c r="DV63" i="35"/>
  <c r="FX64" i="35" l="1"/>
  <c r="BT64" i="35"/>
  <c r="AR64" i="35"/>
  <c r="FP64" i="35"/>
  <c r="EN64" i="35"/>
  <c r="BE64" i="35"/>
  <c r="CK64" i="35"/>
  <c r="DU64" i="35"/>
  <c r="FA64" i="35"/>
  <c r="GG64" i="35"/>
  <c r="BN64" i="35"/>
  <c r="CT64" i="35"/>
  <c r="DZ64" i="35"/>
  <c r="FF64" i="35"/>
  <c r="AM64" i="35"/>
  <c r="BS64" i="35"/>
  <c r="CY64" i="35"/>
  <c r="GA64" i="35"/>
  <c r="DO64" i="35"/>
  <c r="FK64" i="35"/>
  <c r="EE64" i="35"/>
  <c r="EU64" i="35"/>
  <c r="DL64" i="35"/>
  <c r="AJ64" i="35"/>
  <c r="BD64" i="35"/>
  <c r="DP64" i="35"/>
  <c r="GB64" i="35"/>
  <c r="CN64" i="35"/>
  <c r="EZ64" i="35"/>
  <c r="BL64" i="35"/>
  <c r="DX64" i="35"/>
  <c r="AK64" i="35"/>
  <c r="BA64" i="35"/>
  <c r="BQ64" i="35"/>
  <c r="CG64" i="35"/>
  <c r="CW64" i="35"/>
  <c r="DQ64" i="35"/>
  <c r="EG64" i="35"/>
  <c r="EW64" i="35"/>
  <c r="FM64" i="35"/>
  <c r="GC64" i="35"/>
  <c r="AT64" i="35"/>
  <c r="BJ64" i="35"/>
  <c r="BZ64" i="35"/>
  <c r="CP64" i="35"/>
  <c r="DF64" i="35"/>
  <c r="DV64" i="35"/>
  <c r="EL64" i="35"/>
  <c r="FB64" i="35"/>
  <c r="FR64" i="35"/>
  <c r="GH64" i="35"/>
  <c r="AY64" i="35"/>
  <c r="BO64" i="35"/>
  <c r="CE64" i="35"/>
  <c r="CU64" i="35"/>
  <c r="DK64" i="35"/>
  <c r="EA64" i="35"/>
  <c r="EQ64" i="35"/>
  <c r="FG64" i="35"/>
  <c r="FW64" i="35"/>
  <c r="EI64" i="35"/>
  <c r="EY64" i="35"/>
  <c r="FO64" i="35"/>
  <c r="GE64" i="35"/>
  <c r="AZ64" i="35"/>
  <c r="ER64" i="35"/>
  <c r="AN64" i="35"/>
  <c r="CZ64" i="35"/>
  <c r="FL64" i="35"/>
  <c r="BX64" i="35"/>
  <c r="EJ64" i="35"/>
  <c r="AV64" i="35"/>
  <c r="DH64" i="35"/>
  <c r="FT64" i="35"/>
  <c r="AW64" i="35"/>
  <c r="BM64" i="35"/>
  <c r="CC64" i="35"/>
  <c r="CS64" i="35"/>
  <c r="DI64" i="35"/>
  <c r="EC64" i="35"/>
  <c r="ES64" i="35"/>
  <c r="FI64" i="35"/>
  <c r="FY64" i="35"/>
  <c r="AP64" i="35"/>
  <c r="BF64" i="35"/>
  <c r="BV64" i="35"/>
  <c r="CL64" i="35"/>
  <c r="DB64" i="35"/>
  <c r="DR64" i="35"/>
  <c r="EH64" i="35"/>
  <c r="EX64" i="35"/>
  <c r="FN64" i="35"/>
  <c r="GD64" i="35"/>
  <c r="AU64" i="35"/>
  <c r="BK64" i="35"/>
  <c r="CA64" i="35"/>
  <c r="CQ64" i="35"/>
  <c r="DG64" i="35"/>
  <c r="DW64" i="35"/>
  <c r="EM64" i="35"/>
  <c r="FC64" i="35"/>
  <c r="FS64" i="35"/>
  <c r="X72" i="22"/>
  <c r="W73" i="22" s="1"/>
  <c r="L20" i="35"/>
  <c r="L19" i="35"/>
  <c r="CG63" i="35"/>
  <c r="GI63" i="35"/>
  <c r="DM64" i="35" l="1"/>
  <c r="X73" i="22"/>
  <c r="W74" i="22" s="1"/>
  <c r="L33" i="35"/>
  <c r="O50" i="35"/>
  <c r="Q50" i="35" s="1"/>
  <c r="M50" i="35"/>
  <c r="X74" i="22" l="1"/>
  <c r="W75" i="22" s="1"/>
  <c r="X75" i="22" s="1"/>
  <c r="W76" i="22" s="1"/>
  <c r="L41" i="35"/>
  <c r="O25" i="35"/>
  <c r="Q25" i="35" s="1"/>
  <c r="O49" i="35"/>
  <c r="Q49" i="35" s="1"/>
  <c r="M49" i="35"/>
  <c r="X76" i="22" l="1"/>
  <c r="W77" i="22" s="1"/>
  <c r="X77" i="22" s="1"/>
  <c r="W78" i="22" s="1"/>
  <c r="X78" i="22" s="1"/>
  <c r="W79" i="22" s="1"/>
  <c r="X79" i="22" s="1"/>
  <c r="W80" i="22" s="1"/>
  <c r="L53" i="35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X80" i="22" l="1"/>
  <c r="W81" i="22" s="1"/>
  <c r="X81" i="22" s="1"/>
  <c r="W82" i="22" s="1"/>
  <c r="X82" i="22" s="1"/>
  <c r="W83" i="22" s="1"/>
  <c r="L21" i="35"/>
  <c r="X83" i="22" l="1"/>
  <c r="W84" i="22" s="1"/>
  <c r="X84" i="22" s="1"/>
  <c r="W85" i="22" s="1"/>
  <c r="X85" i="22" s="1"/>
  <c r="W86" i="22" s="1"/>
  <c r="X86" i="22" s="1"/>
  <c r="W87" i="22" s="1"/>
  <c r="L54" i="35"/>
  <c r="O57" i="35"/>
  <c r="Q57" i="35" s="1"/>
  <c r="O35" i="35"/>
  <c r="Q35" i="35" s="1"/>
  <c r="X87" i="22" l="1"/>
  <c r="W88" i="22" s="1"/>
  <c r="L42" i="35"/>
  <c r="O58" i="35"/>
  <c r="Q58" i="35" s="1"/>
  <c r="X88" i="22" l="1"/>
  <c r="W89" i="22" s="1"/>
  <c r="X89" i="22" s="1"/>
  <c r="W90" i="22" s="1"/>
  <c r="L22" i="35"/>
  <c r="M22" i="35" s="1"/>
  <c r="GD52" i="35"/>
  <c r="FZ52" i="35"/>
  <c r="FV52" i="35"/>
  <c r="FR52" i="35"/>
  <c r="FN52" i="35"/>
  <c r="FJ52" i="35"/>
  <c r="FF52" i="35"/>
  <c r="FB52" i="35"/>
  <c r="EX52" i="35"/>
  <c r="ET52" i="35"/>
  <c r="EP52" i="35"/>
  <c r="EL52" i="35"/>
  <c r="EH52" i="35"/>
  <c r="ED52" i="35"/>
  <c r="DZ52" i="35"/>
  <c r="DV52" i="35"/>
  <c r="DR52" i="35"/>
  <c r="DN52" i="35"/>
  <c r="DJ52" i="35"/>
  <c r="DF52" i="35"/>
  <c r="DB52" i="35"/>
  <c r="CX52" i="35"/>
  <c r="CT52" i="35"/>
  <c r="CP52" i="35"/>
  <c r="CL52" i="35"/>
  <c r="CH52" i="35"/>
  <c r="CD52" i="35"/>
  <c r="BZ52" i="35"/>
  <c r="BV52" i="35"/>
  <c r="BR52" i="35"/>
  <c r="BN52" i="35"/>
  <c r="BJ52" i="35"/>
  <c r="BF52" i="35"/>
  <c r="BB52" i="35"/>
  <c r="AX52" i="35"/>
  <c r="AT52" i="35"/>
  <c r="AP52" i="35"/>
  <c r="AL52" i="35"/>
  <c r="GG52" i="35"/>
  <c r="GC52" i="35"/>
  <c r="FY52" i="35"/>
  <c r="FU52" i="35"/>
  <c r="FQ52" i="35"/>
  <c r="FM52" i="35"/>
  <c r="FI52" i="35"/>
  <c r="FE52" i="35"/>
  <c r="FA52" i="35"/>
  <c r="EW52" i="35"/>
  <c r="ES52" i="35"/>
  <c r="EO52" i="35"/>
  <c r="EK52" i="35"/>
  <c r="EG52" i="35"/>
  <c r="EC52" i="35"/>
  <c r="DY52" i="35"/>
  <c r="DU52" i="35"/>
  <c r="DQ52" i="35"/>
  <c r="DM52" i="35"/>
  <c r="DI52" i="35"/>
  <c r="DE52" i="35"/>
  <c r="DA52" i="35"/>
  <c r="CW52" i="35"/>
  <c r="CS52" i="35"/>
  <c r="CO52" i="35"/>
  <c r="CK52" i="35"/>
  <c r="CG52" i="35"/>
  <c r="CC52" i="35"/>
  <c r="BY52" i="35"/>
  <c r="BU52" i="35"/>
  <c r="BQ52" i="35"/>
  <c r="BM52" i="35"/>
  <c r="BI52" i="35"/>
  <c r="BE52" i="35"/>
  <c r="BA52" i="35"/>
  <c r="AW52" i="35"/>
  <c r="AS52" i="35"/>
  <c r="AO52" i="35"/>
  <c r="AK52" i="35"/>
  <c r="GF52" i="35"/>
  <c r="GB52" i="35"/>
  <c r="FX52" i="35"/>
  <c r="FT52" i="35"/>
  <c r="FP52" i="35"/>
  <c r="FL52" i="35"/>
  <c r="FH52" i="35"/>
  <c r="FD52" i="35"/>
  <c r="EZ52" i="35"/>
  <c r="EV52" i="35"/>
  <c r="ER52" i="35"/>
  <c r="EN52" i="35"/>
  <c r="EJ52" i="35"/>
  <c r="EF52" i="35"/>
  <c r="EB52" i="35"/>
  <c r="DX52" i="35"/>
  <c r="DT52" i="35"/>
  <c r="DP52" i="35"/>
  <c r="DL52" i="35"/>
  <c r="DH52" i="35"/>
  <c r="DD52" i="35"/>
  <c r="CZ52" i="35"/>
  <c r="CV52" i="35"/>
  <c r="CR52" i="35"/>
  <c r="CN52" i="35"/>
  <c r="CJ52" i="35"/>
  <c r="CF52" i="35"/>
  <c r="CB52" i="35"/>
  <c r="BX52" i="35"/>
  <c r="BT52" i="35"/>
  <c r="BP52" i="35"/>
  <c r="BL52" i="35"/>
  <c r="BH52" i="35"/>
  <c r="BD52" i="35"/>
  <c r="AZ52" i="35"/>
  <c r="AV52" i="35"/>
  <c r="AR52" i="35"/>
  <c r="AN52" i="35"/>
  <c r="AJ52" i="35"/>
  <c r="FG52" i="35" s="1"/>
  <c r="GI52" i="35"/>
  <c r="FS52" i="35"/>
  <c r="FC52" i="35"/>
  <c r="EM52" i="35"/>
  <c r="DW52" i="35"/>
  <c r="DG52" i="35"/>
  <c r="CQ52" i="35"/>
  <c r="CA52" i="35"/>
  <c r="BK52" i="35"/>
  <c r="AU52" i="35"/>
  <c r="GE52" i="35"/>
  <c r="FO52" i="35"/>
  <c r="EY52" i="35"/>
  <c r="EI52" i="35"/>
  <c r="DS52" i="35"/>
  <c r="DC52" i="35"/>
  <c r="CM52" i="35"/>
  <c r="BW52" i="35"/>
  <c r="BG52" i="35"/>
  <c r="AQ52" i="35"/>
  <c r="GA52" i="35"/>
  <c r="FK52" i="35"/>
  <c r="EU52" i="35"/>
  <c r="EE52" i="35"/>
  <c r="DO52" i="35"/>
  <c r="CY52" i="35"/>
  <c r="CI52" i="35"/>
  <c r="BS52" i="35"/>
  <c r="BC52" i="35"/>
  <c r="AM52" i="35"/>
  <c r="EQ52" i="35"/>
  <c r="CE52" i="35"/>
  <c r="EA52" i="35"/>
  <c r="BO52" i="35"/>
  <c r="CU52" i="35"/>
  <c r="FW52" i="35"/>
  <c r="DK52" i="35"/>
  <c r="AY52" i="35"/>
  <c r="O78" i="35"/>
  <c r="Q78" i="35" s="1"/>
  <c r="O77" i="35"/>
  <c r="Q77" i="35" s="1"/>
  <c r="O76" i="35"/>
  <c r="Q76" i="35" s="1"/>
  <c r="M76" i="35"/>
  <c r="O75" i="35"/>
  <c r="Q75" i="35" s="1"/>
  <c r="M75" i="35"/>
  <c r="O71" i="35"/>
  <c r="Q71" i="35" s="1"/>
  <c r="O54" i="35"/>
  <c r="Q54" i="35" s="1"/>
  <c r="M54" i="35"/>
  <c r="O55" i="35"/>
  <c r="Q55" i="35" s="1"/>
  <c r="O53" i="35"/>
  <c r="Q53" i="35" s="1"/>
  <c r="M53" i="35"/>
  <c r="O40" i="35"/>
  <c r="M40" i="35"/>
  <c r="O42" i="35"/>
  <c r="M42" i="35"/>
  <c r="O45" i="35"/>
  <c r="Q45" i="35" s="1"/>
  <c r="O44" i="35"/>
  <c r="Q44" i="35" s="1"/>
  <c r="O43" i="35"/>
  <c r="Q43" i="35" s="1"/>
  <c r="O41" i="35"/>
  <c r="Q41" i="35" s="1"/>
  <c r="M41" i="35"/>
  <c r="O34" i="35"/>
  <c r="Q34" i="35" s="1"/>
  <c r="O33" i="35"/>
  <c r="Q33" i="35" s="1"/>
  <c r="M33" i="35"/>
  <c r="O31" i="35"/>
  <c r="Q31" i="35" s="1"/>
  <c r="M31" i="35"/>
  <c r="O36" i="35"/>
  <c r="Q36" i="35" s="1"/>
  <c r="O32" i="35"/>
  <c r="Q32" i="35" s="1"/>
  <c r="M32" i="35"/>
  <c r="O20" i="35"/>
  <c r="Q20" i="35" s="1"/>
  <c r="M20" i="35"/>
  <c r="O19" i="35"/>
  <c r="Q19" i="35" s="1"/>
  <c r="M19" i="35"/>
  <c r="O24" i="35"/>
  <c r="Q24" i="35" s="1"/>
  <c r="O23" i="35"/>
  <c r="O18" i="35"/>
  <c r="Q18" i="35" s="1"/>
  <c r="M18" i="35"/>
  <c r="O21" i="35"/>
  <c r="Q21" i="35" s="1"/>
  <c r="M21" i="35"/>
  <c r="O26" i="35"/>
  <c r="Q26" i="35" s="1"/>
  <c r="O27" i="35"/>
  <c r="Q27" i="35" s="1"/>
  <c r="O11" i="35"/>
  <c r="Q11" i="35" s="1"/>
  <c r="M11" i="35"/>
  <c r="O10" i="35"/>
  <c r="Q10" i="35" s="1"/>
  <c r="O14" i="35"/>
  <c r="Q14" i="35" s="1"/>
  <c r="O13" i="35"/>
  <c r="Q13" i="35" s="1"/>
  <c r="O12" i="35"/>
  <c r="Q12" i="35" s="1"/>
  <c r="X90" i="22" l="1"/>
  <c r="W91" i="22" s="1"/>
  <c r="X91" i="22" s="1"/>
  <c r="W92" i="22" s="1"/>
  <c r="L65" i="35"/>
  <c r="M65" i="35" s="1"/>
  <c r="GB53" i="35"/>
  <c r="FL53" i="35"/>
  <c r="EV53" i="35"/>
  <c r="EF53" i="35"/>
  <c r="DP53" i="35"/>
  <c r="CZ53" i="35"/>
  <c r="GD53" i="35"/>
  <c r="FN53" i="35"/>
  <c r="EX53" i="35"/>
  <c r="EH53" i="35"/>
  <c r="DR53" i="35"/>
  <c r="GI53" i="35"/>
  <c r="FC53" i="35"/>
  <c r="DW53" i="35"/>
  <c r="CU53" i="35"/>
  <c r="CD53" i="35"/>
  <c r="BN53" i="35"/>
  <c r="AX53" i="35"/>
  <c r="GG53" i="35"/>
  <c r="FA53" i="35"/>
  <c r="DU53" i="35"/>
  <c r="CT53" i="35"/>
  <c r="CC53" i="35"/>
  <c r="BM53" i="35"/>
  <c r="AW53" i="35"/>
  <c r="GE53" i="35"/>
  <c r="EY53" i="35"/>
  <c r="DS53" i="35"/>
  <c r="CS53" i="35"/>
  <c r="CB53" i="35"/>
  <c r="BL53" i="35"/>
  <c r="AV53" i="35"/>
  <c r="FE53" i="35"/>
  <c r="BO53" i="35"/>
  <c r="DQ53" i="35"/>
  <c r="AU53" i="35"/>
  <c r="BW53" i="35"/>
  <c r="BC53" i="35"/>
  <c r="BS53" i="35"/>
  <c r="EU53" i="35"/>
  <c r="BZ53" i="35"/>
  <c r="AT53" i="35"/>
  <c r="FY53" i="35"/>
  <c r="CO53" i="35"/>
  <c r="BI53" i="35"/>
  <c r="FW53" i="35"/>
  <c r="CN53" i="35"/>
  <c r="DY53" i="35"/>
  <c r="EO53" i="35"/>
  <c r="CI53" i="35"/>
  <c r="FT53" i="35"/>
  <c r="DX53" i="35"/>
  <c r="FV53" i="35"/>
  <c r="EP53" i="35"/>
  <c r="FS53" i="35"/>
  <c r="CL53" i="35"/>
  <c r="BF53" i="35"/>
  <c r="EK53" i="35"/>
  <c r="BU53" i="35"/>
  <c r="FO53" i="35"/>
  <c r="DC53" i="35"/>
  <c r="BD53" i="35"/>
  <c r="GC53" i="35"/>
  <c r="AQ53" i="35"/>
  <c r="FX53" i="35"/>
  <c r="FH53" i="35"/>
  <c r="ER53" i="35"/>
  <c r="EB53" i="35"/>
  <c r="DL53" i="35"/>
  <c r="CV53" i="35"/>
  <c r="FZ53" i="35"/>
  <c r="FJ53" i="35"/>
  <c r="ET53" i="35"/>
  <c r="ED53" i="35"/>
  <c r="DN53" i="35"/>
  <c r="GA53" i="35"/>
  <c r="DO53" i="35"/>
  <c r="CP53" i="35"/>
  <c r="BJ53" i="35"/>
  <c r="ES53" i="35"/>
  <c r="BY53" i="35"/>
  <c r="DK53" i="35"/>
  <c r="BH53" i="35"/>
  <c r="AY53" i="35"/>
  <c r="BG53" i="35"/>
  <c r="EN53" i="35"/>
  <c r="CR53" i="35"/>
  <c r="DZ53" i="35"/>
  <c r="EM53" i="35"/>
  <c r="BV53" i="35"/>
  <c r="FQ53" i="35"/>
  <c r="CK53" i="35"/>
  <c r="BE53" i="35"/>
  <c r="EI53" i="35"/>
  <c r="BT53" i="35"/>
  <c r="CW53" i="35"/>
  <c r="CA53" i="35"/>
  <c r="AM53" i="35"/>
  <c r="GF53" i="35"/>
  <c r="FP53" i="35"/>
  <c r="EZ53" i="35"/>
  <c r="EJ53" i="35"/>
  <c r="DT53" i="35"/>
  <c r="DD53" i="35"/>
  <c r="GH53" i="35"/>
  <c r="FR53" i="35"/>
  <c r="FB53" i="35"/>
  <c r="EL53" i="35"/>
  <c r="DV53" i="35"/>
  <c r="DF53" i="35"/>
  <c r="FK53" i="35"/>
  <c r="EE53" i="35"/>
  <c r="DA53" i="35"/>
  <c r="CH53" i="35"/>
  <c r="BR53" i="35"/>
  <c r="BB53" i="35"/>
  <c r="AL53" i="35"/>
  <c r="FI53" i="35"/>
  <c r="EC53" i="35"/>
  <c r="CY53" i="35"/>
  <c r="CG53" i="35"/>
  <c r="BQ53" i="35"/>
  <c r="BA53" i="35"/>
  <c r="AK53" i="35"/>
  <c r="FG53" i="35"/>
  <c r="EA53" i="35"/>
  <c r="CX53" i="35"/>
  <c r="CF53" i="35"/>
  <c r="BP53" i="35"/>
  <c r="AZ53" i="35"/>
  <c r="AJ53" i="35"/>
  <c r="CE53" i="35"/>
  <c r="EW53" i="35"/>
  <c r="BK53" i="35"/>
  <c r="CM53" i="35"/>
  <c r="EG53" i="35"/>
  <c r="FM53" i="35"/>
  <c r="DM53" i="35"/>
  <c r="AS53" i="35"/>
  <c r="EQ53" i="35"/>
  <c r="BX53" i="35"/>
  <c r="AR53" i="35"/>
  <c r="CQ53" i="35"/>
  <c r="DB53" i="35"/>
  <c r="FD53" i="35"/>
  <c r="DH53" i="35"/>
  <c r="FF53" i="35"/>
  <c r="DJ53" i="35"/>
  <c r="DG53" i="35"/>
  <c r="AP53" i="35"/>
  <c r="DE53" i="35"/>
  <c r="AO53" i="35"/>
  <c r="CJ53" i="35"/>
  <c r="AN53" i="35"/>
  <c r="FU53" i="35" s="1"/>
  <c r="DI53" i="35"/>
  <c r="FU54" i="35"/>
  <c r="FE54" i="35"/>
  <c r="FT54" i="35"/>
  <c r="FD54" i="35"/>
  <c r="EN54" i="35"/>
  <c r="DX54" i="35"/>
  <c r="DH54" i="35"/>
  <c r="CR54" i="35"/>
  <c r="CB54" i="35"/>
  <c r="BL54" i="35"/>
  <c r="AV54" i="35"/>
  <c r="GH54" i="35"/>
  <c r="FR54" i="35"/>
  <c r="EX54" i="35"/>
  <c r="EH54" i="35"/>
  <c r="DR54" i="35"/>
  <c r="DB54" i="35"/>
  <c r="CL54" i="35"/>
  <c r="BV54" i="35"/>
  <c r="BF54" i="35"/>
  <c r="AP54" i="35"/>
  <c r="EY54" i="35"/>
  <c r="DS54" i="35"/>
  <c r="CM54" i="35"/>
  <c r="BG54" i="35"/>
  <c r="FG54" i="35"/>
  <c r="DY54" i="35"/>
  <c r="CS54" i="35"/>
  <c r="BM54" i="35"/>
  <c r="GI54" i="35"/>
  <c r="EM54" i="35"/>
  <c r="DG54" i="35"/>
  <c r="CA54" i="35"/>
  <c r="AU54" i="35"/>
  <c r="CW54" i="35"/>
  <c r="DU54" i="35"/>
  <c r="DM54" i="35"/>
  <c r="BY54" i="35"/>
  <c r="FQ54" i="35"/>
  <c r="DT54" i="35"/>
  <c r="BX54" i="35"/>
  <c r="AR54" i="35"/>
  <c r="ET54" i="35"/>
  <c r="DN54" i="35"/>
  <c r="BR54" i="35"/>
  <c r="AL54" i="35"/>
  <c r="CE54" i="35"/>
  <c r="DQ54" i="35"/>
  <c r="FS54" i="35"/>
  <c r="CY54" i="35"/>
  <c r="BQ54" i="35"/>
  <c r="CG54" i="35"/>
  <c r="FM54" i="35"/>
  <c r="FL54" i="35"/>
  <c r="EF54" i="35"/>
  <c r="CZ54" i="35"/>
  <c r="BD54" i="35"/>
  <c r="FJ54" i="35"/>
  <c r="DJ54" i="35"/>
  <c r="BN54" i="35"/>
  <c r="EI54" i="35"/>
  <c r="AQ54" i="35"/>
  <c r="CC54" i="35"/>
  <c r="DW54" i="35"/>
  <c r="FO54" i="35"/>
  <c r="BA54" i="35"/>
  <c r="GG54" i="35"/>
  <c r="GF54" i="35"/>
  <c r="FP54" i="35"/>
  <c r="CN54" i="35"/>
  <c r="FN54" i="35"/>
  <c r="CH54" i="35"/>
  <c r="DK54" i="35"/>
  <c r="EW54" i="35"/>
  <c r="BE54" i="35"/>
  <c r="AM54" i="35"/>
  <c r="EK54" i="35"/>
  <c r="GB54" i="35"/>
  <c r="CJ54" i="35"/>
  <c r="AN54" i="35"/>
  <c r="EP54" i="35"/>
  <c r="CT54" i="35"/>
  <c r="AX54" i="35"/>
  <c r="DC54" i="35"/>
  <c r="EO54" i="35"/>
  <c r="AW54" i="35"/>
  <c r="CQ54" i="35"/>
  <c r="AK54" i="35"/>
  <c r="GE54" i="35"/>
  <c r="FY54" i="35"/>
  <c r="FI54" i="35"/>
  <c r="FX54" i="35"/>
  <c r="FH54" i="35"/>
  <c r="ER54" i="35"/>
  <c r="EB54" i="35"/>
  <c r="DL54" i="35"/>
  <c r="CV54" i="35"/>
  <c r="CF54" i="35"/>
  <c r="BP54" i="35"/>
  <c r="AZ54" i="35"/>
  <c r="AJ54" i="35"/>
  <c r="FV54" i="35"/>
  <c r="FB54" i="35"/>
  <c r="EL54" i="35"/>
  <c r="DV54" i="35"/>
  <c r="DF54" i="35"/>
  <c r="CP54" i="35"/>
  <c r="BZ54" i="35"/>
  <c r="BJ54" i="35"/>
  <c r="AT54" i="35"/>
  <c r="FK54" i="35"/>
  <c r="EA54" i="35"/>
  <c r="CU54" i="35"/>
  <c r="BO54" i="35"/>
  <c r="FW54" i="35"/>
  <c r="EG54" i="35"/>
  <c r="DA54" i="35"/>
  <c r="BU54" i="35"/>
  <c r="AO54" i="35"/>
  <c r="EU54" i="35"/>
  <c r="DO54" i="35"/>
  <c r="CI54" i="35"/>
  <c r="BC54" i="35"/>
  <c r="EC54" i="35"/>
  <c r="FA54" i="35"/>
  <c r="ES54" i="35"/>
  <c r="DE54" i="35"/>
  <c r="AS54" i="35"/>
  <c r="EZ54" i="35"/>
  <c r="EJ54" i="35"/>
  <c r="DD54" i="35"/>
  <c r="BH54" i="35"/>
  <c r="GD54" i="35"/>
  <c r="ED54" i="35"/>
  <c r="CX54" i="35"/>
  <c r="BB54" i="35"/>
  <c r="EQ54" i="35"/>
  <c r="AY54" i="35"/>
  <c r="CK54" i="35"/>
  <c r="EE54" i="35"/>
  <c r="BS54" i="35"/>
  <c r="CO54" i="35"/>
  <c r="GC54" i="35"/>
  <c r="EV54" i="35"/>
  <c r="DP54" i="35"/>
  <c r="BT54" i="35"/>
  <c r="FZ54" i="35"/>
  <c r="DZ54" i="35"/>
  <c r="CD54" i="35"/>
  <c r="GA54" i="35"/>
  <c r="BW54" i="35"/>
  <c r="DI54" i="35"/>
  <c r="FC54" i="35"/>
  <c r="BK54" i="35"/>
  <c r="BI54" i="35"/>
  <c r="FF54" i="35"/>
  <c r="GH52" i="35"/>
  <c r="GH31" i="35"/>
  <c r="FZ31" i="35"/>
  <c r="FV31" i="35"/>
  <c r="FR31" i="35"/>
  <c r="FN31" i="35"/>
  <c r="FJ31" i="35"/>
  <c r="FF31" i="35"/>
  <c r="FB31" i="35"/>
  <c r="EX31" i="35"/>
  <c r="ET31" i="35"/>
  <c r="EP31" i="35"/>
  <c r="EL31" i="35"/>
  <c r="EH31" i="35"/>
  <c r="ED31" i="35"/>
  <c r="DZ31" i="35"/>
  <c r="DV31" i="35"/>
  <c r="DR31" i="35"/>
  <c r="DN31" i="35"/>
  <c r="DJ31" i="35"/>
  <c r="DF31" i="35"/>
  <c r="DB31" i="35"/>
  <c r="CX31" i="35"/>
  <c r="CT31" i="35"/>
  <c r="CP31" i="35"/>
  <c r="CL31" i="35"/>
  <c r="CH31" i="35"/>
  <c r="CD31" i="35"/>
  <c r="BZ31" i="35"/>
  <c r="BV31" i="35"/>
  <c r="BR31" i="35"/>
  <c r="BN31" i="35"/>
  <c r="BJ31" i="35"/>
  <c r="BF31" i="35"/>
  <c r="BB31" i="35"/>
  <c r="AX31" i="35"/>
  <c r="AT31" i="35"/>
  <c r="AP31" i="35"/>
  <c r="AK31" i="35"/>
  <c r="GG31" i="35"/>
  <c r="GC31" i="35"/>
  <c r="FY31" i="35"/>
  <c r="FU31" i="35"/>
  <c r="FQ31" i="35"/>
  <c r="FM31" i="35"/>
  <c r="FI31" i="35"/>
  <c r="FE31" i="35"/>
  <c r="FA31" i="35"/>
  <c r="EW31" i="35"/>
  <c r="ES31" i="35"/>
  <c r="EO31" i="35"/>
  <c r="EK31" i="35"/>
  <c r="EG31" i="35"/>
  <c r="EC31" i="35"/>
  <c r="DY31" i="35"/>
  <c r="DU31" i="35"/>
  <c r="DQ31" i="35"/>
  <c r="DM31" i="35"/>
  <c r="DI31" i="35"/>
  <c r="DE31" i="35"/>
  <c r="DA31" i="35"/>
  <c r="CW31" i="35"/>
  <c r="CS31" i="35"/>
  <c r="CO31" i="35"/>
  <c r="CK31" i="35"/>
  <c r="CG31" i="35"/>
  <c r="CC31" i="35"/>
  <c r="BY31" i="35"/>
  <c r="BU31" i="35"/>
  <c r="BQ31" i="35"/>
  <c r="BM31" i="35"/>
  <c r="BI31" i="35"/>
  <c r="BE31" i="35"/>
  <c r="BA31" i="35"/>
  <c r="AW31" i="35"/>
  <c r="AS31" i="35"/>
  <c r="AO31" i="35"/>
  <c r="AJ31" i="35"/>
  <c r="GE31" i="35"/>
  <c r="GA31" i="35"/>
  <c r="FW31" i="35"/>
  <c r="FO31" i="35"/>
  <c r="FK31" i="35"/>
  <c r="FG31" i="35"/>
  <c r="FC31" i="35"/>
  <c r="EY31" i="35"/>
  <c r="EU31" i="35"/>
  <c r="EQ31" i="35"/>
  <c r="EM31" i="35"/>
  <c r="EI31" i="35"/>
  <c r="EE31" i="35"/>
  <c r="EA31" i="35"/>
  <c r="DW31" i="35"/>
  <c r="DS31" i="35"/>
  <c r="DO31" i="35"/>
  <c r="DK31" i="35"/>
  <c r="DG31" i="35"/>
  <c r="DC31" i="35"/>
  <c r="CY31" i="35"/>
  <c r="CU31" i="35"/>
  <c r="CQ31" i="35"/>
  <c r="CM31" i="35"/>
  <c r="CI31" i="35"/>
  <c r="CE31" i="35"/>
  <c r="CA31" i="35"/>
  <c r="BW31" i="35"/>
  <c r="BS31" i="35"/>
  <c r="BO31" i="35"/>
  <c r="BK31" i="35"/>
  <c r="BG31" i="35"/>
  <c r="BC31" i="35"/>
  <c r="AY31" i="35"/>
  <c r="AU31" i="35"/>
  <c r="AQ31" i="35"/>
  <c r="AM31" i="35"/>
  <c r="FX31" i="35"/>
  <c r="FH31" i="35"/>
  <c r="ER31" i="35"/>
  <c r="EB31" i="35"/>
  <c r="DL31" i="35"/>
  <c r="CF31" i="35"/>
  <c r="BP31" i="35"/>
  <c r="AZ31" i="35"/>
  <c r="FT31" i="35"/>
  <c r="FD31" i="35"/>
  <c r="EN31" i="35"/>
  <c r="DX31" i="35"/>
  <c r="DH31" i="35"/>
  <c r="CR31" i="35"/>
  <c r="CB31" i="35"/>
  <c r="BL31" i="35"/>
  <c r="AV31" i="35"/>
  <c r="GB31" i="35"/>
  <c r="FL31" i="35"/>
  <c r="EV31" i="35"/>
  <c r="EF31" i="35"/>
  <c r="DP31" i="35"/>
  <c r="CZ31" i="35"/>
  <c r="CJ31" i="35"/>
  <c r="BT31" i="35"/>
  <c r="BD31" i="35"/>
  <c r="AN31" i="35"/>
  <c r="GF31" i="35"/>
  <c r="DT31" i="35"/>
  <c r="BH31" i="35"/>
  <c r="EJ31" i="35"/>
  <c r="FP31" i="35"/>
  <c r="DD31" i="35"/>
  <c r="AR31" i="35"/>
  <c r="BX31" i="35"/>
  <c r="EZ31" i="35"/>
  <c r="GI32" i="35"/>
  <c r="GD32" i="35"/>
  <c r="FZ32" i="35"/>
  <c r="FV32" i="35"/>
  <c r="FR32" i="35"/>
  <c r="FN32" i="35"/>
  <c r="FJ32" i="35"/>
  <c r="FF32" i="35"/>
  <c r="FB32" i="35"/>
  <c r="EX32" i="35"/>
  <c r="ET32" i="35"/>
  <c r="EP32" i="35"/>
  <c r="EL32" i="35"/>
  <c r="EH32" i="35"/>
  <c r="ED32" i="35"/>
  <c r="DZ32" i="35"/>
  <c r="DV32" i="35"/>
  <c r="DR32" i="35"/>
  <c r="DN32" i="35"/>
  <c r="DJ32" i="35"/>
  <c r="DF32" i="35"/>
  <c r="DB32" i="35"/>
  <c r="CX32" i="35"/>
  <c r="CT32" i="35"/>
  <c r="CP32" i="35"/>
  <c r="CL32" i="35"/>
  <c r="CH32" i="35"/>
  <c r="CD32" i="35"/>
  <c r="BZ32" i="35"/>
  <c r="BV32" i="35"/>
  <c r="BR32" i="35"/>
  <c r="BN32" i="35"/>
  <c r="BJ32" i="35"/>
  <c r="BF32" i="35"/>
  <c r="BB32" i="35"/>
  <c r="AX32" i="35"/>
  <c r="AT32" i="35"/>
  <c r="AP32" i="35"/>
  <c r="AL32" i="35"/>
  <c r="GG32" i="35"/>
  <c r="GC32" i="35"/>
  <c r="FY32" i="35"/>
  <c r="FU32" i="35"/>
  <c r="FQ32" i="35"/>
  <c r="FM32" i="35"/>
  <c r="FE32" i="35"/>
  <c r="FA32" i="35"/>
  <c r="EW32" i="35"/>
  <c r="ES32" i="35"/>
  <c r="EO32" i="35"/>
  <c r="EK32" i="35"/>
  <c r="EG32" i="35"/>
  <c r="EC32" i="35"/>
  <c r="DY32" i="35"/>
  <c r="DU32" i="35"/>
  <c r="DQ32" i="35"/>
  <c r="DM32" i="35"/>
  <c r="DI32" i="35"/>
  <c r="DE32" i="35"/>
  <c r="DA32" i="35"/>
  <c r="CW32" i="35"/>
  <c r="CS32" i="35"/>
  <c r="CO32" i="35"/>
  <c r="CK32" i="35"/>
  <c r="CG32" i="35"/>
  <c r="CC32" i="35"/>
  <c r="BY32" i="35"/>
  <c r="BU32" i="35"/>
  <c r="BQ32" i="35"/>
  <c r="BM32" i="35"/>
  <c r="BI32" i="35"/>
  <c r="BE32" i="35"/>
  <c r="BA32" i="35"/>
  <c r="AW32" i="35"/>
  <c r="AS32" i="35"/>
  <c r="AO32" i="35"/>
  <c r="AK32" i="35"/>
  <c r="GE32" i="35"/>
  <c r="GA32" i="35"/>
  <c r="FW32" i="35"/>
  <c r="FS32" i="35"/>
  <c r="FO32" i="35"/>
  <c r="FK32" i="35"/>
  <c r="FG32" i="35"/>
  <c r="FC32" i="35"/>
  <c r="EY32" i="35"/>
  <c r="EU32" i="35"/>
  <c r="EQ32" i="35"/>
  <c r="EM32" i="35"/>
  <c r="EI32" i="35"/>
  <c r="EE32" i="35"/>
  <c r="EA32" i="35"/>
  <c r="DW32" i="35"/>
  <c r="DS32" i="35"/>
  <c r="DO32" i="35"/>
  <c r="DK32" i="35"/>
  <c r="DG32" i="35"/>
  <c r="DC32" i="35"/>
  <c r="CY32" i="35"/>
  <c r="CU32" i="35"/>
  <c r="CQ32" i="35"/>
  <c r="CM32" i="35"/>
  <c r="CI32" i="35"/>
  <c r="CE32" i="35"/>
  <c r="CA32" i="35"/>
  <c r="BW32" i="35"/>
  <c r="BS32" i="35"/>
  <c r="BO32" i="35"/>
  <c r="BK32" i="35"/>
  <c r="BG32" i="35"/>
  <c r="BC32" i="35"/>
  <c r="AY32" i="35"/>
  <c r="AU32" i="35"/>
  <c r="AQ32" i="35"/>
  <c r="AM32" i="35"/>
  <c r="FL32" i="35"/>
  <c r="EV32" i="35"/>
  <c r="EF32" i="35"/>
  <c r="DP32" i="35"/>
  <c r="CZ32" i="35"/>
  <c r="CJ32" i="35"/>
  <c r="BT32" i="35"/>
  <c r="BD32" i="35"/>
  <c r="AN32" i="35"/>
  <c r="FX32" i="35"/>
  <c r="FH32" i="35"/>
  <c r="ER32" i="35"/>
  <c r="EB32" i="35"/>
  <c r="DL32" i="35"/>
  <c r="CF32" i="35"/>
  <c r="BP32" i="35"/>
  <c r="AZ32" i="35"/>
  <c r="AJ32" i="35"/>
  <c r="FI32" i="35" s="1"/>
  <c r="GF32" i="35"/>
  <c r="FP32" i="35"/>
  <c r="EZ32" i="35"/>
  <c r="EJ32" i="35"/>
  <c r="DT32" i="35"/>
  <c r="DD32" i="35"/>
  <c r="CN32" i="35"/>
  <c r="BX32" i="35"/>
  <c r="BH32" i="35"/>
  <c r="AR32" i="35"/>
  <c r="FD32" i="35"/>
  <c r="CR32" i="35"/>
  <c r="FT32" i="35"/>
  <c r="AV32" i="35"/>
  <c r="EN32" i="35"/>
  <c r="CB32" i="35"/>
  <c r="DH32" i="35"/>
  <c r="DX32" i="35"/>
  <c r="BL32" i="35"/>
  <c r="GF41" i="35"/>
  <c r="GB41" i="35"/>
  <c r="FX41" i="35"/>
  <c r="FT41" i="35"/>
  <c r="FH41" i="35"/>
  <c r="FD41" i="35"/>
  <c r="EZ41" i="35"/>
  <c r="EU41" i="35"/>
  <c r="EQ41" i="35"/>
  <c r="EM41" i="35"/>
  <c r="EI41" i="35"/>
  <c r="EE41" i="35"/>
  <c r="EA41" i="35"/>
  <c r="DW41" i="35"/>
  <c r="DO41" i="35"/>
  <c r="DK41" i="35"/>
  <c r="DG41" i="35"/>
  <c r="DC41" i="35"/>
  <c r="CY41" i="35"/>
  <c r="CU41" i="35"/>
  <c r="CQ41" i="35"/>
  <c r="CM41" i="35"/>
  <c r="CI41" i="35"/>
  <c r="CE41" i="35"/>
  <c r="CA41" i="35"/>
  <c r="BW41" i="35"/>
  <c r="BS41" i="35"/>
  <c r="BO41" i="35"/>
  <c r="BK41" i="35"/>
  <c r="BG41" i="35"/>
  <c r="BC41" i="35"/>
  <c r="AY41" i="35"/>
  <c r="AU41" i="35"/>
  <c r="AQ41" i="35"/>
  <c r="AM41" i="35"/>
  <c r="GI41" i="35"/>
  <c r="GE41" i="35"/>
  <c r="GA41" i="35"/>
  <c r="FW41" i="35"/>
  <c r="FS41" i="35"/>
  <c r="FO41" i="35"/>
  <c r="FK41" i="35"/>
  <c r="FG41" i="35"/>
  <c r="FC41" i="35"/>
  <c r="EY41" i="35"/>
  <c r="ET41" i="35"/>
  <c r="EP41" i="35"/>
  <c r="EL41" i="35"/>
  <c r="EH41" i="35"/>
  <c r="ED41" i="35"/>
  <c r="DZ41" i="35"/>
  <c r="DV41" i="35"/>
  <c r="DR41" i="35"/>
  <c r="DN41" i="35"/>
  <c r="DJ41" i="35"/>
  <c r="DF41" i="35"/>
  <c r="DB41" i="35"/>
  <c r="CX41" i="35"/>
  <c r="CT41" i="35"/>
  <c r="CP41" i="35"/>
  <c r="CL41" i="35"/>
  <c r="CH41" i="35"/>
  <c r="CD41" i="35"/>
  <c r="BZ41" i="35"/>
  <c r="BV41" i="35"/>
  <c r="BR41" i="35"/>
  <c r="BN41" i="35"/>
  <c r="BJ41" i="35"/>
  <c r="BF41" i="35"/>
  <c r="BB41" i="35"/>
  <c r="AX41" i="35"/>
  <c r="AT41" i="35"/>
  <c r="AP41" i="35"/>
  <c r="AL41" i="35"/>
  <c r="GH41" i="35"/>
  <c r="GD41" i="35"/>
  <c r="FZ41" i="35"/>
  <c r="FV41" i="35"/>
  <c r="FR41" i="35"/>
  <c r="FN41" i="35"/>
  <c r="FJ41" i="35"/>
  <c r="FF41" i="35"/>
  <c r="FB41" i="35"/>
  <c r="EX41" i="35"/>
  <c r="ES41" i="35"/>
  <c r="EO41" i="35"/>
  <c r="EK41" i="35"/>
  <c r="EG41" i="35"/>
  <c r="EC41" i="35"/>
  <c r="DY41" i="35"/>
  <c r="DU41" i="35"/>
  <c r="DQ41" i="35"/>
  <c r="DM41" i="35"/>
  <c r="DI41" i="35"/>
  <c r="DE41" i="35"/>
  <c r="DA41" i="35"/>
  <c r="CW41" i="35"/>
  <c r="CS41" i="35"/>
  <c r="CO41" i="35"/>
  <c r="CK41" i="35"/>
  <c r="CG41" i="35"/>
  <c r="CC41" i="35"/>
  <c r="BY41" i="35"/>
  <c r="BU41" i="35"/>
  <c r="BQ41" i="35"/>
  <c r="BM41" i="35"/>
  <c r="BI41" i="35"/>
  <c r="BE41" i="35"/>
  <c r="BA41" i="35"/>
  <c r="AW41" i="35"/>
  <c r="AS41" i="35"/>
  <c r="AO41" i="35"/>
  <c r="AK41" i="35"/>
  <c r="GG41" i="35"/>
  <c r="FQ41" i="35"/>
  <c r="FA41" i="35"/>
  <c r="EJ41" i="35"/>
  <c r="DT41" i="35"/>
  <c r="DD41" i="35"/>
  <c r="CN41" i="35"/>
  <c r="BX41" i="35"/>
  <c r="BH41" i="35"/>
  <c r="AR41" i="35"/>
  <c r="GC41" i="35"/>
  <c r="FM41" i="35"/>
  <c r="EV41" i="35"/>
  <c r="EF41" i="35"/>
  <c r="CZ41" i="35"/>
  <c r="CJ41" i="35"/>
  <c r="BT41" i="35"/>
  <c r="BD41" i="35"/>
  <c r="AN41" i="35"/>
  <c r="FU41" i="35"/>
  <c r="FE41" i="35"/>
  <c r="EN41" i="35"/>
  <c r="DX41" i="35"/>
  <c r="DH41" i="35"/>
  <c r="CR41" i="35"/>
  <c r="CB41" i="35"/>
  <c r="BL41" i="35"/>
  <c r="AV41" i="35"/>
  <c r="ER41" i="35"/>
  <c r="CF41" i="35"/>
  <c r="EB41" i="35"/>
  <c r="BP41" i="35"/>
  <c r="FI41" i="35"/>
  <c r="CV41" i="35"/>
  <c r="AJ41" i="35"/>
  <c r="DS41" i="35" s="1"/>
  <c r="FY41" i="35"/>
  <c r="DL41" i="35"/>
  <c r="AZ41" i="35"/>
  <c r="GF11" i="35"/>
  <c r="GB11" i="35"/>
  <c r="FX11" i="35"/>
  <c r="FT11" i="35"/>
  <c r="FL11" i="35"/>
  <c r="FH11" i="35"/>
  <c r="FD11" i="35"/>
  <c r="EZ11" i="35"/>
  <c r="EV11" i="35"/>
  <c r="ER11" i="35"/>
  <c r="EN11" i="35"/>
  <c r="EJ11" i="35"/>
  <c r="EF11" i="35"/>
  <c r="DX11" i="35"/>
  <c r="DT11" i="35"/>
  <c r="DP11" i="35"/>
  <c r="DL11" i="35"/>
  <c r="DH11" i="35"/>
  <c r="DD11" i="35"/>
  <c r="CZ11" i="35"/>
  <c r="CV11" i="35"/>
  <c r="CR11" i="35"/>
  <c r="CN11" i="35"/>
  <c r="CJ11" i="35"/>
  <c r="CF11" i="35"/>
  <c r="CB11" i="35"/>
  <c r="BX11" i="35"/>
  <c r="BT11" i="35"/>
  <c r="BP11" i="35"/>
  <c r="BL11" i="35"/>
  <c r="BH11" i="35"/>
  <c r="BD11" i="35"/>
  <c r="AZ11" i="35"/>
  <c r="AV11" i="35"/>
  <c r="AR11" i="35"/>
  <c r="FP11" i="35" s="1"/>
  <c r="AN11" i="35"/>
  <c r="AJ11" i="35"/>
  <c r="GD11" i="35" s="1"/>
  <c r="GC11" i="35"/>
  <c r="FQ11" i="35"/>
  <c r="FI11" i="35"/>
  <c r="EW11" i="35"/>
  <c r="EK11" i="35"/>
  <c r="DY11" i="35"/>
  <c r="DM11" i="35"/>
  <c r="DA11" i="35"/>
  <c r="CO11" i="35"/>
  <c r="CC11" i="35"/>
  <c r="BQ11" i="35"/>
  <c r="BE11" i="35"/>
  <c r="AS11" i="35"/>
  <c r="GI11" i="35"/>
  <c r="GE11" i="35"/>
  <c r="GA11" i="35"/>
  <c r="FW11" i="35"/>
  <c r="FS11" i="35"/>
  <c r="FO11" i="35"/>
  <c r="FK11" i="35"/>
  <c r="FG11" i="35"/>
  <c r="EY11" i="35"/>
  <c r="EU11" i="35"/>
  <c r="EQ11" i="35"/>
  <c r="EM11" i="35"/>
  <c r="EI11" i="35"/>
  <c r="EE11" i="35"/>
  <c r="EA11" i="35"/>
  <c r="DW11" i="35"/>
  <c r="DS11" i="35"/>
  <c r="DO11" i="35"/>
  <c r="DK11" i="35"/>
  <c r="DG11" i="35"/>
  <c r="DC11" i="35"/>
  <c r="CY11" i="35"/>
  <c r="CU11" i="35"/>
  <c r="CQ11" i="35"/>
  <c r="CM11" i="35"/>
  <c r="CI11" i="35"/>
  <c r="CE11" i="35"/>
  <c r="CA11" i="35"/>
  <c r="BW11" i="35"/>
  <c r="BS11" i="35"/>
  <c r="BO11" i="35"/>
  <c r="BK11" i="35"/>
  <c r="BG11" i="35"/>
  <c r="BC11" i="35"/>
  <c r="AY11" i="35"/>
  <c r="AU11" i="35"/>
  <c r="AQ11" i="35"/>
  <c r="AM11" i="35"/>
  <c r="GG11" i="35"/>
  <c r="FU11" i="35"/>
  <c r="FE11" i="35"/>
  <c r="EO11" i="35"/>
  <c r="EC11" i="35"/>
  <c r="DQ11" i="35"/>
  <c r="DE11" i="35"/>
  <c r="CS11" i="35"/>
  <c r="CG11" i="35"/>
  <c r="BU11" i="35"/>
  <c r="BI11" i="35"/>
  <c r="AW11" i="35"/>
  <c r="AK11" i="35"/>
  <c r="FC11" i="35" s="1"/>
  <c r="GH11" i="35"/>
  <c r="FZ11" i="35"/>
  <c r="FV11" i="35"/>
  <c r="FR11" i="35"/>
  <c r="FN11" i="35"/>
  <c r="FJ11" i="35"/>
  <c r="FF11" i="35"/>
  <c r="FB11" i="35"/>
  <c r="EX11" i="35"/>
  <c r="ET11" i="35"/>
  <c r="EP11" i="35"/>
  <c r="EL11" i="35"/>
  <c r="EH11" i="35"/>
  <c r="ED11" i="35"/>
  <c r="DZ11" i="35"/>
  <c r="DV11" i="35"/>
  <c r="DR11" i="35"/>
  <c r="DN11" i="35"/>
  <c r="DJ11" i="35"/>
  <c r="DF11" i="35"/>
  <c r="DB11" i="35"/>
  <c r="CX11" i="35"/>
  <c r="CT11" i="35"/>
  <c r="CP11" i="35"/>
  <c r="CL11" i="35"/>
  <c r="CH11" i="35"/>
  <c r="CD11" i="35"/>
  <c r="BZ11" i="35"/>
  <c r="BV11" i="35"/>
  <c r="BR11" i="35"/>
  <c r="BN11" i="35"/>
  <c r="BJ11" i="35"/>
  <c r="BF11" i="35"/>
  <c r="BB11" i="35"/>
  <c r="AX11" i="35"/>
  <c r="AT11" i="35"/>
  <c r="AP11" i="35"/>
  <c r="AL11" i="35"/>
  <c r="FY11" i="35"/>
  <c r="FM11" i="35"/>
  <c r="FA11" i="35"/>
  <c r="ES11" i="35"/>
  <c r="EG11" i="35"/>
  <c r="DU11" i="35"/>
  <c r="CW11" i="35"/>
  <c r="CK11" i="35"/>
  <c r="BY11" i="35"/>
  <c r="BM11" i="35"/>
  <c r="BA11" i="35"/>
  <c r="AO11" i="35"/>
  <c r="GH18" i="35"/>
  <c r="GD18" i="35"/>
  <c r="FZ18" i="35"/>
  <c r="FV18" i="35"/>
  <c r="FR18" i="35"/>
  <c r="FN18" i="35"/>
  <c r="FJ18" i="35"/>
  <c r="FF18" i="35"/>
  <c r="FB18" i="35"/>
  <c r="EX18" i="35"/>
  <c r="ET18" i="35"/>
  <c r="EP18" i="35"/>
  <c r="EL18" i="35"/>
  <c r="EH18" i="35"/>
  <c r="ED18" i="35"/>
  <c r="DZ18" i="35"/>
  <c r="DV18" i="35"/>
  <c r="DR18" i="35"/>
  <c r="DN18" i="35"/>
  <c r="DJ18" i="35"/>
  <c r="DF18" i="35"/>
  <c r="DB18" i="35"/>
  <c r="CX18" i="35"/>
  <c r="CT18" i="35"/>
  <c r="CP18" i="35"/>
  <c r="CL18" i="35"/>
  <c r="CH18" i="35"/>
  <c r="CD18" i="35"/>
  <c r="BY18" i="35"/>
  <c r="BU18" i="35"/>
  <c r="BQ18" i="35"/>
  <c r="BM18" i="35"/>
  <c r="BI18" i="35"/>
  <c r="BE18" i="35"/>
  <c r="BA18" i="35"/>
  <c r="AW18" i="35"/>
  <c r="AS18" i="35"/>
  <c r="AO18" i="35"/>
  <c r="AK18" i="35"/>
  <c r="GG18" i="35"/>
  <c r="GC18" i="35"/>
  <c r="FY18" i="35"/>
  <c r="FU18" i="35"/>
  <c r="FQ18" i="35"/>
  <c r="FM18" i="35"/>
  <c r="FI18" i="35"/>
  <c r="FE18" i="35"/>
  <c r="FA18" i="35"/>
  <c r="EW18" i="35"/>
  <c r="ES18" i="35"/>
  <c r="EO18" i="35"/>
  <c r="EK18" i="35"/>
  <c r="EG18" i="35"/>
  <c r="EC18" i="35"/>
  <c r="DY18" i="35"/>
  <c r="DU18" i="35"/>
  <c r="DQ18" i="35"/>
  <c r="DM18" i="35"/>
  <c r="DI18" i="35"/>
  <c r="DE18" i="35"/>
  <c r="DA18" i="35"/>
  <c r="CW18" i="35"/>
  <c r="CS18" i="35"/>
  <c r="CO18" i="35"/>
  <c r="CK18" i="35"/>
  <c r="CG18" i="35"/>
  <c r="CC18" i="35"/>
  <c r="BX18" i="35"/>
  <c r="BT18" i="35"/>
  <c r="BP18" i="35"/>
  <c r="BL18" i="35"/>
  <c r="BH18" i="35"/>
  <c r="BD18" i="35"/>
  <c r="AZ18" i="35"/>
  <c r="AV18" i="35"/>
  <c r="AR18" i="35"/>
  <c r="AN18" i="35"/>
  <c r="AJ18" i="35"/>
  <c r="GI18" i="35"/>
  <c r="GE18" i="35"/>
  <c r="GA18" i="35"/>
  <c r="FW18" i="35"/>
  <c r="FS18" i="35"/>
  <c r="FO18" i="35"/>
  <c r="FK18" i="35"/>
  <c r="FG18" i="35"/>
  <c r="FC18" i="35"/>
  <c r="EY18" i="35"/>
  <c r="EU18" i="35"/>
  <c r="EQ18" i="35"/>
  <c r="EM18" i="35"/>
  <c r="EI18" i="35"/>
  <c r="EE18" i="35"/>
  <c r="EA18" i="35"/>
  <c r="DW18" i="35"/>
  <c r="DS18" i="35"/>
  <c r="DO18" i="35"/>
  <c r="DK18" i="35"/>
  <c r="DG18" i="35"/>
  <c r="DC18" i="35"/>
  <c r="CY18" i="35"/>
  <c r="CU18" i="35"/>
  <c r="CQ18" i="35"/>
  <c r="CM18" i="35"/>
  <c r="CI18" i="35"/>
  <c r="CE18" i="35"/>
  <c r="CA18" i="35"/>
  <c r="BV18" i="35"/>
  <c r="BR18" i="35"/>
  <c r="BN18" i="35"/>
  <c r="BJ18" i="35"/>
  <c r="BF18" i="35"/>
  <c r="BB18" i="35"/>
  <c r="AX18" i="35"/>
  <c r="AT18" i="35"/>
  <c r="AP18" i="35"/>
  <c r="AL18" i="35"/>
  <c r="GF18" i="35"/>
  <c r="FP18" i="35"/>
  <c r="EZ18" i="35"/>
  <c r="EJ18" i="35"/>
  <c r="DT18" i="35"/>
  <c r="DD18" i="35"/>
  <c r="CN18" i="35"/>
  <c r="BW18" i="35"/>
  <c r="BG18" i="35"/>
  <c r="AQ18" i="35"/>
  <c r="FT18" i="35"/>
  <c r="EN18" i="35"/>
  <c r="DH18" i="35"/>
  <c r="CB18" i="35"/>
  <c r="AU18" i="35"/>
  <c r="GB18" i="35"/>
  <c r="FL18" i="35"/>
  <c r="EV18" i="35"/>
  <c r="EF18" i="35"/>
  <c r="DP18" i="35"/>
  <c r="CZ18" i="35"/>
  <c r="CJ18" i="35"/>
  <c r="BS18" i="35"/>
  <c r="BC18" i="35"/>
  <c r="AM18" i="35"/>
  <c r="FD18" i="35"/>
  <c r="DX18" i="35"/>
  <c r="CR18" i="35"/>
  <c r="BK18" i="35"/>
  <c r="FX18" i="35"/>
  <c r="FH18" i="35"/>
  <c r="ER18" i="35"/>
  <c r="EB18" i="35"/>
  <c r="DL18" i="35"/>
  <c r="CV18" i="35"/>
  <c r="CF18" i="35"/>
  <c r="BO18" i="35"/>
  <c r="AY18" i="35"/>
  <c r="GI20" i="35"/>
  <c r="GE20" i="35"/>
  <c r="GA20" i="35"/>
  <c r="FW20" i="35"/>
  <c r="FS20" i="35"/>
  <c r="FO20" i="35"/>
  <c r="FK20" i="35"/>
  <c r="FG20" i="35"/>
  <c r="FC20" i="35"/>
  <c r="EY20" i="35"/>
  <c r="EU20" i="35"/>
  <c r="EQ20" i="35"/>
  <c r="EM20" i="35"/>
  <c r="EI20" i="35"/>
  <c r="EE20" i="35"/>
  <c r="EA20" i="35"/>
  <c r="DW20" i="35"/>
  <c r="DS20" i="35"/>
  <c r="DO20" i="35"/>
  <c r="DK20" i="35"/>
  <c r="DG20" i="35"/>
  <c r="DC20" i="35"/>
  <c r="CY20" i="35"/>
  <c r="CU20" i="35"/>
  <c r="CQ20" i="35"/>
  <c r="CM20" i="35"/>
  <c r="CI20" i="35"/>
  <c r="CE20" i="35"/>
  <c r="CA20" i="35"/>
  <c r="BW20" i="35"/>
  <c r="BS20" i="35"/>
  <c r="BO20" i="35"/>
  <c r="BK20" i="35"/>
  <c r="BG20" i="35"/>
  <c r="BC20" i="35"/>
  <c r="AY20" i="35"/>
  <c r="AU20" i="35"/>
  <c r="AQ20" i="35"/>
  <c r="AM20" i="35"/>
  <c r="GH20" i="35"/>
  <c r="GD20" i="35"/>
  <c r="FZ20" i="35"/>
  <c r="FV20" i="35"/>
  <c r="FR20" i="35"/>
  <c r="FN20" i="35"/>
  <c r="FJ20" i="35"/>
  <c r="FF20" i="35"/>
  <c r="FB20" i="35"/>
  <c r="EX20" i="35"/>
  <c r="ET20" i="35"/>
  <c r="EP20" i="35"/>
  <c r="EL20" i="35"/>
  <c r="EH20" i="35"/>
  <c r="ED20" i="35"/>
  <c r="DZ20" i="35"/>
  <c r="DV20" i="35"/>
  <c r="DR20" i="35"/>
  <c r="DN20" i="35"/>
  <c r="DJ20" i="35"/>
  <c r="DF20" i="35"/>
  <c r="DB20" i="35"/>
  <c r="CX20" i="35"/>
  <c r="CT20" i="35"/>
  <c r="CP20" i="35"/>
  <c r="CL20" i="35"/>
  <c r="CH20" i="35"/>
  <c r="CD20" i="35"/>
  <c r="BZ20" i="35"/>
  <c r="BV20" i="35"/>
  <c r="BR20" i="35"/>
  <c r="BN20" i="35"/>
  <c r="BJ20" i="35"/>
  <c r="BF20" i="35"/>
  <c r="BB20" i="35"/>
  <c r="AX20" i="35"/>
  <c r="AT20" i="35"/>
  <c r="AP20" i="35"/>
  <c r="AL20" i="35"/>
  <c r="GF20" i="35"/>
  <c r="GB20" i="35"/>
  <c r="FX20" i="35"/>
  <c r="FT20" i="35"/>
  <c r="FP20" i="35"/>
  <c r="FL20" i="35"/>
  <c r="FH20" i="35"/>
  <c r="FD20" i="35"/>
  <c r="EZ20" i="35"/>
  <c r="EV20" i="35"/>
  <c r="ER20" i="35"/>
  <c r="EN20" i="35"/>
  <c r="EJ20" i="35"/>
  <c r="EF20" i="35"/>
  <c r="EB20" i="35"/>
  <c r="DX20" i="35"/>
  <c r="DT20" i="35"/>
  <c r="DP20" i="35"/>
  <c r="DL20" i="35"/>
  <c r="DH20" i="35"/>
  <c r="DD20" i="35"/>
  <c r="CZ20" i="35"/>
  <c r="CV20" i="35"/>
  <c r="CR20" i="35"/>
  <c r="CN20" i="35"/>
  <c r="CJ20" i="35"/>
  <c r="CF20" i="35"/>
  <c r="CB20" i="35"/>
  <c r="BX20" i="35"/>
  <c r="BT20" i="35"/>
  <c r="BP20" i="35"/>
  <c r="BL20" i="35"/>
  <c r="BH20" i="35"/>
  <c r="BD20" i="35"/>
  <c r="AZ20" i="35"/>
  <c r="AV20" i="35"/>
  <c r="AR20" i="35"/>
  <c r="AN20" i="35"/>
  <c r="AJ20" i="35"/>
  <c r="FY20" i="35"/>
  <c r="FI20" i="35"/>
  <c r="ES20" i="35"/>
  <c r="EC20" i="35"/>
  <c r="DM20" i="35"/>
  <c r="CW20" i="35"/>
  <c r="CG20" i="35"/>
  <c r="BQ20" i="35"/>
  <c r="BA20" i="35"/>
  <c r="AK20" i="35"/>
  <c r="EW20" i="35"/>
  <c r="DQ20" i="35"/>
  <c r="CK20" i="35"/>
  <c r="BE20" i="35"/>
  <c r="FU20" i="35"/>
  <c r="FE20" i="35"/>
  <c r="EO20" i="35"/>
  <c r="DY20" i="35"/>
  <c r="DI20" i="35"/>
  <c r="CS20" i="35"/>
  <c r="CC20" i="35"/>
  <c r="BM20" i="35"/>
  <c r="AW20" i="35"/>
  <c r="GC20" i="35"/>
  <c r="FM20" i="35"/>
  <c r="EG20" i="35"/>
  <c r="DA20" i="35"/>
  <c r="BU20" i="35"/>
  <c r="AO20" i="35"/>
  <c r="GG20" i="35"/>
  <c r="FQ20" i="35"/>
  <c r="FA20" i="35"/>
  <c r="EK20" i="35"/>
  <c r="DU20" i="35"/>
  <c r="DE20" i="35"/>
  <c r="CO20" i="35"/>
  <c r="BY20" i="35"/>
  <c r="BI20" i="35"/>
  <c r="AS20" i="35"/>
  <c r="EI22" i="35"/>
  <c r="EE22" i="35"/>
  <c r="EA22" i="35"/>
  <c r="DW22" i="35"/>
  <c r="DS22" i="35"/>
  <c r="DO22" i="35"/>
  <c r="DK22" i="35"/>
  <c r="DG22" i="35"/>
  <c r="DC22" i="35"/>
  <c r="CY22" i="35"/>
  <c r="CU22" i="35"/>
  <c r="CQ22" i="35"/>
  <c r="CM22" i="35"/>
  <c r="CI22" i="35"/>
  <c r="CE22" i="35"/>
  <c r="CA22" i="35"/>
  <c r="BW22" i="35"/>
  <c r="BS22" i="35"/>
  <c r="BO22" i="35"/>
  <c r="BK22" i="35"/>
  <c r="BG22" i="35"/>
  <c r="BC22" i="35"/>
  <c r="AY22" i="35"/>
  <c r="AU22" i="35"/>
  <c r="AQ22" i="35"/>
  <c r="AM22" i="35"/>
  <c r="EL22" i="35"/>
  <c r="EH22" i="35"/>
  <c r="ED22" i="35"/>
  <c r="DZ22" i="35"/>
  <c r="DV22" i="35"/>
  <c r="DR22" i="35"/>
  <c r="DN22" i="35"/>
  <c r="DJ22" i="35"/>
  <c r="DF22" i="35"/>
  <c r="DB22" i="35"/>
  <c r="CX22" i="35"/>
  <c r="CT22" i="35"/>
  <c r="CP22" i="35"/>
  <c r="CL22" i="35"/>
  <c r="CH22" i="35"/>
  <c r="CD22" i="35"/>
  <c r="BZ22" i="35"/>
  <c r="BV22" i="35"/>
  <c r="BR22" i="35"/>
  <c r="BN22" i="35"/>
  <c r="BJ22" i="35"/>
  <c r="BF22" i="35"/>
  <c r="BB22" i="35"/>
  <c r="AX22" i="35"/>
  <c r="AT22" i="35"/>
  <c r="AP22" i="35"/>
  <c r="AL22" i="35"/>
  <c r="EJ22" i="35"/>
  <c r="EF22" i="35"/>
  <c r="EB22" i="35"/>
  <c r="DX22" i="35"/>
  <c r="DT22" i="35"/>
  <c r="DP22" i="35"/>
  <c r="DL22" i="35"/>
  <c r="DH22" i="35"/>
  <c r="DD22" i="35"/>
  <c r="CZ22" i="35"/>
  <c r="CV22" i="35"/>
  <c r="CR22" i="35"/>
  <c r="CN22" i="35"/>
  <c r="CJ22" i="35"/>
  <c r="CF22" i="35"/>
  <c r="CB22" i="35"/>
  <c r="BX22" i="35"/>
  <c r="BT22" i="35"/>
  <c r="BP22" i="35"/>
  <c r="BL22" i="35"/>
  <c r="BH22" i="35"/>
  <c r="BD22" i="35"/>
  <c r="AZ22" i="35"/>
  <c r="AV22" i="35"/>
  <c r="AR22" i="35"/>
  <c r="AN22" i="35"/>
  <c r="AJ22" i="35"/>
  <c r="EK22" i="35"/>
  <c r="DU22" i="35"/>
  <c r="DE22" i="35"/>
  <c r="CO22" i="35"/>
  <c r="BY22" i="35"/>
  <c r="BI22" i="35"/>
  <c r="AS22" i="35"/>
  <c r="DI22" i="35"/>
  <c r="CC22" i="35"/>
  <c r="AW22" i="35"/>
  <c r="EG22" i="35"/>
  <c r="DQ22" i="35"/>
  <c r="DA22" i="35"/>
  <c r="CK22" i="35"/>
  <c r="BU22" i="35"/>
  <c r="BE22" i="35"/>
  <c r="AO22" i="35"/>
  <c r="DY22" i="35"/>
  <c r="CS22" i="35"/>
  <c r="BM22" i="35"/>
  <c r="EC22" i="35"/>
  <c r="DM22" i="35"/>
  <c r="CW22" i="35"/>
  <c r="CG22" i="35"/>
  <c r="BQ22" i="35"/>
  <c r="BA22" i="35"/>
  <c r="AK22" i="35"/>
  <c r="GH49" i="35"/>
  <c r="GD49" i="35"/>
  <c r="FZ49" i="35"/>
  <c r="FV49" i="35"/>
  <c r="FR49" i="35"/>
  <c r="FN49" i="35"/>
  <c r="FJ49" i="35"/>
  <c r="FB49" i="35"/>
  <c r="EX49" i="35"/>
  <c r="ET49" i="35"/>
  <c r="EP49" i="35"/>
  <c r="EL49" i="35"/>
  <c r="EH49" i="35"/>
  <c r="ED49" i="35"/>
  <c r="DZ49" i="35"/>
  <c r="DV49" i="35"/>
  <c r="DR49" i="35"/>
  <c r="DN49" i="35"/>
  <c r="DJ49" i="35"/>
  <c r="DF49" i="35"/>
  <c r="DB49" i="35"/>
  <c r="CX49" i="35"/>
  <c r="CT49" i="35"/>
  <c r="CP49" i="35"/>
  <c r="CL49" i="35"/>
  <c r="CH49" i="35"/>
  <c r="CD49" i="35"/>
  <c r="BZ49" i="35"/>
  <c r="BV49" i="35"/>
  <c r="BR49" i="35"/>
  <c r="BN49" i="35"/>
  <c r="BJ49" i="35"/>
  <c r="BF49" i="35"/>
  <c r="BB49" i="35"/>
  <c r="AX49" i="35"/>
  <c r="AT49" i="35"/>
  <c r="AP49" i="35"/>
  <c r="AL49" i="35"/>
  <c r="GG49" i="35"/>
  <c r="GC49" i="35"/>
  <c r="FY49" i="35"/>
  <c r="FU49" i="35"/>
  <c r="FQ49" i="35"/>
  <c r="FM49" i="35"/>
  <c r="FI49" i="35"/>
  <c r="FE49" i="35"/>
  <c r="FA49" i="35"/>
  <c r="EW49" i="35"/>
  <c r="ES49" i="35"/>
  <c r="EO49" i="35"/>
  <c r="EK49" i="35"/>
  <c r="EG49" i="35"/>
  <c r="EC49" i="35"/>
  <c r="DY49" i="35"/>
  <c r="DU49" i="35"/>
  <c r="DQ49" i="35"/>
  <c r="DM49" i="35"/>
  <c r="DI49" i="35"/>
  <c r="DE49" i="35"/>
  <c r="DA49" i="35"/>
  <c r="CW49" i="35"/>
  <c r="CS49" i="35"/>
  <c r="CO49" i="35"/>
  <c r="CK49" i="35"/>
  <c r="CG49" i="35"/>
  <c r="CC49" i="35"/>
  <c r="BY49" i="35"/>
  <c r="BU49" i="35"/>
  <c r="BQ49" i="35"/>
  <c r="BM49" i="35"/>
  <c r="BI49" i="35"/>
  <c r="BE49" i="35"/>
  <c r="BA49" i="35"/>
  <c r="AW49" i="35"/>
  <c r="AS49" i="35"/>
  <c r="AO49" i="35"/>
  <c r="AK49" i="35"/>
  <c r="GF49" i="35"/>
  <c r="FX49" i="35"/>
  <c r="FP49" i="35"/>
  <c r="FL49" i="35"/>
  <c r="FH49" i="35"/>
  <c r="FD49" i="35"/>
  <c r="EZ49" i="35"/>
  <c r="EV49" i="35"/>
  <c r="ER49" i="35"/>
  <c r="EN49" i="35"/>
  <c r="EJ49" i="35"/>
  <c r="EF49" i="35"/>
  <c r="EB49" i="35"/>
  <c r="DX49" i="35"/>
  <c r="DT49" i="35"/>
  <c r="DP49" i="35"/>
  <c r="DL49" i="35"/>
  <c r="DH49" i="35"/>
  <c r="DD49" i="35"/>
  <c r="CZ49" i="35"/>
  <c r="CV49" i="35"/>
  <c r="CR49" i="35"/>
  <c r="CN49" i="35"/>
  <c r="CJ49" i="35"/>
  <c r="CF49" i="35"/>
  <c r="CB49" i="35"/>
  <c r="BX49" i="35"/>
  <c r="BT49" i="35"/>
  <c r="BP49" i="35"/>
  <c r="BL49" i="35"/>
  <c r="BH49" i="35"/>
  <c r="BD49" i="35"/>
  <c r="AZ49" i="35"/>
  <c r="AV49" i="35"/>
  <c r="AR49" i="35"/>
  <c r="AN49" i="35"/>
  <c r="AJ49" i="35"/>
  <c r="FT49" i="35" s="1"/>
  <c r="FW49" i="35"/>
  <c r="FG49" i="35"/>
  <c r="EQ49" i="35"/>
  <c r="EA49" i="35"/>
  <c r="DK49" i="35"/>
  <c r="CU49" i="35"/>
  <c r="CE49" i="35"/>
  <c r="BO49" i="35"/>
  <c r="AY49" i="35"/>
  <c r="GI49" i="35"/>
  <c r="FS49" i="35"/>
  <c r="FC49" i="35"/>
  <c r="EM49" i="35"/>
  <c r="DW49" i="35"/>
  <c r="DG49" i="35"/>
  <c r="CQ49" i="35"/>
  <c r="CA49" i="35"/>
  <c r="BK49" i="35"/>
  <c r="AU49" i="35"/>
  <c r="GE49" i="35"/>
  <c r="FO49" i="35"/>
  <c r="EY49" i="35"/>
  <c r="EI49" i="35"/>
  <c r="DS49" i="35"/>
  <c r="DC49" i="35"/>
  <c r="CM49" i="35"/>
  <c r="BW49" i="35"/>
  <c r="BG49" i="35"/>
  <c r="AQ49" i="35"/>
  <c r="FK49" i="35"/>
  <c r="CY49" i="35"/>
  <c r="AM49" i="35"/>
  <c r="EU49" i="35"/>
  <c r="CI49" i="35"/>
  <c r="GA49" i="35"/>
  <c r="DO49" i="35"/>
  <c r="BC49" i="35"/>
  <c r="EE49" i="35"/>
  <c r="BS49" i="35"/>
  <c r="GH50" i="35"/>
  <c r="GD50" i="35"/>
  <c r="FZ50" i="35"/>
  <c r="FV50" i="35"/>
  <c r="FR50" i="35"/>
  <c r="FN50" i="35"/>
  <c r="FJ50" i="35"/>
  <c r="FF50" i="35"/>
  <c r="FB50" i="35"/>
  <c r="EX50" i="35"/>
  <c r="ET50" i="35"/>
  <c r="EP50" i="35"/>
  <c r="EL50" i="35"/>
  <c r="EH50" i="35"/>
  <c r="ED50" i="35"/>
  <c r="DZ50" i="35"/>
  <c r="DV50" i="35"/>
  <c r="DR50" i="35"/>
  <c r="DN50" i="35"/>
  <c r="DJ50" i="35"/>
  <c r="DF50" i="35"/>
  <c r="DB50" i="35"/>
  <c r="CX50" i="35"/>
  <c r="CT50" i="35"/>
  <c r="CP50" i="35"/>
  <c r="CL50" i="35"/>
  <c r="CH50" i="35"/>
  <c r="CD50" i="35"/>
  <c r="BZ50" i="35"/>
  <c r="BV50" i="35"/>
  <c r="BR50" i="35"/>
  <c r="BN50" i="35"/>
  <c r="BJ50" i="35"/>
  <c r="BF50" i="35"/>
  <c r="BB50" i="35"/>
  <c r="AX50" i="35"/>
  <c r="AT50" i="35"/>
  <c r="AP50" i="35"/>
  <c r="AL50" i="35"/>
  <c r="GG50" i="35"/>
  <c r="GC50" i="35"/>
  <c r="FY50" i="35"/>
  <c r="FU50" i="35"/>
  <c r="FM50" i="35"/>
  <c r="FI50" i="35"/>
  <c r="FE50" i="35"/>
  <c r="FA50" i="35"/>
  <c r="EW50" i="35"/>
  <c r="ES50" i="35"/>
  <c r="EO50" i="35"/>
  <c r="EK50" i="35"/>
  <c r="EG50" i="35"/>
  <c r="EC50" i="35"/>
  <c r="DY50" i="35"/>
  <c r="DU50" i="35"/>
  <c r="DQ50" i="35"/>
  <c r="DM50" i="35"/>
  <c r="DI50" i="35"/>
  <c r="DE50" i="35"/>
  <c r="DA50" i="35"/>
  <c r="CW50" i="35"/>
  <c r="CS50" i="35"/>
  <c r="CO50" i="35"/>
  <c r="CK50" i="35"/>
  <c r="CG50" i="35"/>
  <c r="CC50" i="35"/>
  <c r="BY50" i="35"/>
  <c r="BU50" i="35"/>
  <c r="BQ50" i="35"/>
  <c r="BM50" i="35"/>
  <c r="BI50" i="35"/>
  <c r="BE50" i="35"/>
  <c r="BA50" i="35"/>
  <c r="AW50" i="35"/>
  <c r="AS50" i="35"/>
  <c r="AO50" i="35"/>
  <c r="AK50" i="35"/>
  <c r="GF50" i="35"/>
  <c r="GB50" i="35"/>
  <c r="FX50" i="35"/>
  <c r="FT50" i="35"/>
  <c r="FP50" i="35"/>
  <c r="FL50" i="35"/>
  <c r="FH50" i="35"/>
  <c r="FD50" i="35"/>
  <c r="EZ50" i="35"/>
  <c r="EV50" i="35"/>
  <c r="ER50" i="35"/>
  <c r="EN50" i="35"/>
  <c r="EJ50" i="35"/>
  <c r="EF50" i="35"/>
  <c r="EB50" i="35"/>
  <c r="DX50" i="35"/>
  <c r="DT50" i="35"/>
  <c r="DP50" i="35"/>
  <c r="DL50" i="35"/>
  <c r="DH50" i="35"/>
  <c r="DD50" i="35"/>
  <c r="CZ50" i="35"/>
  <c r="CV50" i="35"/>
  <c r="CR50" i="35"/>
  <c r="CN50" i="35"/>
  <c r="CJ50" i="35"/>
  <c r="CF50" i="35"/>
  <c r="CB50" i="35"/>
  <c r="BX50" i="35"/>
  <c r="BT50" i="35"/>
  <c r="BP50" i="35"/>
  <c r="BL50" i="35"/>
  <c r="BH50" i="35"/>
  <c r="BD50" i="35"/>
  <c r="AZ50" i="35"/>
  <c r="AV50" i="35"/>
  <c r="AR50" i="35"/>
  <c r="AN50" i="35"/>
  <c r="AJ50" i="35"/>
  <c r="GA50" i="35"/>
  <c r="FK50" i="35"/>
  <c r="EU50" i="35"/>
  <c r="EE50" i="35"/>
  <c r="DO50" i="35"/>
  <c r="CY50" i="35"/>
  <c r="CI50" i="35"/>
  <c r="BS50" i="35"/>
  <c r="BC50" i="35"/>
  <c r="AM50" i="35"/>
  <c r="FW50" i="35"/>
  <c r="FG50" i="35"/>
  <c r="EQ50" i="35"/>
  <c r="EA50" i="35"/>
  <c r="DK50" i="35"/>
  <c r="CU50" i="35"/>
  <c r="CE50" i="35"/>
  <c r="BO50" i="35"/>
  <c r="AY50" i="35"/>
  <c r="GI50" i="35"/>
  <c r="FS50" i="35"/>
  <c r="FC50" i="35"/>
  <c r="EM50" i="35"/>
  <c r="DW50" i="35"/>
  <c r="DG50" i="35"/>
  <c r="CQ50" i="35"/>
  <c r="CA50" i="35"/>
  <c r="BK50" i="35"/>
  <c r="AU50" i="35"/>
  <c r="EI50" i="35"/>
  <c r="BW50" i="35"/>
  <c r="GE50" i="35"/>
  <c r="DS50" i="35"/>
  <c r="BG50" i="35"/>
  <c r="EY50" i="35"/>
  <c r="CM50" i="35"/>
  <c r="FO50" i="35"/>
  <c r="AQ50" i="35"/>
  <c r="DC50" i="35"/>
  <c r="GH51" i="35"/>
  <c r="GD51" i="35"/>
  <c r="FZ51" i="35"/>
  <c r="FV51" i="35"/>
  <c r="FR51" i="35"/>
  <c r="FN51" i="35"/>
  <c r="FJ51" i="35"/>
  <c r="FF51" i="35"/>
  <c r="FB51" i="35"/>
  <c r="EX51" i="35"/>
  <c r="ET51" i="35"/>
  <c r="EP51" i="35"/>
  <c r="EL51" i="35"/>
  <c r="EH51" i="35"/>
  <c r="ED51" i="35"/>
  <c r="DZ51" i="35"/>
  <c r="DV51" i="35"/>
  <c r="DR51" i="35"/>
  <c r="DN51" i="35"/>
  <c r="DJ51" i="35"/>
  <c r="DF51" i="35"/>
  <c r="DB51" i="35"/>
  <c r="CX51" i="35"/>
  <c r="CT51" i="35"/>
  <c r="CP51" i="35"/>
  <c r="CL51" i="35"/>
  <c r="CH51" i="35"/>
  <c r="CD51" i="35"/>
  <c r="BZ51" i="35"/>
  <c r="BV51" i="35"/>
  <c r="BR51" i="35"/>
  <c r="BN51" i="35"/>
  <c r="BJ51" i="35"/>
  <c r="BF51" i="35"/>
  <c r="BB51" i="35"/>
  <c r="AX51" i="35"/>
  <c r="AT51" i="35"/>
  <c r="AP51" i="35"/>
  <c r="AL51" i="35"/>
  <c r="GC51" i="35"/>
  <c r="FY51" i="35"/>
  <c r="FU51" i="35"/>
  <c r="FM51" i="35"/>
  <c r="FI51" i="35"/>
  <c r="FE51" i="35"/>
  <c r="FA51" i="35"/>
  <c r="EW51" i="35"/>
  <c r="ES51" i="35"/>
  <c r="EO51" i="35"/>
  <c r="EK51" i="35"/>
  <c r="EG51" i="35"/>
  <c r="EC51" i="35"/>
  <c r="DY51" i="35"/>
  <c r="DU51" i="35"/>
  <c r="DQ51" i="35"/>
  <c r="DM51" i="35"/>
  <c r="DI51" i="35"/>
  <c r="DE51" i="35"/>
  <c r="DA51" i="35"/>
  <c r="CW51" i="35"/>
  <c r="CS51" i="35"/>
  <c r="CO51" i="35"/>
  <c r="CK51" i="35"/>
  <c r="CG51" i="35"/>
  <c r="CC51" i="35"/>
  <c r="BY51" i="35"/>
  <c r="BU51" i="35"/>
  <c r="BQ51" i="35"/>
  <c r="BM51" i="35"/>
  <c r="BI51" i="35"/>
  <c r="BE51" i="35"/>
  <c r="BA51" i="35"/>
  <c r="AW51" i="35"/>
  <c r="AS51" i="35"/>
  <c r="AO51" i="35"/>
  <c r="AK51" i="35"/>
  <c r="GF51" i="35"/>
  <c r="GB51" i="35"/>
  <c r="FX51" i="35"/>
  <c r="FT51" i="35"/>
  <c r="FP51" i="35"/>
  <c r="FL51" i="35"/>
  <c r="FH51" i="35"/>
  <c r="FD51" i="35"/>
  <c r="EZ51" i="35"/>
  <c r="EV51" i="35"/>
  <c r="ER51" i="35"/>
  <c r="EN51" i="35"/>
  <c r="EJ51" i="35"/>
  <c r="EF51" i="35"/>
  <c r="EB51" i="35"/>
  <c r="DX51" i="35"/>
  <c r="DT51" i="35"/>
  <c r="DP51" i="35"/>
  <c r="DL51" i="35"/>
  <c r="DH51" i="35"/>
  <c r="DD51" i="35"/>
  <c r="CZ51" i="35"/>
  <c r="CV51" i="35"/>
  <c r="CR51" i="35"/>
  <c r="CN51" i="35"/>
  <c r="CJ51" i="35"/>
  <c r="CF51" i="35"/>
  <c r="CB51" i="35"/>
  <c r="BX51" i="35"/>
  <c r="BT51" i="35"/>
  <c r="BP51" i="35"/>
  <c r="BL51" i="35"/>
  <c r="BH51" i="35"/>
  <c r="BD51" i="35"/>
  <c r="AZ51" i="35"/>
  <c r="AV51" i="35"/>
  <c r="AR51" i="35"/>
  <c r="AN51" i="35"/>
  <c r="AJ51" i="35"/>
  <c r="GG51" i="35" s="1"/>
  <c r="GE51" i="35"/>
  <c r="FO51" i="35"/>
  <c r="EY51" i="35"/>
  <c r="EI51" i="35"/>
  <c r="DS51" i="35"/>
  <c r="DC51" i="35"/>
  <c r="CM51" i="35"/>
  <c r="BW51" i="35"/>
  <c r="BG51" i="35"/>
  <c r="AQ51" i="35"/>
  <c r="GA51" i="35"/>
  <c r="FK51" i="35"/>
  <c r="EU51" i="35"/>
  <c r="EE51" i="35"/>
  <c r="DO51" i="35"/>
  <c r="CY51" i="35"/>
  <c r="CI51" i="35"/>
  <c r="BS51" i="35"/>
  <c r="BC51" i="35"/>
  <c r="AM51" i="35"/>
  <c r="FW51" i="35"/>
  <c r="FG51" i="35"/>
  <c r="EQ51" i="35"/>
  <c r="EA51" i="35"/>
  <c r="DK51" i="35"/>
  <c r="CU51" i="35"/>
  <c r="CE51" i="35"/>
  <c r="BO51" i="35"/>
  <c r="AY51" i="35"/>
  <c r="FS51" i="35"/>
  <c r="DG51" i="35"/>
  <c r="AU51" i="35"/>
  <c r="FC51" i="35"/>
  <c r="CQ51" i="35"/>
  <c r="GI51" i="35"/>
  <c r="DW51" i="35"/>
  <c r="BK51" i="35"/>
  <c r="CA51" i="35"/>
  <c r="EM51" i="35"/>
  <c r="GI76" i="35"/>
  <c r="GE76" i="35"/>
  <c r="GA76" i="35"/>
  <c r="FW76" i="35"/>
  <c r="FS76" i="35"/>
  <c r="FO76" i="35"/>
  <c r="FK76" i="35"/>
  <c r="GD76" i="35"/>
  <c r="FY76" i="35"/>
  <c r="FT76" i="35"/>
  <c r="FN76" i="35"/>
  <c r="FI76" i="35"/>
  <c r="FE76" i="35"/>
  <c r="EZ76" i="35"/>
  <c r="GG76" i="35"/>
  <c r="GB76" i="35"/>
  <c r="FV76" i="35"/>
  <c r="FQ76" i="35"/>
  <c r="FL76" i="35"/>
  <c r="FG76" i="35"/>
  <c r="FC76" i="35"/>
  <c r="EX76" i="35"/>
  <c r="ET76" i="35"/>
  <c r="EP76" i="35"/>
  <c r="EL76" i="35"/>
  <c r="EH76" i="35"/>
  <c r="ED76" i="35"/>
  <c r="DZ76" i="35"/>
  <c r="DV76" i="35"/>
  <c r="DR76" i="35"/>
  <c r="DN76" i="35"/>
  <c r="DJ76" i="35"/>
  <c r="DF76" i="35"/>
  <c r="DB76" i="35"/>
  <c r="CX76" i="35"/>
  <c r="CT76" i="35"/>
  <c r="CP76" i="35"/>
  <c r="CL76" i="35"/>
  <c r="CH76" i="35"/>
  <c r="CD76" i="35"/>
  <c r="BZ76" i="35"/>
  <c r="BV76" i="35"/>
  <c r="BR76" i="35"/>
  <c r="BN76" i="35"/>
  <c r="BJ76" i="35"/>
  <c r="BF76" i="35"/>
  <c r="BB76" i="35"/>
  <c r="AX76" i="35"/>
  <c r="AT76" i="35"/>
  <c r="AP76" i="35"/>
  <c r="AL76" i="35"/>
  <c r="GC76" i="35"/>
  <c r="FR76" i="35"/>
  <c r="FH76" i="35"/>
  <c r="EY76" i="35"/>
  <c r="ES76" i="35"/>
  <c r="EN76" i="35"/>
  <c r="EI76" i="35"/>
  <c r="EC76" i="35"/>
  <c r="DX76" i="35"/>
  <c r="DS76" i="35"/>
  <c r="DM76" i="35"/>
  <c r="DH76" i="35"/>
  <c r="DC76" i="35"/>
  <c r="CW76" i="35"/>
  <c r="CR76" i="35"/>
  <c r="CM76" i="35"/>
  <c r="CG76" i="35"/>
  <c r="CB76" i="35"/>
  <c r="BW76" i="35"/>
  <c r="BQ76" i="35"/>
  <c r="BL76" i="35"/>
  <c r="BG76" i="35"/>
  <c r="BA76" i="35"/>
  <c r="AV76" i="35"/>
  <c r="AQ76" i="35"/>
  <c r="AK76" i="35"/>
  <c r="GH76" i="35"/>
  <c r="FX76" i="35"/>
  <c r="FM76" i="35"/>
  <c r="FD76" i="35"/>
  <c r="EV76" i="35"/>
  <c r="EQ76" i="35"/>
  <c r="EK76" i="35"/>
  <c r="EF76" i="35"/>
  <c r="EA76" i="35"/>
  <c r="DU76" i="35"/>
  <c r="DP76" i="35"/>
  <c r="DK76" i="35"/>
  <c r="DE76" i="35"/>
  <c r="CZ76" i="35"/>
  <c r="CO76" i="35"/>
  <c r="CJ76" i="35"/>
  <c r="CE76" i="35"/>
  <c r="BY76" i="35"/>
  <c r="BT76" i="35"/>
  <c r="BO76" i="35"/>
  <c r="BI76" i="35"/>
  <c r="BD76" i="35"/>
  <c r="AY76" i="35"/>
  <c r="AS76" i="35"/>
  <c r="AN76" i="35"/>
  <c r="GF76" i="35"/>
  <c r="FU76" i="35"/>
  <c r="FJ76" i="35"/>
  <c r="FA76" i="35"/>
  <c r="EU76" i="35"/>
  <c r="EO76" i="35"/>
  <c r="EJ76" i="35"/>
  <c r="EE76" i="35"/>
  <c r="DY76" i="35"/>
  <c r="DT76" i="35"/>
  <c r="DO76" i="35"/>
  <c r="DI76" i="35"/>
  <c r="DD76" i="35"/>
  <c r="CY76" i="35"/>
  <c r="CS76" i="35"/>
  <c r="CN76" i="35"/>
  <c r="CI76" i="35"/>
  <c r="CC76" i="35"/>
  <c r="BX76" i="35"/>
  <c r="BS76" i="35"/>
  <c r="BM76" i="35"/>
  <c r="BH76" i="35"/>
  <c r="BC76" i="35"/>
  <c r="AW76" i="35"/>
  <c r="AR76" i="35"/>
  <c r="AM76" i="35"/>
  <c r="FF76" i="35"/>
  <c r="EG76" i="35"/>
  <c r="DL76" i="35"/>
  <c r="CQ76" i="35"/>
  <c r="BU76" i="35"/>
  <c r="AZ76" i="35"/>
  <c r="EW76" i="35"/>
  <c r="EB76" i="35"/>
  <c r="DG76" i="35"/>
  <c r="CK76" i="35"/>
  <c r="BP76" i="35"/>
  <c r="AU76" i="35"/>
  <c r="FZ76" i="35"/>
  <c r="ER76" i="35"/>
  <c r="DW76" i="35"/>
  <c r="DA76" i="35"/>
  <c r="CF76" i="35"/>
  <c r="BK76" i="35"/>
  <c r="AO76" i="35"/>
  <c r="FP76" i="35"/>
  <c r="CA76" i="35"/>
  <c r="EM76" i="35"/>
  <c r="BE76" i="35"/>
  <c r="CV76" i="35"/>
  <c r="DQ76" i="35"/>
  <c r="AJ76" i="35"/>
  <c r="GI33" i="35"/>
  <c r="GE33" i="35"/>
  <c r="GA33" i="35"/>
  <c r="FW33" i="35"/>
  <c r="FS33" i="35"/>
  <c r="FO33" i="35"/>
  <c r="FK33" i="35"/>
  <c r="FG33" i="35"/>
  <c r="FC33" i="35"/>
  <c r="EY33" i="35"/>
  <c r="EU33" i="35"/>
  <c r="EQ33" i="35"/>
  <c r="EM33" i="35"/>
  <c r="EI33" i="35"/>
  <c r="EE33" i="35"/>
  <c r="EA33" i="35"/>
  <c r="DW33" i="35"/>
  <c r="GG33" i="35"/>
  <c r="GC33" i="35"/>
  <c r="FY33" i="35"/>
  <c r="FU33" i="35"/>
  <c r="FQ33" i="35"/>
  <c r="FM33" i="35"/>
  <c r="FI33" i="35"/>
  <c r="FE33" i="35"/>
  <c r="FA33" i="35"/>
  <c r="EW33" i="35"/>
  <c r="GF33" i="35"/>
  <c r="FX33" i="35"/>
  <c r="FP33" i="35"/>
  <c r="FH33" i="35"/>
  <c r="EZ33" i="35"/>
  <c r="ES33" i="35"/>
  <c r="EN33" i="35"/>
  <c r="EH33" i="35"/>
  <c r="EC33" i="35"/>
  <c r="DX33" i="35"/>
  <c r="DS33" i="35"/>
  <c r="DG33" i="35"/>
  <c r="DC33" i="35"/>
  <c r="CY33" i="35"/>
  <c r="CU33" i="35"/>
  <c r="CQ33" i="35"/>
  <c r="CM33" i="35"/>
  <c r="CI33" i="35"/>
  <c r="CE33" i="35"/>
  <c r="CA33" i="35"/>
  <c r="BW33" i="35"/>
  <c r="BS33" i="35"/>
  <c r="BO33" i="35"/>
  <c r="BK33" i="35"/>
  <c r="BG33" i="35"/>
  <c r="BC33" i="35"/>
  <c r="AY33" i="35"/>
  <c r="AU33" i="35"/>
  <c r="AQ33" i="35"/>
  <c r="AM33" i="35"/>
  <c r="GD33" i="35"/>
  <c r="FV33" i="35"/>
  <c r="FN33" i="35"/>
  <c r="FF33" i="35"/>
  <c r="EX33" i="35"/>
  <c r="ER33" i="35"/>
  <c r="EL33" i="35"/>
  <c r="EG33" i="35"/>
  <c r="EB33" i="35"/>
  <c r="DV33" i="35"/>
  <c r="DR33" i="35"/>
  <c r="DN33" i="35"/>
  <c r="DJ33" i="35"/>
  <c r="DF33" i="35"/>
  <c r="DB33" i="35"/>
  <c r="CX33" i="35"/>
  <c r="CT33" i="35"/>
  <c r="CP33" i="35"/>
  <c r="CL33" i="35"/>
  <c r="CH33" i="35"/>
  <c r="CD33" i="35"/>
  <c r="BZ33" i="35"/>
  <c r="BV33" i="35"/>
  <c r="BR33" i="35"/>
  <c r="BN33" i="35"/>
  <c r="BJ33" i="35"/>
  <c r="BF33" i="35"/>
  <c r="BB33" i="35"/>
  <c r="AX33" i="35"/>
  <c r="AT33" i="35"/>
  <c r="AP33" i="35"/>
  <c r="AL33" i="35"/>
  <c r="GH33" i="35"/>
  <c r="FZ33" i="35"/>
  <c r="FR33" i="35"/>
  <c r="FJ33" i="35"/>
  <c r="FB33" i="35"/>
  <c r="ET33" i="35"/>
  <c r="EO33" i="35"/>
  <c r="EJ33" i="35"/>
  <c r="ED33" i="35"/>
  <c r="DY33" i="35"/>
  <c r="DT33" i="35"/>
  <c r="DP33" i="35"/>
  <c r="DL33" i="35"/>
  <c r="DH33" i="35"/>
  <c r="DD33" i="35"/>
  <c r="CZ33" i="35"/>
  <c r="CV33" i="35"/>
  <c r="CR33" i="35"/>
  <c r="CJ33" i="35"/>
  <c r="CF33" i="35"/>
  <c r="CB33" i="35"/>
  <c r="BX33" i="35"/>
  <c r="BT33" i="35"/>
  <c r="BP33" i="35"/>
  <c r="BL33" i="35"/>
  <c r="BH33" i="35"/>
  <c r="BD33" i="35"/>
  <c r="AZ33" i="35"/>
  <c r="AV33" i="35"/>
  <c r="AR33" i="35"/>
  <c r="AN33" i="35"/>
  <c r="AJ33" i="35"/>
  <c r="DK33" i="35" s="1"/>
  <c r="FT33" i="35"/>
  <c r="EP33" i="35"/>
  <c r="DU33" i="35"/>
  <c r="DE33" i="35"/>
  <c r="CO33" i="35"/>
  <c r="BY33" i="35"/>
  <c r="BI33" i="35"/>
  <c r="AS33" i="35"/>
  <c r="FL33" i="35"/>
  <c r="EK33" i="35"/>
  <c r="DQ33" i="35"/>
  <c r="DA33" i="35"/>
  <c r="CK33" i="35"/>
  <c r="BU33" i="35"/>
  <c r="BE33" i="35"/>
  <c r="AO33" i="35"/>
  <c r="GB33" i="35"/>
  <c r="EV33" i="35"/>
  <c r="DI33" i="35"/>
  <c r="CS33" i="35"/>
  <c r="CC33" i="35"/>
  <c r="BM33" i="35"/>
  <c r="AW33" i="35"/>
  <c r="BQ33" i="35"/>
  <c r="FD33" i="35"/>
  <c r="DM33" i="35"/>
  <c r="BA33" i="35"/>
  <c r="DZ33" i="35" s="1"/>
  <c r="CG33" i="35"/>
  <c r="CW33" i="35"/>
  <c r="AK33" i="35"/>
  <c r="EF33" i="35" s="1"/>
  <c r="GI19" i="35"/>
  <c r="GE19" i="35"/>
  <c r="GA19" i="35"/>
  <c r="FW19" i="35"/>
  <c r="FS19" i="35"/>
  <c r="FO19" i="35"/>
  <c r="FK19" i="35"/>
  <c r="FG19" i="35"/>
  <c r="FC19" i="35"/>
  <c r="EY19" i="35"/>
  <c r="EU19" i="35"/>
  <c r="EQ19" i="35"/>
  <c r="EM19" i="35"/>
  <c r="EI19" i="35"/>
  <c r="EE19" i="35"/>
  <c r="EA19" i="35"/>
  <c r="DW19" i="35"/>
  <c r="DS19" i="35"/>
  <c r="DO19" i="35"/>
  <c r="DK19" i="35"/>
  <c r="DG19" i="35"/>
  <c r="DC19" i="35"/>
  <c r="CY19" i="35"/>
  <c r="CU19" i="35"/>
  <c r="CQ19" i="35"/>
  <c r="CM19" i="35"/>
  <c r="CI19" i="35"/>
  <c r="CE19" i="35"/>
  <c r="CA19" i="35"/>
  <c r="BW19" i="35"/>
  <c r="BS19" i="35"/>
  <c r="BO19" i="35"/>
  <c r="BK19" i="35"/>
  <c r="BG19" i="35"/>
  <c r="BC19" i="35"/>
  <c r="AY19" i="35"/>
  <c r="AU19" i="35"/>
  <c r="AQ19" i="35"/>
  <c r="AM19" i="35"/>
  <c r="GH19" i="35"/>
  <c r="GD19" i="35"/>
  <c r="FZ19" i="35"/>
  <c r="FV19" i="35"/>
  <c r="FR19" i="35"/>
  <c r="FN19" i="35"/>
  <c r="FJ19" i="35"/>
  <c r="FF19" i="35"/>
  <c r="FB19" i="35"/>
  <c r="EX19" i="35"/>
  <c r="ET19" i="35"/>
  <c r="EP19" i="35"/>
  <c r="EL19" i="35"/>
  <c r="EH19" i="35"/>
  <c r="ED19" i="35"/>
  <c r="DZ19" i="35"/>
  <c r="DV19" i="35"/>
  <c r="DR19" i="35"/>
  <c r="DN19" i="35"/>
  <c r="DJ19" i="35"/>
  <c r="DF19" i="35"/>
  <c r="DB19" i="35"/>
  <c r="CX19" i="35"/>
  <c r="CT19" i="35"/>
  <c r="CP19" i="35"/>
  <c r="CL19" i="35"/>
  <c r="CH19" i="35"/>
  <c r="CD19" i="35"/>
  <c r="BZ19" i="35"/>
  <c r="BV19" i="35"/>
  <c r="BR19" i="35"/>
  <c r="BN19" i="35"/>
  <c r="BJ19" i="35"/>
  <c r="BF19" i="35"/>
  <c r="BB19" i="35"/>
  <c r="AX19" i="35"/>
  <c r="AT19" i="35"/>
  <c r="AP19" i="35"/>
  <c r="AL19" i="35"/>
  <c r="GF19" i="35"/>
  <c r="GB19" i="35"/>
  <c r="FX19" i="35"/>
  <c r="FT19" i="35"/>
  <c r="FP19" i="35"/>
  <c r="FL19" i="35"/>
  <c r="FH19" i="35"/>
  <c r="FD19" i="35"/>
  <c r="EZ19" i="35"/>
  <c r="EV19" i="35"/>
  <c r="ER19" i="35"/>
  <c r="EN19" i="35"/>
  <c r="EJ19" i="35"/>
  <c r="EF19" i="35"/>
  <c r="EB19" i="35"/>
  <c r="DX19" i="35"/>
  <c r="DT19" i="35"/>
  <c r="DP19" i="35"/>
  <c r="DL19" i="35"/>
  <c r="DH19" i="35"/>
  <c r="DD19" i="35"/>
  <c r="CZ19" i="35"/>
  <c r="CV19" i="35"/>
  <c r="CR19" i="35"/>
  <c r="CN19" i="35"/>
  <c r="CJ19" i="35"/>
  <c r="CF19" i="35"/>
  <c r="CB19" i="35"/>
  <c r="BX19" i="35"/>
  <c r="BT19" i="35"/>
  <c r="BP19" i="35"/>
  <c r="BL19" i="35"/>
  <c r="BH19" i="35"/>
  <c r="BD19" i="35"/>
  <c r="AZ19" i="35"/>
  <c r="AV19" i="35"/>
  <c r="AR19" i="35"/>
  <c r="AN19" i="35"/>
  <c r="FU19" i="35"/>
  <c r="FE19" i="35"/>
  <c r="EO19" i="35"/>
  <c r="DY19" i="35"/>
  <c r="DI19" i="35"/>
  <c r="CS19" i="35"/>
  <c r="CC19" i="35"/>
  <c r="BM19" i="35"/>
  <c r="AW19" i="35"/>
  <c r="FY19" i="35"/>
  <c r="ES19" i="35"/>
  <c r="DM19" i="35"/>
  <c r="CG19" i="35"/>
  <c r="BA19" i="35"/>
  <c r="GG19" i="35"/>
  <c r="FQ19" i="35"/>
  <c r="FA19" i="35"/>
  <c r="EK19" i="35"/>
  <c r="DU19" i="35"/>
  <c r="DE19" i="35"/>
  <c r="CO19" i="35"/>
  <c r="BY19" i="35"/>
  <c r="BI19" i="35"/>
  <c r="AS19" i="35"/>
  <c r="AK19" i="35"/>
  <c r="FI19" i="35"/>
  <c r="EC19" i="35"/>
  <c r="CW19" i="35"/>
  <c r="BQ19" i="35"/>
  <c r="AJ19" i="35"/>
  <c r="GC19" i="35"/>
  <c r="FM19" i="35"/>
  <c r="EW19" i="35"/>
  <c r="EG19" i="35"/>
  <c r="DQ19" i="35"/>
  <c r="DA19" i="35"/>
  <c r="CK19" i="35"/>
  <c r="BU19" i="35"/>
  <c r="BE19" i="35"/>
  <c r="AO19" i="35"/>
  <c r="GI21" i="35"/>
  <c r="GE21" i="35"/>
  <c r="GA21" i="35"/>
  <c r="FW21" i="35"/>
  <c r="FS21" i="35"/>
  <c r="FO21" i="35"/>
  <c r="FK21" i="35"/>
  <c r="FG21" i="35"/>
  <c r="FC21" i="35"/>
  <c r="EY21" i="35"/>
  <c r="EU21" i="35"/>
  <c r="EQ21" i="35"/>
  <c r="EM21" i="35"/>
  <c r="EI21" i="35"/>
  <c r="EE21" i="35"/>
  <c r="EA21" i="35"/>
  <c r="DW21" i="35"/>
  <c r="DS21" i="35"/>
  <c r="DO21" i="35"/>
  <c r="DK21" i="35"/>
  <c r="DG21" i="35"/>
  <c r="DC21" i="35"/>
  <c r="CY21" i="35"/>
  <c r="CU21" i="35"/>
  <c r="CQ21" i="35"/>
  <c r="CM21" i="35"/>
  <c r="CI21" i="35"/>
  <c r="CE21" i="35"/>
  <c r="CA21" i="35"/>
  <c r="BW21" i="35"/>
  <c r="BS21" i="35"/>
  <c r="BO21" i="35"/>
  <c r="BK21" i="35"/>
  <c r="BG21" i="35"/>
  <c r="BC21" i="35"/>
  <c r="AY21" i="35"/>
  <c r="AU21" i="35"/>
  <c r="AQ21" i="35"/>
  <c r="AM21" i="35"/>
  <c r="GH21" i="35"/>
  <c r="GD21" i="35"/>
  <c r="FZ21" i="35"/>
  <c r="FV21" i="35"/>
  <c r="FR21" i="35"/>
  <c r="FN21" i="35"/>
  <c r="FJ21" i="35"/>
  <c r="FF21" i="35"/>
  <c r="FB21" i="35"/>
  <c r="EX21" i="35"/>
  <c r="ET21" i="35"/>
  <c r="EP21" i="35"/>
  <c r="EL21" i="35"/>
  <c r="EH21" i="35"/>
  <c r="ED21" i="35"/>
  <c r="DZ21" i="35"/>
  <c r="DV21" i="35"/>
  <c r="DR21" i="35"/>
  <c r="DN21" i="35"/>
  <c r="DJ21" i="35"/>
  <c r="DF21" i="35"/>
  <c r="DB21" i="35"/>
  <c r="CX21" i="35"/>
  <c r="CT21" i="35"/>
  <c r="CP21" i="35"/>
  <c r="CL21" i="35"/>
  <c r="CH21" i="35"/>
  <c r="CD21" i="35"/>
  <c r="BZ21" i="35"/>
  <c r="BV21" i="35"/>
  <c r="BR21" i="35"/>
  <c r="BN21" i="35"/>
  <c r="BJ21" i="35"/>
  <c r="BF21" i="35"/>
  <c r="BB21" i="35"/>
  <c r="AX21" i="35"/>
  <c r="AT21" i="35"/>
  <c r="AP21" i="35"/>
  <c r="AL21" i="35"/>
  <c r="GF21" i="35"/>
  <c r="GB21" i="35"/>
  <c r="FX21" i="35"/>
  <c r="FT21" i="35"/>
  <c r="FP21" i="35"/>
  <c r="FL21" i="35"/>
  <c r="FH21" i="35"/>
  <c r="FD21" i="35"/>
  <c r="EZ21" i="35"/>
  <c r="EV21" i="35"/>
  <c r="ER21" i="35"/>
  <c r="EN21" i="35"/>
  <c r="EJ21" i="35"/>
  <c r="EF21" i="35"/>
  <c r="EB21" i="35"/>
  <c r="DX21" i="35"/>
  <c r="DT21" i="35"/>
  <c r="DP21" i="35"/>
  <c r="DL21" i="35"/>
  <c r="DH21" i="35"/>
  <c r="DD21" i="35"/>
  <c r="CZ21" i="35"/>
  <c r="CV21" i="35"/>
  <c r="CR21" i="35"/>
  <c r="CN21" i="35"/>
  <c r="CJ21" i="35"/>
  <c r="CF21" i="35"/>
  <c r="CB21" i="35"/>
  <c r="BX21" i="35"/>
  <c r="BT21" i="35"/>
  <c r="BP21" i="35"/>
  <c r="BL21" i="35"/>
  <c r="BH21" i="35"/>
  <c r="BD21" i="35"/>
  <c r="AZ21" i="35"/>
  <c r="AV21" i="35"/>
  <c r="AR21" i="35"/>
  <c r="AN21" i="35"/>
  <c r="AJ21" i="35"/>
  <c r="GC21" i="35"/>
  <c r="FM21" i="35"/>
  <c r="EW21" i="35"/>
  <c r="EG21" i="35"/>
  <c r="DQ21" i="35"/>
  <c r="DA21" i="35"/>
  <c r="CK21" i="35"/>
  <c r="BU21" i="35"/>
  <c r="BE21" i="35"/>
  <c r="AO21" i="35"/>
  <c r="FQ21" i="35"/>
  <c r="EK21" i="35"/>
  <c r="DE21" i="35"/>
  <c r="BY21" i="35"/>
  <c r="AS21" i="35"/>
  <c r="FY21" i="35"/>
  <c r="FI21" i="35"/>
  <c r="ES21" i="35"/>
  <c r="EC21" i="35"/>
  <c r="DM21" i="35"/>
  <c r="CW21" i="35"/>
  <c r="CG21" i="35"/>
  <c r="BQ21" i="35"/>
  <c r="BA21" i="35"/>
  <c r="AK21" i="35"/>
  <c r="GG21" i="35"/>
  <c r="FA21" i="35"/>
  <c r="DU21" i="35"/>
  <c r="CO21" i="35"/>
  <c r="BI21" i="35"/>
  <c r="FU21" i="35"/>
  <c r="FE21" i="35"/>
  <c r="EO21" i="35"/>
  <c r="DY21" i="35"/>
  <c r="DI21" i="35"/>
  <c r="CS21" i="35"/>
  <c r="CC21" i="35"/>
  <c r="BM21" i="35"/>
  <c r="AW21" i="35"/>
  <c r="GI40" i="35"/>
  <c r="GE40" i="35"/>
  <c r="GA40" i="35"/>
  <c r="FW40" i="35"/>
  <c r="FS40" i="35"/>
  <c r="FO40" i="35"/>
  <c r="FK40" i="35"/>
  <c r="FG40" i="35"/>
  <c r="FC40" i="35"/>
  <c r="EY40" i="35"/>
  <c r="EU40" i="35"/>
  <c r="EQ40" i="35"/>
  <c r="EM40" i="35"/>
  <c r="EI40" i="35"/>
  <c r="EE40" i="35"/>
  <c r="EA40" i="35"/>
  <c r="DW40" i="35"/>
  <c r="DS40" i="35"/>
  <c r="DO40" i="35"/>
  <c r="DK40" i="35"/>
  <c r="DG40" i="35"/>
  <c r="DC40" i="35"/>
  <c r="CY40" i="35"/>
  <c r="CU40" i="35"/>
  <c r="CQ40" i="35"/>
  <c r="BC40" i="35"/>
  <c r="AY40" i="35"/>
  <c r="AU40" i="35"/>
  <c r="AQ40" i="35"/>
  <c r="AM40" i="35"/>
  <c r="GH40" i="35"/>
  <c r="GD40" i="35"/>
  <c r="FZ40" i="35"/>
  <c r="FV40" i="35"/>
  <c r="FR40" i="35"/>
  <c r="FN40" i="35"/>
  <c r="FJ40" i="35"/>
  <c r="FF40" i="35"/>
  <c r="EX40" i="35"/>
  <c r="ET40" i="35"/>
  <c r="EP40" i="35"/>
  <c r="EH40" i="35"/>
  <c r="ED40" i="35"/>
  <c r="DZ40" i="35"/>
  <c r="DV40" i="35"/>
  <c r="DR40" i="35"/>
  <c r="DN40" i="35"/>
  <c r="DJ40" i="35"/>
  <c r="DF40" i="35"/>
  <c r="DB40" i="35"/>
  <c r="CX40" i="35"/>
  <c r="CT40" i="35"/>
  <c r="BF40" i="35"/>
  <c r="BB40" i="35"/>
  <c r="AX40" i="35"/>
  <c r="AT40" i="35"/>
  <c r="AP40" i="35"/>
  <c r="AL40" i="35"/>
  <c r="GG40" i="35"/>
  <c r="GC40" i="35"/>
  <c r="FY40" i="35"/>
  <c r="FU40" i="35"/>
  <c r="FQ40" i="35"/>
  <c r="FM40" i="35"/>
  <c r="FI40" i="35"/>
  <c r="FE40" i="35"/>
  <c r="FA40" i="35"/>
  <c r="EW40" i="35"/>
  <c r="ES40" i="35"/>
  <c r="EO40" i="35"/>
  <c r="EK40" i="35"/>
  <c r="EG40" i="35"/>
  <c r="EC40" i="35"/>
  <c r="DY40" i="35"/>
  <c r="DU40" i="35"/>
  <c r="DQ40" i="35"/>
  <c r="DM40" i="35"/>
  <c r="DI40" i="35"/>
  <c r="DE40" i="35"/>
  <c r="DA40" i="35"/>
  <c r="CW40" i="35"/>
  <c r="CS40" i="35"/>
  <c r="BE40" i="35"/>
  <c r="BA40" i="35"/>
  <c r="AW40" i="35"/>
  <c r="AS40" i="35"/>
  <c r="AO40" i="35"/>
  <c r="AK40" i="35"/>
  <c r="GB40" i="35"/>
  <c r="FL40" i="35"/>
  <c r="EV40" i="35"/>
  <c r="EF40" i="35"/>
  <c r="CZ40" i="35"/>
  <c r="BD40" i="35"/>
  <c r="AN40" i="35"/>
  <c r="FX40" i="35"/>
  <c r="FH40" i="35"/>
  <c r="ER40" i="35"/>
  <c r="EB40" i="35"/>
  <c r="DL40" i="35"/>
  <c r="CV40" i="35"/>
  <c r="AZ40" i="35"/>
  <c r="AJ40" i="35"/>
  <c r="GF40" i="35"/>
  <c r="FP40" i="35"/>
  <c r="EZ40" i="35"/>
  <c r="EJ40" i="35"/>
  <c r="DT40" i="35"/>
  <c r="DD40" i="35"/>
  <c r="AR40" i="35"/>
  <c r="FT40" i="35"/>
  <c r="DH40" i="35"/>
  <c r="AV40" i="35"/>
  <c r="FD40" i="35"/>
  <c r="CR40" i="35"/>
  <c r="DX40" i="35"/>
  <c r="EN40" i="35"/>
  <c r="GG42" i="35"/>
  <c r="GC42" i="35"/>
  <c r="FY42" i="35"/>
  <c r="FQ42" i="35"/>
  <c r="FM42" i="35"/>
  <c r="FI42" i="35"/>
  <c r="FE42" i="35"/>
  <c r="FA42" i="35"/>
  <c r="EV42" i="35"/>
  <c r="ER42" i="35"/>
  <c r="EN42" i="35"/>
  <c r="EJ42" i="35"/>
  <c r="EF42" i="35"/>
  <c r="CR42" i="35"/>
  <c r="CN42" i="35"/>
  <c r="CJ42" i="35"/>
  <c r="CF42" i="35"/>
  <c r="CB42" i="35"/>
  <c r="BX42" i="35"/>
  <c r="BT42" i="35"/>
  <c r="BP42" i="35"/>
  <c r="BL42" i="35"/>
  <c r="BH42" i="35"/>
  <c r="BD42" i="35"/>
  <c r="AZ42" i="35"/>
  <c r="AV42" i="35"/>
  <c r="AR42" i="35"/>
  <c r="AN42" i="35"/>
  <c r="AJ42" i="35"/>
  <c r="GF42" i="35"/>
  <c r="GB42" i="35"/>
  <c r="FX42" i="35"/>
  <c r="FT42" i="35"/>
  <c r="FP42" i="35"/>
  <c r="FL42" i="35"/>
  <c r="FH42" i="35"/>
  <c r="FD42" i="35"/>
  <c r="EZ42" i="35"/>
  <c r="EU42" i="35"/>
  <c r="EQ42" i="35"/>
  <c r="EM42" i="35"/>
  <c r="EI42" i="35"/>
  <c r="EE42" i="35"/>
  <c r="CQ42" i="35"/>
  <c r="CM42" i="35"/>
  <c r="CI42" i="35"/>
  <c r="CE42" i="35"/>
  <c r="CA42" i="35"/>
  <c r="BW42" i="35"/>
  <c r="BS42" i="35"/>
  <c r="BO42" i="35"/>
  <c r="BK42" i="35"/>
  <c r="BG42" i="35"/>
  <c r="BC42" i="35"/>
  <c r="AY42" i="35"/>
  <c r="AU42" i="35"/>
  <c r="AQ42" i="35"/>
  <c r="AM42" i="35"/>
  <c r="GI42" i="35"/>
  <c r="GE42" i="35"/>
  <c r="GA42" i="35"/>
  <c r="FW42" i="35"/>
  <c r="FS42" i="35"/>
  <c r="FO42" i="35"/>
  <c r="FK42" i="35"/>
  <c r="FG42" i="35"/>
  <c r="FC42" i="35"/>
  <c r="EY42" i="35"/>
  <c r="ET42" i="35"/>
  <c r="EP42" i="35"/>
  <c r="EL42" i="35"/>
  <c r="EH42" i="35"/>
  <c r="ED42" i="35"/>
  <c r="CP42" i="35"/>
  <c r="CL42" i="35"/>
  <c r="CH42" i="35"/>
  <c r="CD42" i="35"/>
  <c r="BV42" i="35"/>
  <c r="BR42" i="35"/>
  <c r="BN42" i="35"/>
  <c r="BJ42" i="35"/>
  <c r="BF42" i="35"/>
  <c r="BB42" i="35"/>
  <c r="AX42" i="35"/>
  <c r="AT42" i="35"/>
  <c r="BZ42" i="35" s="1"/>
  <c r="AP42" i="35"/>
  <c r="AL42" i="35"/>
  <c r="FV42" i="35"/>
  <c r="FF42" i="35"/>
  <c r="EO42" i="35"/>
  <c r="CS42" i="35"/>
  <c r="CC42" i="35"/>
  <c r="BM42" i="35"/>
  <c r="AW42" i="35"/>
  <c r="GH42" i="35"/>
  <c r="FR42" i="35"/>
  <c r="FB42" i="35"/>
  <c r="EK42" i="35"/>
  <c r="CO42" i="35"/>
  <c r="BY42" i="35"/>
  <c r="BI42" i="35"/>
  <c r="AS42" i="35"/>
  <c r="FZ42" i="35"/>
  <c r="FJ42" i="35"/>
  <c r="ES42" i="35"/>
  <c r="CG42" i="35"/>
  <c r="BQ42" i="35"/>
  <c r="BA42" i="35"/>
  <c r="AK42" i="35"/>
  <c r="GD42" i="35"/>
  <c r="BE42" i="35"/>
  <c r="FN42" i="35"/>
  <c r="AO42" i="35"/>
  <c r="EG42" i="35"/>
  <c r="BU42" i="35"/>
  <c r="CK42" i="35"/>
  <c r="EX42" i="35"/>
  <c r="GH75" i="35"/>
  <c r="GD75" i="35"/>
  <c r="FZ75" i="35"/>
  <c r="FV75" i="35"/>
  <c r="FR75" i="35"/>
  <c r="FN75" i="35"/>
  <c r="FJ75" i="35"/>
  <c r="FF75" i="35"/>
  <c r="FB75" i="35"/>
  <c r="EX75" i="35"/>
  <c r="ET75" i="35"/>
  <c r="EP75" i="35"/>
  <c r="EL75" i="35"/>
  <c r="GF75" i="35"/>
  <c r="GA75" i="35"/>
  <c r="FU75" i="35"/>
  <c r="FP75" i="35"/>
  <c r="FK75" i="35"/>
  <c r="FE75" i="35"/>
  <c r="EZ75" i="35"/>
  <c r="EU75" i="35"/>
  <c r="EO75" i="35"/>
  <c r="EJ75" i="35"/>
  <c r="EF75" i="35"/>
  <c r="EB75" i="35"/>
  <c r="DX75" i="35"/>
  <c r="DT75" i="35"/>
  <c r="DP75" i="35"/>
  <c r="DL75" i="35"/>
  <c r="DH75" i="35"/>
  <c r="DD75" i="35"/>
  <c r="CZ75" i="35"/>
  <c r="CV75" i="35"/>
  <c r="CN75" i="35"/>
  <c r="CJ75" i="35"/>
  <c r="CF75" i="35"/>
  <c r="CB75" i="35"/>
  <c r="BX75" i="35"/>
  <c r="BT75" i="35"/>
  <c r="BP75" i="35"/>
  <c r="BL75" i="35"/>
  <c r="BH75" i="35"/>
  <c r="BD75" i="35"/>
  <c r="AZ75" i="35"/>
  <c r="AV75" i="35"/>
  <c r="AR75" i="35"/>
  <c r="AN75" i="35"/>
  <c r="AJ75" i="35"/>
  <c r="GI75" i="35"/>
  <c r="GC75" i="35"/>
  <c r="FX75" i="35"/>
  <c r="FS75" i="35"/>
  <c r="FM75" i="35"/>
  <c r="FH75" i="35"/>
  <c r="FC75" i="35"/>
  <c r="EW75" i="35"/>
  <c r="ER75" i="35"/>
  <c r="EM75" i="35"/>
  <c r="EH75" i="35"/>
  <c r="ED75" i="35"/>
  <c r="DZ75" i="35"/>
  <c r="DV75" i="35"/>
  <c r="DR75" i="35"/>
  <c r="DN75" i="35"/>
  <c r="DJ75" i="35"/>
  <c r="DF75" i="35"/>
  <c r="DB75" i="35"/>
  <c r="CX75" i="35"/>
  <c r="CT75" i="35"/>
  <c r="CP75" i="35"/>
  <c r="CL75" i="35"/>
  <c r="CH75" i="35"/>
  <c r="CD75" i="35"/>
  <c r="BZ75" i="35"/>
  <c r="BV75" i="35"/>
  <c r="BR75" i="35"/>
  <c r="BN75" i="35"/>
  <c r="BJ75" i="35"/>
  <c r="BF75" i="35"/>
  <c r="BB75" i="35"/>
  <c r="AX75" i="35"/>
  <c r="AT75" i="35"/>
  <c r="AP75" i="35"/>
  <c r="AL75" i="35"/>
  <c r="GG75" i="35"/>
  <c r="GB75" i="35"/>
  <c r="FW75" i="35"/>
  <c r="FQ75" i="35"/>
  <c r="FL75" i="35"/>
  <c r="FG75" i="35"/>
  <c r="FA75" i="35"/>
  <c r="EV75" i="35"/>
  <c r="EQ75" i="35"/>
  <c r="EK75" i="35"/>
  <c r="EG75" i="35"/>
  <c r="EC75" i="35"/>
  <c r="DY75" i="35"/>
  <c r="DU75" i="35"/>
  <c r="DQ75" i="35"/>
  <c r="DM75" i="35"/>
  <c r="DI75" i="35"/>
  <c r="DE75" i="35"/>
  <c r="DA75" i="35"/>
  <c r="CW75" i="35"/>
  <c r="CS75" i="35"/>
  <c r="CO75" i="35"/>
  <c r="CK75" i="35"/>
  <c r="CG75" i="35"/>
  <c r="CC75" i="35"/>
  <c r="BY75" i="35"/>
  <c r="BU75" i="35"/>
  <c r="BQ75" i="35"/>
  <c r="BM75" i="35"/>
  <c r="BI75" i="35"/>
  <c r="BE75" i="35"/>
  <c r="BA75" i="35"/>
  <c r="AW75" i="35"/>
  <c r="AS75" i="35"/>
  <c r="AO75" i="35"/>
  <c r="AK75" i="35"/>
  <c r="GE75" i="35"/>
  <c r="FI75" i="35"/>
  <c r="EN75" i="35"/>
  <c r="DW75" i="35"/>
  <c r="DG75" i="35"/>
  <c r="CQ75" i="35"/>
  <c r="CA75" i="35"/>
  <c r="BK75" i="35"/>
  <c r="AU75" i="35"/>
  <c r="FY75" i="35"/>
  <c r="FD75" i="35"/>
  <c r="EI75" i="35"/>
  <c r="DS75" i="35"/>
  <c r="DC75" i="35"/>
  <c r="CM75" i="35"/>
  <c r="BW75" i="35"/>
  <c r="BG75" i="35"/>
  <c r="AQ75" i="35"/>
  <c r="FT75" i="35"/>
  <c r="EY75" i="35"/>
  <c r="EE75" i="35"/>
  <c r="DO75" i="35"/>
  <c r="CY75" i="35"/>
  <c r="CI75" i="35"/>
  <c r="BS75" i="35"/>
  <c r="BC75" i="35"/>
  <c r="AM75" i="35"/>
  <c r="ES75" i="35"/>
  <c r="CE75" i="35"/>
  <c r="EA75" i="35"/>
  <c r="BO75" i="35"/>
  <c r="FO75" i="35"/>
  <c r="CU75" i="35"/>
  <c r="AY75" i="35"/>
  <c r="DK75" i="35"/>
  <c r="GI62" i="35"/>
  <c r="GE62" i="35"/>
  <c r="GA62" i="35"/>
  <c r="FW62" i="35"/>
  <c r="FS62" i="35"/>
  <c r="FO62" i="35"/>
  <c r="FK62" i="35"/>
  <c r="FG62" i="35"/>
  <c r="FC62" i="35"/>
  <c r="EY62" i="35"/>
  <c r="EU62" i="35"/>
  <c r="EQ62" i="35"/>
  <c r="EM62" i="35"/>
  <c r="EI62" i="35"/>
  <c r="EE62" i="35"/>
  <c r="EA62" i="35"/>
  <c r="DW62" i="35"/>
  <c r="DS62" i="35"/>
  <c r="DO62" i="35"/>
  <c r="DK62" i="35"/>
  <c r="DG62" i="35"/>
  <c r="DC62" i="35"/>
  <c r="CY62" i="35"/>
  <c r="CU62" i="35"/>
  <c r="CQ62" i="35"/>
  <c r="CM62" i="35"/>
  <c r="CI62" i="35"/>
  <c r="CE62" i="35"/>
  <c r="CA62" i="35"/>
  <c r="BW62" i="35"/>
  <c r="GG62" i="35"/>
  <c r="GC62" i="35"/>
  <c r="FY62" i="35"/>
  <c r="FU62" i="35"/>
  <c r="FQ62" i="35"/>
  <c r="FM62" i="35"/>
  <c r="FI62" i="35"/>
  <c r="FE62" i="35"/>
  <c r="FA62" i="35"/>
  <c r="EW62" i="35"/>
  <c r="ES62" i="35"/>
  <c r="EO62" i="35"/>
  <c r="EK62" i="35"/>
  <c r="EG62" i="35"/>
  <c r="EC62" i="35"/>
  <c r="DY62" i="35"/>
  <c r="DU62" i="35"/>
  <c r="DQ62" i="35"/>
  <c r="DM62" i="35"/>
  <c r="DI62" i="35"/>
  <c r="DE62" i="35"/>
  <c r="DA62" i="35"/>
  <c r="CW62" i="35"/>
  <c r="CS62" i="35"/>
  <c r="CO62" i="35"/>
  <c r="CK62" i="35"/>
  <c r="CG62" i="35"/>
  <c r="CC62" i="35"/>
  <c r="BY62" i="35"/>
  <c r="BU62" i="35"/>
  <c r="GB62" i="35"/>
  <c r="FT62" i="35"/>
  <c r="FL62" i="35"/>
  <c r="FD62" i="35"/>
  <c r="EV62" i="35"/>
  <c r="EN62" i="35"/>
  <c r="EF62" i="35"/>
  <c r="DX62" i="35"/>
  <c r="DP62" i="35"/>
  <c r="DH62" i="35"/>
  <c r="CZ62" i="35"/>
  <c r="CR62" i="35"/>
  <c r="CJ62" i="35"/>
  <c r="CB62" i="35"/>
  <c r="BT62" i="35"/>
  <c r="BO62" i="35"/>
  <c r="BK62" i="35"/>
  <c r="BG62" i="35"/>
  <c r="BC62" i="35"/>
  <c r="AY62" i="35"/>
  <c r="AU62" i="35"/>
  <c r="AQ62" i="35"/>
  <c r="AM62" i="35"/>
  <c r="GH62" i="35"/>
  <c r="FZ62" i="35"/>
  <c r="FR62" i="35"/>
  <c r="FJ62" i="35"/>
  <c r="FB62" i="35"/>
  <c r="ET62" i="35"/>
  <c r="EL62" i="35"/>
  <c r="ED62" i="35"/>
  <c r="DV62" i="35"/>
  <c r="DN62" i="35"/>
  <c r="DF62" i="35"/>
  <c r="CX62" i="35"/>
  <c r="CP62" i="35"/>
  <c r="CH62" i="35"/>
  <c r="BZ62" i="35"/>
  <c r="BR62" i="35"/>
  <c r="BN62" i="35"/>
  <c r="BJ62" i="35"/>
  <c r="BF62" i="35"/>
  <c r="BB62" i="35"/>
  <c r="AX62" i="35"/>
  <c r="AT62" i="35"/>
  <c r="AP62" i="35"/>
  <c r="AL62" i="35"/>
  <c r="GF62" i="35"/>
  <c r="FX62" i="35"/>
  <c r="FP62" i="35"/>
  <c r="FH62" i="35"/>
  <c r="EZ62" i="35"/>
  <c r="ER62" i="35"/>
  <c r="EJ62" i="35"/>
  <c r="EB62" i="35"/>
  <c r="DT62" i="35"/>
  <c r="DL62" i="35"/>
  <c r="CV62" i="35"/>
  <c r="CN62" i="35"/>
  <c r="CF62" i="35"/>
  <c r="BX62" i="35"/>
  <c r="BQ62" i="35"/>
  <c r="BM62" i="35"/>
  <c r="BI62" i="35"/>
  <c r="BE62" i="35"/>
  <c r="BA62" i="35"/>
  <c r="AW62" i="35"/>
  <c r="AS62" i="35"/>
  <c r="AO62" i="35"/>
  <c r="AK62" i="35"/>
  <c r="FN62" i="35"/>
  <c r="EH62" i="35"/>
  <c r="DB62" i="35"/>
  <c r="BV62" i="35"/>
  <c r="BD62" i="35"/>
  <c r="AN62" i="35"/>
  <c r="FF62" i="35"/>
  <c r="DZ62" i="35"/>
  <c r="CT62" i="35"/>
  <c r="BP62" i="35"/>
  <c r="AZ62" i="35"/>
  <c r="AJ62" i="35"/>
  <c r="FV62" i="35"/>
  <c r="EP62" i="35"/>
  <c r="DJ62" i="35"/>
  <c r="CD62" i="35"/>
  <c r="BH62" i="35"/>
  <c r="AR62" i="35"/>
  <c r="DR62" i="35"/>
  <c r="CL62" i="35"/>
  <c r="GD62" i="35"/>
  <c r="BL62" i="35"/>
  <c r="EX62" i="35"/>
  <c r="AV62" i="35"/>
  <c r="GF10" i="35"/>
  <c r="GB10" i="35"/>
  <c r="FX10" i="35"/>
  <c r="FT10" i="35"/>
  <c r="FP10" i="35"/>
  <c r="FL10" i="35"/>
  <c r="FH10" i="35"/>
  <c r="FD10" i="35"/>
  <c r="EZ10" i="35"/>
  <c r="EV10" i="35"/>
  <c r="ER10" i="35"/>
  <c r="EJ10" i="35"/>
  <c r="EB10" i="35"/>
  <c r="DT10" i="35"/>
  <c r="DP10" i="35"/>
  <c r="DH10" i="35"/>
  <c r="DD10" i="35"/>
  <c r="CZ10" i="35"/>
  <c r="CV10" i="35"/>
  <c r="CR10" i="35"/>
  <c r="CN10" i="35"/>
  <c r="CJ10" i="35"/>
  <c r="CF10" i="35"/>
  <c r="CB10" i="35"/>
  <c r="BX10" i="35"/>
  <c r="BT10" i="35"/>
  <c r="BP10" i="35"/>
  <c r="BL10" i="35"/>
  <c r="BH10" i="35"/>
  <c r="BD10" i="35"/>
  <c r="AZ10" i="35"/>
  <c r="AV10" i="35"/>
  <c r="AR10" i="35"/>
  <c r="AN10" i="35"/>
  <c r="AJ10" i="35"/>
  <c r="GG10" i="35"/>
  <c r="FU10" i="35"/>
  <c r="FI10" i="35"/>
  <c r="EW10" i="35"/>
  <c r="EK10" i="35"/>
  <c r="EC10" i="35"/>
  <c r="DQ10" i="35"/>
  <c r="DI10" i="35"/>
  <c r="CS10" i="35"/>
  <c r="CK10" i="35"/>
  <c r="BY10" i="35"/>
  <c r="BE10" i="35"/>
  <c r="AS10" i="35"/>
  <c r="GI10" i="35"/>
  <c r="GE10" i="35"/>
  <c r="GA10" i="35"/>
  <c r="FW10" i="35"/>
  <c r="FS10" i="35"/>
  <c r="FK10" i="35"/>
  <c r="FG10" i="35"/>
  <c r="FC10" i="35"/>
  <c r="EY10" i="35"/>
  <c r="EU10" i="35"/>
  <c r="EQ10" i="35"/>
  <c r="EM10" i="35"/>
  <c r="EI10" i="35"/>
  <c r="EE10" i="35"/>
  <c r="EA10" i="35"/>
  <c r="DW10" i="35"/>
  <c r="DS10" i="35"/>
  <c r="DO10" i="35"/>
  <c r="DK10" i="35"/>
  <c r="DG10" i="35"/>
  <c r="DC10" i="35"/>
  <c r="CY10" i="35"/>
  <c r="CU10" i="35"/>
  <c r="CQ10" i="35"/>
  <c r="CM10" i="35"/>
  <c r="CI10" i="35"/>
  <c r="CE10" i="35"/>
  <c r="CA10" i="35"/>
  <c r="BW10" i="35"/>
  <c r="BS10" i="35"/>
  <c r="BO10" i="35"/>
  <c r="BK10" i="35"/>
  <c r="BG10" i="35"/>
  <c r="BC10" i="35"/>
  <c r="AY10" i="35"/>
  <c r="AU10" i="35"/>
  <c r="AQ10" i="35"/>
  <c r="AM10" i="35"/>
  <c r="FQ10" i="35"/>
  <c r="FE10" i="35"/>
  <c r="ES10" i="35"/>
  <c r="DU10" i="35"/>
  <c r="CW10" i="35"/>
  <c r="CG10" i="35"/>
  <c r="BU10" i="35"/>
  <c r="BM10" i="35"/>
  <c r="BA10" i="35"/>
  <c r="AO10" i="35"/>
  <c r="GH10" i="35"/>
  <c r="GD10" i="35"/>
  <c r="FZ10" i="35"/>
  <c r="FV10" i="35"/>
  <c r="FR10" i="35"/>
  <c r="FN10" i="35"/>
  <c r="FJ10" i="35"/>
  <c r="FF10" i="35"/>
  <c r="FB10" i="35"/>
  <c r="EX10" i="35"/>
  <c r="ET10" i="35"/>
  <c r="EP10" i="35"/>
  <c r="EL10" i="35"/>
  <c r="EH10" i="35"/>
  <c r="ED10" i="35"/>
  <c r="DZ10" i="35"/>
  <c r="DV10" i="35"/>
  <c r="DR10" i="35"/>
  <c r="DN10" i="35"/>
  <c r="DJ10" i="35"/>
  <c r="DF10" i="35"/>
  <c r="DB10" i="35"/>
  <c r="CX10" i="35"/>
  <c r="CT10" i="35"/>
  <c r="CP10" i="35"/>
  <c r="CL10" i="35"/>
  <c r="CH10" i="35"/>
  <c r="CD10" i="35"/>
  <c r="BZ10" i="35"/>
  <c r="BV10" i="35"/>
  <c r="BR10" i="35"/>
  <c r="BN10" i="35"/>
  <c r="BJ10" i="35"/>
  <c r="BF10" i="35"/>
  <c r="BB10" i="35"/>
  <c r="AX10" i="35"/>
  <c r="AT10" i="35"/>
  <c r="AP10" i="35"/>
  <c r="AL10" i="35"/>
  <c r="GC10" i="35"/>
  <c r="FY10" i="35"/>
  <c r="FM10" i="35"/>
  <c r="EO10" i="35"/>
  <c r="EG10" i="35"/>
  <c r="DY10" i="35"/>
  <c r="DM10" i="35"/>
  <c r="DA10" i="35"/>
  <c r="CO10" i="35"/>
  <c r="CC10" i="35"/>
  <c r="BQ10" i="35"/>
  <c r="BI10" i="35"/>
  <c r="AW10" i="35"/>
  <c r="AK10" i="35"/>
  <c r="Q23" i="35"/>
  <c r="GE22" i="35" s="1"/>
  <c r="Q40" i="35"/>
  <c r="Q42" i="35"/>
  <c r="E7" i="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X92" i="22" l="1"/>
  <c r="W93" i="22" s="1"/>
  <c r="X93" i="22" s="1"/>
  <c r="W94" i="22" s="1"/>
  <c r="X94" i="22" s="1"/>
  <c r="W95" i="22" s="1"/>
  <c r="X95" i="22" s="1"/>
  <c r="W96" i="22" s="1"/>
  <c r="X96" i="22" s="1"/>
  <c r="W97" i="22" s="1"/>
  <c r="X97" i="22" s="1"/>
  <c r="W98" i="22" s="1"/>
  <c r="X98" i="22" s="1"/>
  <c r="W99" i="22" s="1"/>
  <c r="X99" i="22" s="1"/>
  <c r="W100" i="22" s="1"/>
  <c r="X100" i="22" s="1"/>
  <c r="W101" i="22" s="1"/>
  <c r="L66" i="35"/>
  <c r="M66" i="35" s="1"/>
  <c r="GG65" i="35"/>
  <c r="FQ65" i="35"/>
  <c r="FA65" i="35"/>
  <c r="EK65" i="35"/>
  <c r="DU65" i="35"/>
  <c r="DE65" i="35"/>
  <c r="CO65" i="35"/>
  <c r="BY65" i="35"/>
  <c r="BI65" i="35"/>
  <c r="FW65" i="35"/>
  <c r="FG65" i="35"/>
  <c r="EQ65" i="35"/>
  <c r="EA65" i="35"/>
  <c r="DK65" i="35"/>
  <c r="CU65" i="35"/>
  <c r="CE65" i="35"/>
  <c r="BO65" i="35"/>
  <c r="FX65" i="35"/>
  <c r="EJ65" i="35"/>
  <c r="DD65" i="35"/>
  <c r="BX65" i="35"/>
  <c r="AY65" i="35"/>
  <c r="GD65" i="35"/>
  <c r="EP65" i="35"/>
  <c r="DJ65" i="35"/>
  <c r="CD65" i="35"/>
  <c r="BB65" i="35"/>
  <c r="AL65" i="35"/>
  <c r="EV65" i="35"/>
  <c r="DH65" i="35"/>
  <c r="CB65" i="35"/>
  <c r="BA65" i="35"/>
  <c r="AK65" i="35"/>
  <c r="BZ65" i="35"/>
  <c r="ED65" i="35"/>
  <c r="GH65" i="35"/>
  <c r="BJ65" i="35"/>
  <c r="BD65" i="35"/>
  <c r="FU65" i="35"/>
  <c r="FE65" i="35"/>
  <c r="EO65" i="35"/>
  <c r="DY65" i="35"/>
  <c r="DI65" i="35"/>
  <c r="CS65" i="35"/>
  <c r="CC65" i="35"/>
  <c r="BM65" i="35"/>
  <c r="GA65" i="35"/>
  <c r="FK65" i="35"/>
  <c r="EU65" i="35"/>
  <c r="EE65" i="35"/>
  <c r="DO65" i="35"/>
  <c r="CY65" i="35"/>
  <c r="CI65" i="35"/>
  <c r="BS65" i="35"/>
  <c r="GF65" i="35"/>
  <c r="EZ65" i="35"/>
  <c r="DL65" i="35"/>
  <c r="CF65" i="35"/>
  <c r="BC65" i="35"/>
  <c r="AM65" i="35"/>
  <c r="EX65" i="35"/>
  <c r="DR65" i="35"/>
  <c r="CL65" i="35"/>
  <c r="BF65" i="35"/>
  <c r="AP65" i="35"/>
  <c r="FL65" i="35"/>
  <c r="DP65" i="35"/>
  <c r="CJ65" i="35"/>
  <c r="BE65" i="35"/>
  <c r="AO65" i="35"/>
  <c r="DF65" i="35"/>
  <c r="FJ65" i="35"/>
  <c r="AV65" i="35"/>
  <c r="CP65" i="35"/>
  <c r="FZ65" i="35"/>
  <c r="AN65" i="35"/>
  <c r="FY65" i="35"/>
  <c r="ES65" i="35"/>
  <c r="DM65" i="35"/>
  <c r="CG65" i="35"/>
  <c r="GE65" i="35"/>
  <c r="EY65" i="35"/>
  <c r="DS65" i="35"/>
  <c r="CM65" i="35"/>
  <c r="BG65" i="35"/>
  <c r="DT65" i="35"/>
  <c r="BH65" i="35"/>
  <c r="FF65" i="35"/>
  <c r="CT65" i="35"/>
  <c r="AT65" i="35"/>
  <c r="DX65" i="35"/>
  <c r="BL65" i="35"/>
  <c r="EL65" i="35"/>
  <c r="BR65" i="35"/>
  <c r="CH65" i="35"/>
  <c r="GC65" i="35"/>
  <c r="EW65" i="35"/>
  <c r="DQ65" i="35"/>
  <c r="CK65" i="35"/>
  <c r="GI65" i="35"/>
  <c r="FC65" i="35"/>
  <c r="DW65" i="35"/>
  <c r="CQ65" i="35"/>
  <c r="BK65" i="35"/>
  <c r="EB65" i="35"/>
  <c r="BP65" i="35"/>
  <c r="FN65" i="35"/>
  <c r="DB65" i="35"/>
  <c r="AX65" i="35"/>
  <c r="EN65" i="35"/>
  <c r="BT65" i="35"/>
  <c r="FR65" i="35"/>
  <c r="CX65" i="35"/>
  <c r="AR65" i="35"/>
  <c r="FM65" i="35"/>
  <c r="DA65" i="35"/>
  <c r="FS65" i="35"/>
  <c r="DG65" i="35"/>
  <c r="FP65" i="35"/>
  <c r="AU65" i="35"/>
  <c r="BV65" i="35"/>
  <c r="CZ65" i="35"/>
  <c r="AZ65" i="35"/>
  <c r="DN65" i="35"/>
  <c r="CW65" i="35"/>
  <c r="DC65" i="35"/>
  <c r="AQ65" i="35"/>
  <c r="CR65" i="35"/>
  <c r="ET65" i="35"/>
  <c r="EG65" i="35"/>
  <c r="EM65" i="35"/>
  <c r="CV65" i="35"/>
  <c r="GB65" i="35"/>
  <c r="FB65" i="35"/>
  <c r="EC65" i="35"/>
  <c r="BQ65" i="35"/>
  <c r="EI65" i="35"/>
  <c r="BW65" i="35"/>
  <c r="CN65" i="35"/>
  <c r="DZ65" i="35"/>
  <c r="FT65" i="35"/>
  <c r="AS65" i="35"/>
  <c r="DV65" i="35"/>
  <c r="FI65" i="35"/>
  <c r="FO65" i="35"/>
  <c r="FH65" i="35"/>
  <c r="BN65" i="35"/>
  <c r="AJ65" i="35"/>
  <c r="ER65" i="35" s="1"/>
  <c r="BU65" i="35"/>
  <c r="CA65" i="35"/>
  <c r="EH65" i="35"/>
  <c r="AW65" i="35"/>
  <c r="EF65" i="35"/>
  <c r="FV65" i="35"/>
  <c r="DL10" i="35"/>
  <c r="B2" i="35"/>
  <c r="V10" i="35" s="1"/>
  <c r="BP40" i="35"/>
  <c r="CC40" i="35"/>
  <c r="BR40" i="35"/>
  <c r="CG40" i="35"/>
  <c r="BV40" i="35"/>
  <c r="BS40" i="35"/>
  <c r="CE40" i="35"/>
  <c r="BL40" i="35"/>
  <c r="BH40" i="35"/>
  <c r="CF40" i="35"/>
  <c r="BM40" i="35"/>
  <c r="CH40" i="35"/>
  <c r="CI40" i="35"/>
  <c r="CB40" i="35"/>
  <c r="BQ40" i="35"/>
  <c r="CL40" i="35"/>
  <c r="BO40" i="35"/>
  <c r="BS62" i="35"/>
  <c r="FQ50" i="35"/>
  <c r="FQ51" i="35"/>
  <c r="FF49" i="35"/>
  <c r="DM42" i="35"/>
  <c r="DY42" i="35"/>
  <c r="DB42" i="35"/>
  <c r="DR42" i="35"/>
  <c r="DG42" i="35"/>
  <c r="DW42" i="35"/>
  <c r="DT42" i="35"/>
  <c r="CZ42" i="35"/>
  <c r="DP42" i="35"/>
  <c r="CN40" i="35"/>
  <c r="CJ40" i="35"/>
  <c r="BI40" i="35"/>
  <c r="BY40" i="35"/>
  <c r="CO40" i="35"/>
  <c r="BN40" i="35"/>
  <c r="CD40" i="35"/>
  <c r="BK40" i="35"/>
  <c r="CA40" i="35"/>
  <c r="DQ42" i="35"/>
  <c r="DE42" i="35"/>
  <c r="DF42" i="35"/>
  <c r="DV42" i="35"/>
  <c r="CU42" i="35"/>
  <c r="DK42" i="35"/>
  <c r="EA42" i="35"/>
  <c r="DD42" i="35"/>
  <c r="DX42" i="35"/>
  <c r="DA42" i="35"/>
  <c r="DU42" i="35"/>
  <c r="CT42" i="35"/>
  <c r="DJ42" i="35"/>
  <c r="DZ42" i="35"/>
  <c r="CY42" i="35"/>
  <c r="DO42" i="35"/>
  <c r="DH42" i="35"/>
  <c r="EB42" i="35"/>
  <c r="CW42" i="35"/>
  <c r="DI42" i="35"/>
  <c r="CX42" i="35"/>
  <c r="DN42" i="35"/>
  <c r="DC42" i="35"/>
  <c r="DS42" i="35"/>
  <c r="DL42" i="35"/>
  <c r="BX40" i="35"/>
  <c r="BT40" i="35"/>
  <c r="BU40" i="35"/>
  <c r="CK40" i="35"/>
  <c r="BJ40" i="35"/>
  <c r="BZ40" i="35"/>
  <c r="BG40" i="35"/>
  <c r="BW40" i="35"/>
  <c r="CM40" i="35"/>
  <c r="DP41" i="35"/>
  <c r="CV32" i="35"/>
  <c r="DE10" i="35"/>
  <c r="CU76" i="35"/>
  <c r="DP40" i="35"/>
  <c r="CR75" i="35"/>
  <c r="GB32" i="35"/>
  <c r="CN33" i="35"/>
  <c r="DO33" i="35" s="1"/>
  <c r="CV42" i="35"/>
  <c r="DD62" i="35"/>
  <c r="GB49" i="35"/>
  <c r="DI11" i="35"/>
  <c r="EB11" i="35" s="1"/>
  <c r="EL40" i="35"/>
  <c r="FB40" i="35" s="1"/>
  <c r="DX10" i="35"/>
  <c r="EF10" i="35" s="1"/>
  <c r="BZ18" i="35"/>
  <c r="GH32" i="35"/>
  <c r="EW41" i="35"/>
  <c r="FP41" i="35" s="1"/>
  <c r="EW42" i="35"/>
  <c r="ES22" i="35"/>
  <c r="GC22" i="35"/>
  <c r="EO22" i="35"/>
  <c r="ER22" i="35"/>
  <c r="FH22" i="35"/>
  <c r="FX22" i="35"/>
  <c r="EX22" i="35"/>
  <c r="FN22" i="35"/>
  <c r="GD22" i="35"/>
  <c r="EM22" i="35"/>
  <c r="FC22" i="35"/>
  <c r="FS22" i="35"/>
  <c r="GI22" i="35"/>
  <c r="FI22" i="35"/>
  <c r="FU22" i="35"/>
  <c r="FA22" i="35"/>
  <c r="EV22" i="35"/>
  <c r="FL22" i="35"/>
  <c r="GB22" i="35"/>
  <c r="FB22" i="35"/>
  <c r="FR22" i="35"/>
  <c r="GH22" i="35"/>
  <c r="EQ22" i="35"/>
  <c r="FG22" i="35"/>
  <c r="FW22" i="35"/>
  <c r="FB76" i="35"/>
  <c r="FY22" i="35"/>
  <c r="FE22" i="35"/>
  <c r="EW22" i="35"/>
  <c r="FQ22" i="35"/>
  <c r="EZ22" i="35"/>
  <c r="FP22" i="35"/>
  <c r="GF22" i="35"/>
  <c r="EP22" i="35"/>
  <c r="FF22" i="35"/>
  <c r="FV22" i="35"/>
  <c r="EU22" i="35"/>
  <c r="FK22" i="35"/>
  <c r="GA22" i="35"/>
  <c r="AL31" i="35"/>
  <c r="FM22" i="35"/>
  <c r="GG22" i="35"/>
  <c r="EN22" i="35"/>
  <c r="FD22" i="35"/>
  <c r="FT22" i="35"/>
  <c r="ET22" i="35"/>
  <c r="FJ22" i="35"/>
  <c r="FZ22" i="35"/>
  <c r="EY22" i="35"/>
  <c r="FO22" i="35"/>
  <c r="FD65" i="35" l="1"/>
  <c r="AF65" i="35" s="1"/>
  <c r="GH66" i="35"/>
  <c r="FR66" i="35"/>
  <c r="EX66" i="35"/>
  <c r="ED66" i="35"/>
  <c r="DN66" i="35"/>
  <c r="GC66" i="35"/>
  <c r="FM66" i="35"/>
  <c r="EW66" i="35"/>
  <c r="EG66" i="35"/>
  <c r="FV66" i="35"/>
  <c r="FB66" i="35"/>
  <c r="EL66" i="35"/>
  <c r="DR66" i="35"/>
  <c r="GG66" i="35"/>
  <c r="FQ66" i="35"/>
  <c r="FA66" i="35"/>
  <c r="EK66" i="35"/>
  <c r="FZ66" i="35"/>
  <c r="EP66" i="35"/>
  <c r="DF66" i="35"/>
  <c r="FE66" i="35"/>
  <c r="DY66" i="35"/>
  <c r="DI66" i="35"/>
  <c r="CS66" i="35"/>
  <c r="CC66" i="35"/>
  <c r="BM66" i="35"/>
  <c r="AW66" i="35"/>
  <c r="GI66" i="35"/>
  <c r="FS66" i="35"/>
  <c r="FC66" i="35"/>
  <c r="EM66" i="35"/>
  <c r="DW66" i="35"/>
  <c r="DG66" i="35"/>
  <c r="CQ66" i="35"/>
  <c r="CA66" i="35"/>
  <c r="BG66" i="35"/>
  <c r="AQ66" i="35"/>
  <c r="ER66" i="35"/>
  <c r="CR66" i="35"/>
  <c r="BL66" i="35"/>
  <c r="FT66" i="35"/>
  <c r="DH66" i="35"/>
  <c r="BZ66" i="35"/>
  <c r="AT66" i="35"/>
  <c r="EZ66" i="35"/>
  <c r="CV66" i="35"/>
  <c r="BP66" i="35"/>
  <c r="AJ66" i="35"/>
  <c r="AX66" i="35"/>
  <c r="AP66" i="35"/>
  <c r="BF66" i="35"/>
  <c r="GD66" i="35"/>
  <c r="ET66" i="35"/>
  <c r="DJ66" i="35"/>
  <c r="FI66" i="35"/>
  <c r="EC66" i="35"/>
  <c r="DM66" i="35"/>
  <c r="CW66" i="35"/>
  <c r="CG66" i="35"/>
  <c r="BQ66" i="35"/>
  <c r="BA66" i="35"/>
  <c r="AK66" i="35"/>
  <c r="FW66" i="35"/>
  <c r="FG66" i="35"/>
  <c r="EQ66" i="35"/>
  <c r="EA66" i="35"/>
  <c r="DK66" i="35"/>
  <c r="CU66" i="35"/>
  <c r="CE66" i="35"/>
  <c r="BK66" i="35"/>
  <c r="AU66" i="35"/>
  <c r="FH66" i="35"/>
  <c r="CZ66" i="35"/>
  <c r="BT66" i="35"/>
  <c r="AN66" i="35"/>
  <c r="DX66" i="35"/>
  <c r="CH66" i="35"/>
  <c r="BB66" i="35"/>
  <c r="FP66" i="35"/>
  <c r="DD66" i="35"/>
  <c r="BX66" i="35"/>
  <c r="AR66" i="35"/>
  <c r="CD66" i="35"/>
  <c r="BV66" i="35"/>
  <c r="BN66" i="35"/>
  <c r="DZ66" i="35"/>
  <c r="ES66" i="35"/>
  <c r="DE66" i="35"/>
  <c r="BY66" i="35"/>
  <c r="AS66" i="35"/>
  <c r="FO66" i="35"/>
  <c r="EI66" i="35"/>
  <c r="DC66" i="35"/>
  <c r="BW66" i="35"/>
  <c r="AM66" i="35"/>
  <c r="CJ66" i="35"/>
  <c r="FD66" i="35"/>
  <c r="BR66" i="35"/>
  <c r="BH66" i="35"/>
  <c r="CL66" i="35"/>
  <c r="EO66" i="35"/>
  <c r="BU66" i="35"/>
  <c r="FK66" i="35"/>
  <c r="CY66" i="35"/>
  <c r="FX66" i="35"/>
  <c r="EN66" i="35"/>
  <c r="DT66" i="35"/>
  <c r="DB66" i="35"/>
  <c r="FY66" i="35"/>
  <c r="CO66" i="35"/>
  <c r="GE66" i="35"/>
  <c r="DS66" i="35"/>
  <c r="BC66" i="35"/>
  <c r="BD66" i="35"/>
  <c r="AL66" i="35"/>
  <c r="GB66" i="35"/>
  <c r="FJ66" i="35"/>
  <c r="FU66" i="35"/>
  <c r="DQ66" i="35"/>
  <c r="CK66" i="35"/>
  <c r="BE66" i="35"/>
  <c r="GA66" i="35"/>
  <c r="EU66" i="35"/>
  <c r="DO66" i="35"/>
  <c r="CI66" i="35"/>
  <c r="AY66" i="35"/>
  <c r="DL66" i="35"/>
  <c r="AV66" i="35"/>
  <c r="CP66" i="35"/>
  <c r="GF66" i="35"/>
  <c r="CF66" i="35"/>
  <c r="DP66" i="35"/>
  <c r="CT66" i="35"/>
  <c r="EJ66" i="35"/>
  <c r="FL66" i="35"/>
  <c r="DV66" i="35"/>
  <c r="DA66" i="35"/>
  <c r="AO66" i="35"/>
  <c r="EE66" i="35"/>
  <c r="BO66" i="35"/>
  <c r="CB66" i="35"/>
  <c r="BJ66" i="35"/>
  <c r="AZ66" i="35"/>
  <c r="EF66" i="35"/>
  <c r="FN66" i="35"/>
  <c r="DU66" i="35"/>
  <c r="BI66" i="35"/>
  <c r="EY66" i="35"/>
  <c r="CM66" i="35"/>
  <c r="EB66" i="35"/>
  <c r="CX66" i="35"/>
  <c r="CN66" i="35"/>
  <c r="EV66" i="35"/>
  <c r="BS66" i="35"/>
  <c r="EH66" i="35" s="1"/>
  <c r="X101" i="22"/>
  <c r="W102" i="22" s="1"/>
  <c r="L12" i="35"/>
  <c r="M12" i="35" s="1"/>
  <c r="J66" i="35"/>
  <c r="J63" i="35"/>
  <c r="J22" i="35"/>
  <c r="J65" i="35"/>
  <c r="J62" i="35"/>
  <c r="J51" i="35"/>
  <c r="J52" i="35"/>
  <c r="J64" i="35"/>
  <c r="J50" i="35"/>
  <c r="J49" i="35"/>
  <c r="J12" i="35"/>
  <c r="J54" i="35"/>
  <c r="J21" i="35"/>
  <c r="J18" i="35"/>
  <c r="J42" i="35"/>
  <c r="J31" i="35"/>
  <c r="J75" i="35"/>
  <c r="J19" i="35"/>
  <c r="J11" i="35"/>
  <c r="J10" i="35"/>
  <c r="J20" i="35"/>
  <c r="J76" i="35"/>
  <c r="J41" i="35"/>
  <c r="J53" i="35"/>
  <c r="J33" i="35"/>
  <c r="J32" i="35"/>
  <c r="J40" i="35"/>
  <c r="CP40" i="35"/>
  <c r="EC42" i="35"/>
  <c r="AD42" i="35" s="1"/>
  <c r="CN31" i="35"/>
  <c r="FU42" i="35"/>
  <c r="AG42" i="35" s="1"/>
  <c r="CV31" i="35"/>
  <c r="FL41" i="35"/>
  <c r="AG41" i="35" s="1"/>
  <c r="FS31" i="35"/>
  <c r="GD31" i="35"/>
  <c r="EN10" i="35"/>
  <c r="AE10" i="35" s="1"/>
  <c r="GI31" i="35"/>
  <c r="AH78" i="35"/>
  <c r="AH71" i="35"/>
  <c r="AH67" i="35"/>
  <c r="AH63" i="35"/>
  <c r="AH56" i="35"/>
  <c r="AH52" i="35"/>
  <c r="AH45" i="35"/>
  <c r="AH41" i="35"/>
  <c r="AH34" i="35"/>
  <c r="AH27" i="35"/>
  <c r="AH23" i="35"/>
  <c r="AH19" i="35"/>
  <c r="AH12" i="35"/>
  <c r="AH77" i="35"/>
  <c r="AH70" i="35"/>
  <c r="AH66" i="35"/>
  <c r="AH62" i="35"/>
  <c r="AH55" i="35"/>
  <c r="AH51" i="35"/>
  <c r="AH40" i="35"/>
  <c r="AH33" i="35"/>
  <c r="AH26" i="35"/>
  <c r="AH22" i="35"/>
  <c r="AH18" i="35"/>
  <c r="AH11" i="35"/>
  <c r="AH75" i="35"/>
  <c r="AH68" i="35"/>
  <c r="AH64" i="35"/>
  <c r="AH57" i="35"/>
  <c r="AH53" i="35"/>
  <c r="AH49" i="35"/>
  <c r="AH42" i="35"/>
  <c r="AH35" i="35"/>
  <c r="AH24" i="35"/>
  <c r="AH20" i="35"/>
  <c r="AH13" i="35"/>
  <c r="AH76" i="35"/>
  <c r="AH54" i="35"/>
  <c r="AH32" i="35"/>
  <c r="AH10" i="35"/>
  <c r="AH65" i="35"/>
  <c r="AH43" i="35"/>
  <c r="AH21" i="35"/>
  <c r="AH69" i="35"/>
  <c r="AH25" i="35"/>
  <c r="AH36" i="35"/>
  <c r="AH58" i="35"/>
  <c r="AH50" i="35"/>
  <c r="AH14" i="35"/>
  <c r="Z65" i="35"/>
  <c r="V76" i="35"/>
  <c r="Y76" i="35"/>
  <c r="AE76" i="35"/>
  <c r="V75" i="35"/>
  <c r="AB63" i="35"/>
  <c r="AE64" i="35"/>
  <c r="AE75" i="35"/>
  <c r="AF75" i="35"/>
  <c r="AG75" i="35"/>
  <c r="AC62" i="35"/>
  <c r="V50" i="35"/>
  <c r="AA50" i="35"/>
  <c r="AG50" i="35"/>
  <c r="Z51" i="35"/>
  <c r="AF51" i="35"/>
  <c r="Y52" i="35"/>
  <c r="AE52" i="35"/>
  <c r="AD62" i="35"/>
  <c r="Y63" i="35"/>
  <c r="W51" i="35"/>
  <c r="Z52" i="35"/>
  <c r="AG63" i="35"/>
  <c r="Z64" i="35"/>
  <c r="AF64" i="35"/>
  <c r="Y65" i="35"/>
  <c r="AE65" i="35"/>
  <c r="W53" i="35"/>
  <c r="AB53" i="35"/>
  <c r="V54" i="35"/>
  <c r="AA54" i="35"/>
  <c r="AG54" i="35"/>
  <c r="Y53" i="35"/>
  <c r="AB54" i="35"/>
  <c r="X40" i="35"/>
  <c r="AB40" i="35"/>
  <c r="AF40" i="35"/>
  <c r="X41" i="35"/>
  <c r="AB41" i="35"/>
  <c r="AF41" i="35"/>
  <c r="Y42" i="35"/>
  <c r="Z49" i="35"/>
  <c r="V33" i="35"/>
  <c r="AC33" i="35"/>
  <c r="AD33" i="35"/>
  <c r="V18" i="35"/>
  <c r="V19" i="35"/>
  <c r="Z19" i="35"/>
  <c r="AD19" i="35"/>
  <c r="V20" i="35"/>
  <c r="Z20" i="35"/>
  <c r="AD20" i="35"/>
  <c r="V21" i="35"/>
  <c r="Z21" i="35"/>
  <c r="AD21" i="35"/>
  <c r="V22" i="35"/>
  <c r="Z22" i="35"/>
  <c r="Y31" i="35"/>
  <c r="AC31" i="35"/>
  <c r="AG31" i="35"/>
  <c r="Y32" i="35"/>
  <c r="AC32" i="35"/>
  <c r="AG32" i="35"/>
  <c r="AD22" i="35"/>
  <c r="AF18" i="35"/>
  <c r="Y11" i="35"/>
  <c r="AE11" i="35"/>
  <c r="AD18" i="35"/>
  <c r="Z10" i="35"/>
  <c r="Y10" i="35"/>
  <c r="AC76" i="35"/>
  <c r="AA75" i="35"/>
  <c r="AD51" i="35"/>
  <c r="X62" i="35"/>
  <c r="AC63" i="35"/>
  <c r="AF50" i="35"/>
  <c r="Y64" i="35"/>
  <c r="AC65" i="35"/>
  <c r="V53" i="35"/>
  <c r="AF53" i="35"/>
  <c r="Z62" i="35"/>
  <c r="AA62" i="35"/>
  <c r="AF49" i="35"/>
  <c r="AE40" i="35"/>
  <c r="W42" i="35"/>
  <c r="V49" i="35"/>
  <c r="AG33" i="35"/>
  <c r="AB33" i="35"/>
  <c r="Y19" i="35"/>
  <c r="AG19" i="35"/>
  <c r="AG20" i="35"/>
  <c r="AG21" i="35"/>
  <c r="AB31" i="35"/>
  <c r="AB32" i="35"/>
  <c r="AG11" i="35"/>
  <c r="Z18" i="35"/>
  <c r="W10" i="35"/>
  <c r="AD65" i="35"/>
  <c r="Z76" i="35"/>
  <c r="AD75" i="35"/>
  <c r="AA76" i="35"/>
  <c r="AF76" i="35"/>
  <c r="Z75" i="35"/>
  <c r="AF63" i="35"/>
  <c r="V65" i="35"/>
  <c r="W49" i="35"/>
  <c r="W50" i="35"/>
  <c r="AC50" i="35"/>
  <c r="V51" i="35"/>
  <c r="AB51" i="35"/>
  <c r="AG51" i="35"/>
  <c r="AA52" i="35"/>
  <c r="AF52" i="35"/>
  <c r="AE62" i="35"/>
  <c r="Z63" i="35"/>
  <c r="X50" i="35"/>
  <c r="AA51" i="35"/>
  <c r="AD52" i="35"/>
  <c r="V64" i="35"/>
  <c r="AB64" i="35"/>
  <c r="AG64" i="35"/>
  <c r="AA65" i="35"/>
  <c r="AB62" i="35"/>
  <c r="X53" i="35"/>
  <c r="AD53" i="35"/>
  <c r="W54" i="35"/>
  <c r="AC54" i="35"/>
  <c r="AC53" i="35"/>
  <c r="AF54" i="35"/>
  <c r="X42" i="35"/>
  <c r="X49" i="35"/>
  <c r="Y40" i="35"/>
  <c r="AC40" i="35"/>
  <c r="AG40" i="35"/>
  <c r="Y41" i="35"/>
  <c r="AC41" i="35"/>
  <c r="Z42" i="35"/>
  <c r="AE42" i="35"/>
  <c r="Y49" i="35"/>
  <c r="X33" i="35"/>
  <c r="AE33" i="35"/>
  <c r="W33" i="35"/>
  <c r="X18" i="35"/>
  <c r="W19" i="35"/>
  <c r="AA19" i="35"/>
  <c r="AE19" i="35"/>
  <c r="W20" i="35"/>
  <c r="AA20" i="35"/>
  <c r="AE20" i="35"/>
  <c r="W21" i="35"/>
  <c r="AA21" i="35"/>
  <c r="AE21" i="35"/>
  <c r="W22" i="35"/>
  <c r="V31" i="35"/>
  <c r="AD31" i="35"/>
  <c r="V32" i="35"/>
  <c r="Z32" i="35"/>
  <c r="AD32" i="35"/>
  <c r="AA22" i="35"/>
  <c r="AE22" i="35"/>
  <c r="W11" i="35"/>
  <c r="Y18" i="35"/>
  <c r="Z11" i="35"/>
  <c r="AF11" i="35"/>
  <c r="W18" i="35"/>
  <c r="AD10" i="35"/>
  <c r="AB10" i="35"/>
  <c r="X76" i="35"/>
  <c r="AA64" i="35"/>
  <c r="AC75" i="35"/>
  <c r="Z50" i="35"/>
  <c r="AE50" i="35"/>
  <c r="AC52" i="35"/>
  <c r="V52" i="35"/>
  <c r="AD64" i="35"/>
  <c r="AA53" i="35"/>
  <c r="AE54" i="35"/>
  <c r="AF42" i="35"/>
  <c r="W40" i="35"/>
  <c r="W41" i="35"/>
  <c r="AC42" i="35"/>
  <c r="AA49" i="35"/>
  <c r="AA33" i="35"/>
  <c r="AE18" i="35"/>
  <c r="Y20" i="35"/>
  <c r="Y21" i="35"/>
  <c r="X31" i="35"/>
  <c r="X32" i="35"/>
  <c r="AC22" i="35"/>
  <c r="AD11" i="35"/>
  <c r="AD76" i="35"/>
  <c r="W76" i="35"/>
  <c r="AB76" i="35"/>
  <c r="AG76" i="35"/>
  <c r="AG62" i="35"/>
  <c r="W64" i="35"/>
  <c r="W75" i="35"/>
  <c r="X75" i="35"/>
  <c r="Y75" i="35"/>
  <c r="Y62" i="35"/>
  <c r="AD49" i="35"/>
  <c r="Y50" i="35"/>
  <c r="AD50" i="35"/>
  <c r="X51" i="35"/>
  <c r="AC51" i="35"/>
  <c r="W52" i="35"/>
  <c r="AB52" i="35"/>
  <c r="AG52" i="35"/>
  <c r="V63" i="35"/>
  <c r="AA63" i="35"/>
  <c r="AB50" i="35"/>
  <c r="AE51" i="35"/>
  <c r="AD63" i="35"/>
  <c r="X64" i="35"/>
  <c r="AC64" i="35"/>
  <c r="W65" i="35"/>
  <c r="AB65" i="35"/>
  <c r="AG65" i="35"/>
  <c r="AF62" i="35"/>
  <c r="Z53" i="35"/>
  <c r="AE53" i="35"/>
  <c r="Y54" i="35"/>
  <c r="AD54" i="35"/>
  <c r="V62" i="35"/>
  <c r="AG53" i="35"/>
  <c r="W62" i="35"/>
  <c r="AB42" i="35"/>
  <c r="AB49" i="35"/>
  <c r="AG49" i="35"/>
  <c r="AD40" i="35"/>
  <c r="V41" i="35"/>
  <c r="Z41" i="35"/>
  <c r="AD41" i="35"/>
  <c r="V42" i="35"/>
  <c r="AA42" i="35"/>
  <c r="AC49" i="35"/>
  <c r="V40" i="35"/>
  <c r="Z33" i="35"/>
  <c r="AF33" i="35"/>
  <c r="Y33" i="35"/>
  <c r="AB18" i="35"/>
  <c r="X19" i="35"/>
  <c r="AB19" i="35"/>
  <c r="AF19" i="35"/>
  <c r="X20" i="35"/>
  <c r="AB20" i="35"/>
  <c r="AF20" i="35"/>
  <c r="X21" i="35"/>
  <c r="AB21" i="35"/>
  <c r="AF21" i="35"/>
  <c r="X22" i="35"/>
  <c r="W31" i="35"/>
  <c r="AE31" i="35"/>
  <c r="W32" i="35"/>
  <c r="AA32" i="35"/>
  <c r="AE32" i="35"/>
  <c r="AB22" i="35"/>
  <c r="AF22" i="35"/>
  <c r="AB11" i="35"/>
  <c r="AC18" i="35"/>
  <c r="AC11" i="35"/>
  <c r="X11" i="35"/>
  <c r="AA18" i="35"/>
  <c r="AC10" i="35"/>
  <c r="AA10" i="35"/>
  <c r="X10" i="35"/>
  <c r="X63" i="35"/>
  <c r="AB75" i="35"/>
  <c r="AE49" i="35"/>
  <c r="Y51" i="35"/>
  <c r="X52" i="35"/>
  <c r="W63" i="35"/>
  <c r="AE63" i="35"/>
  <c r="X65" i="35"/>
  <c r="Z54" i="35"/>
  <c r="X54" i="35"/>
  <c r="AA40" i="35"/>
  <c r="AA41" i="35"/>
  <c r="AE41" i="35"/>
  <c r="AC19" i="35"/>
  <c r="AC20" i="35"/>
  <c r="AC21" i="35"/>
  <c r="Y22" i="35"/>
  <c r="AF31" i="35"/>
  <c r="AF32" i="35"/>
  <c r="AG22" i="35"/>
  <c r="AG18" i="35"/>
  <c r="AA11" i="35"/>
  <c r="V11" i="35"/>
  <c r="P54" i="35"/>
  <c r="P11" i="35"/>
  <c r="P63" i="35"/>
  <c r="P66" i="35"/>
  <c r="P22" i="35"/>
  <c r="P65" i="35"/>
  <c r="P62" i="35"/>
  <c r="P52" i="35"/>
  <c r="P51" i="35"/>
  <c r="P64" i="35"/>
  <c r="P19" i="35"/>
  <c r="P40" i="35"/>
  <c r="P42" i="35"/>
  <c r="P75" i="35"/>
  <c r="P33" i="35"/>
  <c r="P31" i="35"/>
  <c r="P32" i="35"/>
  <c r="P41" i="35"/>
  <c r="P21" i="35"/>
  <c r="P12" i="35"/>
  <c r="P20" i="35"/>
  <c r="P50" i="35"/>
  <c r="P49" i="35"/>
  <c r="B7" i="2"/>
  <c r="P18" i="35"/>
  <c r="P10" i="35"/>
  <c r="P76" i="35"/>
  <c r="B9" i="2"/>
  <c r="P53" i="35"/>
  <c r="AA66" i="35" l="1"/>
  <c r="V66" i="35"/>
  <c r="Y66" i="35"/>
  <c r="AG66" i="35"/>
  <c r="AB66" i="35"/>
  <c r="X66" i="35"/>
  <c r="AC66" i="35"/>
  <c r="AE66" i="35"/>
  <c r="Z66" i="35"/>
  <c r="W66" i="35"/>
  <c r="AD66" i="35"/>
  <c r="FF66" i="35"/>
  <c r="AF66" i="35" s="1"/>
  <c r="FT12" i="35"/>
  <c r="FD12" i="35"/>
  <c r="EN12" i="35"/>
  <c r="DX12" i="35"/>
  <c r="DH12" i="35"/>
  <c r="CN12" i="35"/>
  <c r="BX12" i="35"/>
  <c r="BH12" i="35"/>
  <c r="AR12" i="35"/>
  <c r="FU12" i="35"/>
  <c r="ES12" i="35"/>
  <c r="DM12" i="35"/>
  <c r="BU12" i="35"/>
  <c r="GI12" i="35"/>
  <c r="FK12" i="35"/>
  <c r="EU12" i="35"/>
  <c r="EE12" i="35"/>
  <c r="DO12" i="35"/>
  <c r="CU12" i="35"/>
  <c r="CE12" i="35"/>
  <c r="BO12" i="35"/>
  <c r="AY12" i="35"/>
  <c r="GG12" i="35"/>
  <c r="EW12" i="35"/>
  <c r="DQ12" i="35"/>
  <c r="BY12" i="35"/>
  <c r="GD12" i="35"/>
  <c r="FN12" i="35"/>
  <c r="EX12" i="35"/>
  <c r="ED12" i="35"/>
  <c r="DN12" i="35"/>
  <c r="CX12" i="35"/>
  <c r="CH12" i="35"/>
  <c r="BR12" i="35"/>
  <c r="BB12" i="35"/>
  <c r="AL12" i="35"/>
  <c r="BI12" i="35"/>
  <c r="GF12" i="35"/>
  <c r="FP12" i="35"/>
  <c r="EZ12" i="35"/>
  <c r="EJ12" i="35"/>
  <c r="DT12" i="35"/>
  <c r="DD12" i="35"/>
  <c r="CJ12" i="35"/>
  <c r="BT12" i="35"/>
  <c r="BD12" i="35"/>
  <c r="AN12" i="35"/>
  <c r="FQ12" i="35"/>
  <c r="EK12" i="35"/>
  <c r="CS12" i="35"/>
  <c r="BE12" i="35"/>
  <c r="GE12" i="35"/>
  <c r="FG12" i="35"/>
  <c r="EQ12" i="35"/>
  <c r="EA12" i="35"/>
  <c r="DK12" i="35"/>
  <c r="CQ12" i="35"/>
  <c r="CA12" i="35"/>
  <c r="BK12" i="35"/>
  <c r="AU12" i="35"/>
  <c r="FY12" i="35"/>
  <c r="EO12" i="35"/>
  <c r="DI12" i="35"/>
  <c r="BM12" i="35"/>
  <c r="FZ12" i="35"/>
  <c r="FJ12" i="35"/>
  <c r="ET12" i="35"/>
  <c r="DZ12" i="35"/>
  <c r="DJ12" i="35"/>
  <c r="CT12" i="35"/>
  <c r="CD12" i="35"/>
  <c r="BN12" i="35"/>
  <c r="AX12" i="35"/>
  <c r="CW12" i="35"/>
  <c r="AW12" i="35"/>
  <c r="GB12" i="35"/>
  <c r="FL12" i="35"/>
  <c r="EV12" i="35"/>
  <c r="EF12" i="35"/>
  <c r="DP12" i="35"/>
  <c r="CZ12" i="35"/>
  <c r="CF12" i="35"/>
  <c r="BP12" i="35"/>
  <c r="AZ12" i="35"/>
  <c r="AJ12" i="35"/>
  <c r="FI12" i="35"/>
  <c r="EC12" i="35"/>
  <c r="CK12" i="35"/>
  <c r="AS12" i="35"/>
  <c r="GA12" i="35"/>
  <c r="FC12" i="35"/>
  <c r="EM12" i="35"/>
  <c r="DW12" i="35"/>
  <c r="DC12" i="35"/>
  <c r="CM12" i="35"/>
  <c r="BW12" i="35"/>
  <c r="BG12" i="35"/>
  <c r="AQ12" i="35"/>
  <c r="FM12" i="35"/>
  <c r="EG12" i="35"/>
  <c r="DE12" i="35"/>
  <c r="BA12" i="35"/>
  <c r="FV12" i="35"/>
  <c r="FF12" i="35"/>
  <c r="EP12" i="35"/>
  <c r="DV12" i="35"/>
  <c r="DF12" i="35"/>
  <c r="CP12" i="35"/>
  <c r="BZ12" i="35"/>
  <c r="BJ12" i="35"/>
  <c r="AT12" i="35"/>
  <c r="CC12" i="35"/>
  <c r="AK12" i="35"/>
  <c r="FX12" i="35"/>
  <c r="FH12" i="35"/>
  <c r="ER12" i="35"/>
  <c r="EB12" i="35"/>
  <c r="DL12" i="35"/>
  <c r="CV12" i="35"/>
  <c r="CB12" i="35"/>
  <c r="BL12" i="35"/>
  <c r="AV12" i="35"/>
  <c r="GC12" i="35"/>
  <c r="FA12" i="35"/>
  <c r="DU12" i="35"/>
  <c r="CG12" i="35"/>
  <c r="AO12" i="35"/>
  <c r="FW12" i="35"/>
  <c r="EY12" i="35"/>
  <c r="EI12" i="35"/>
  <c r="DS12" i="35"/>
  <c r="CY12" i="35"/>
  <c r="CI12" i="35"/>
  <c r="BS12" i="35"/>
  <c r="BC12" i="35"/>
  <c r="AM12" i="35"/>
  <c r="FE12" i="35"/>
  <c r="DY12" i="35"/>
  <c r="CO12" i="35"/>
  <c r="GH12" i="35"/>
  <c r="FR12" i="35"/>
  <c r="FB12" i="35"/>
  <c r="EL12" i="35"/>
  <c r="DR12" i="35"/>
  <c r="DB12" i="35"/>
  <c r="CL12" i="35"/>
  <c r="BV12" i="35"/>
  <c r="BF12" i="35"/>
  <c r="AP12" i="35"/>
  <c r="BQ12" i="35"/>
  <c r="CR12" i="35"/>
  <c r="FS12" i="35"/>
  <c r="X102" i="22"/>
  <c r="W103" i="22" s="1"/>
  <c r="X103" i="22" s="1"/>
  <c r="W104" i="22" s="1"/>
  <c r="X104" i="22" s="1"/>
  <c r="W105" i="22" s="1"/>
  <c r="X105" i="22" s="1"/>
  <c r="W106" i="22" s="1"/>
  <c r="X106" i="22" s="1"/>
  <c r="W107" i="22" s="1"/>
  <c r="X107" i="22" s="1"/>
  <c r="W108" i="22" s="1"/>
  <c r="X108" i="22" s="1"/>
  <c r="W109" i="22" s="1"/>
  <c r="L25" i="35"/>
  <c r="L24" i="35"/>
  <c r="L23" i="35"/>
  <c r="AH31" i="35"/>
  <c r="AH37" i="35" s="1"/>
  <c r="AH87" i="35" s="1"/>
  <c r="AH44" i="35"/>
  <c r="Z31" i="35"/>
  <c r="Z40" i="35"/>
  <c r="AA31" i="35"/>
  <c r="S32" i="35" s="1"/>
  <c r="T32" i="35" s="1"/>
  <c r="FA10" i="35"/>
  <c r="FO10" i="35" s="1"/>
  <c r="AH15" i="35"/>
  <c r="AH84" i="35" s="1"/>
  <c r="S21" i="35"/>
  <c r="T21" i="35" s="1"/>
  <c r="S62" i="35"/>
  <c r="T62" i="35" s="1"/>
  <c r="S53" i="35"/>
  <c r="T53" i="35" s="1"/>
  <c r="S22" i="35"/>
  <c r="T22" i="35" s="1"/>
  <c r="S18" i="35"/>
  <c r="T18" i="35" s="1"/>
  <c r="S49" i="35"/>
  <c r="T49" i="35" s="1"/>
  <c r="S76" i="35"/>
  <c r="T76" i="35" s="1"/>
  <c r="AH28" i="35"/>
  <c r="AH85" i="35" s="1"/>
  <c r="AH72" i="35"/>
  <c r="AH92" i="35" s="1"/>
  <c r="S64" i="35"/>
  <c r="T64" i="35" s="1"/>
  <c r="S54" i="35"/>
  <c r="T54" i="35" s="1"/>
  <c r="S19" i="35"/>
  <c r="T19" i="35" s="1"/>
  <c r="S63" i="35"/>
  <c r="T63" i="35" s="1"/>
  <c r="AH59" i="35"/>
  <c r="AH91" i="35" s="1"/>
  <c r="S52" i="35"/>
  <c r="T52" i="35" s="1"/>
  <c r="S42" i="35"/>
  <c r="T42" i="35" s="1"/>
  <c r="S51" i="35"/>
  <c r="T51" i="35" s="1"/>
  <c r="S41" i="35"/>
  <c r="T41" i="35" s="1"/>
  <c r="S50" i="35"/>
  <c r="T50" i="35" s="1"/>
  <c r="S20" i="35"/>
  <c r="T20" i="35" s="1"/>
  <c r="S65" i="35"/>
  <c r="T65" i="35" s="1"/>
  <c r="S75" i="35"/>
  <c r="T75" i="35" s="1"/>
  <c r="AH79" i="35"/>
  <c r="AH93" i="35" s="1"/>
  <c r="E22" i="2"/>
  <c r="E15" i="2"/>
  <c r="E12" i="2"/>
  <c r="E16" i="2"/>
  <c r="E21" i="2"/>
  <c r="E17" i="2"/>
  <c r="E19" i="2"/>
  <c r="E13" i="2"/>
  <c r="E18" i="2"/>
  <c r="E14" i="2"/>
  <c r="E20" i="2"/>
  <c r="S66" i="35" l="1"/>
  <c r="T66" i="35" s="1"/>
  <c r="X109" i="22"/>
  <c r="W110" i="22" s="1"/>
  <c r="X110" i="22" s="1"/>
  <c r="W111" i="22" s="1"/>
  <c r="L77" i="35"/>
  <c r="AE12" i="35"/>
  <c r="M23" i="35"/>
  <c r="P23" i="35"/>
  <c r="W12" i="35"/>
  <c r="Z12" i="35"/>
  <c r="M24" i="35"/>
  <c r="P24" i="35"/>
  <c r="EH12" i="35"/>
  <c r="AD12" i="35" s="1"/>
  <c r="DG12" i="35"/>
  <c r="AB12" i="35" s="1"/>
  <c r="DA12" i="35"/>
  <c r="V12" i="35"/>
  <c r="Y12" i="35"/>
  <c r="M25" i="35"/>
  <c r="P25" i="35"/>
  <c r="AC12" i="35"/>
  <c r="AF12" i="35"/>
  <c r="X12" i="35"/>
  <c r="AH46" i="35"/>
  <c r="AH88" i="35" s="1"/>
  <c r="AH89" i="35" s="1"/>
  <c r="AH95" i="35" s="1"/>
  <c r="S31" i="35"/>
  <c r="T31" i="35" s="1"/>
  <c r="S40" i="35"/>
  <c r="T40" i="35" s="1"/>
  <c r="S33" i="35"/>
  <c r="T33" i="35" s="1"/>
  <c r="AG10" i="35"/>
  <c r="AF10" i="35"/>
  <c r="FO12" i="35" l="1"/>
  <c r="AG12" i="35" s="1"/>
  <c r="M77" i="35"/>
  <c r="P77" i="35"/>
  <c r="FU25" i="35"/>
  <c r="FE25" i="35"/>
  <c r="EO25" i="35"/>
  <c r="DY25" i="35"/>
  <c r="DI25" i="35"/>
  <c r="CS25" i="35"/>
  <c r="CC25" i="35"/>
  <c r="BM25" i="35"/>
  <c r="AW25" i="35"/>
  <c r="GF25" i="35"/>
  <c r="FP25" i="35"/>
  <c r="EZ25" i="35"/>
  <c r="EJ25" i="35"/>
  <c r="DT25" i="35"/>
  <c r="DD25" i="35"/>
  <c r="CN25" i="35"/>
  <c r="BX25" i="35"/>
  <c r="BH25" i="35"/>
  <c r="AR25" i="35"/>
  <c r="GD25" i="35"/>
  <c r="FN25" i="35"/>
  <c r="EX25" i="35"/>
  <c r="EH25" i="35"/>
  <c r="DR25" i="35"/>
  <c r="DB25" i="35"/>
  <c r="CL25" i="35"/>
  <c r="BV25" i="35"/>
  <c r="BF25" i="35"/>
  <c r="AP25" i="35"/>
  <c r="EU25" i="35"/>
  <c r="CI25" i="35"/>
  <c r="FW25" i="35"/>
  <c r="DK25" i="35"/>
  <c r="AY25" i="35"/>
  <c r="EI25" i="35"/>
  <c r="BW25" i="35"/>
  <c r="CA25" i="35"/>
  <c r="BK25" i="35"/>
  <c r="AU25" i="35"/>
  <c r="FQ25" i="35"/>
  <c r="EW25" i="35"/>
  <c r="EC25" i="35"/>
  <c r="DE25" i="35"/>
  <c r="CK25" i="35"/>
  <c r="BQ25" i="35"/>
  <c r="AS25" i="35"/>
  <c r="FX25" i="35"/>
  <c r="FD25" i="35"/>
  <c r="EF25" i="35"/>
  <c r="DL25" i="35"/>
  <c r="CR25" i="35"/>
  <c r="BT25" i="35"/>
  <c r="AZ25" i="35"/>
  <c r="GH25" i="35"/>
  <c r="FJ25" i="35"/>
  <c r="EP25" i="35"/>
  <c r="DV25" i="35"/>
  <c r="CX25" i="35"/>
  <c r="CD25" i="35"/>
  <c r="BJ25" i="35"/>
  <c r="AL25" i="35"/>
  <c r="DO25" i="35"/>
  <c r="AM25" i="35"/>
  <c r="CU25" i="35"/>
  <c r="FO25" i="35"/>
  <c r="CM25" i="35"/>
  <c r="CQ25" i="35"/>
  <c r="FS25" i="35"/>
  <c r="GG25" i="35"/>
  <c r="FM25" i="35"/>
  <c r="ES25" i="35"/>
  <c r="DU25" i="35"/>
  <c r="DA25" i="35"/>
  <c r="CG25" i="35"/>
  <c r="BI25" i="35"/>
  <c r="AO25" i="35"/>
  <c r="FT25" i="35"/>
  <c r="EV25" i="35"/>
  <c r="EB25" i="35"/>
  <c r="DH25" i="35"/>
  <c r="CJ25" i="35"/>
  <c r="BP25" i="35"/>
  <c r="AV25" i="35"/>
  <c r="FZ25" i="35"/>
  <c r="FF25" i="35"/>
  <c r="EL25" i="35"/>
  <c r="DN25" i="35"/>
  <c r="CT25" i="35"/>
  <c r="BZ25" i="35"/>
  <c r="BB25" i="35"/>
  <c r="GA25" i="35"/>
  <c r="CY25" i="35"/>
  <c r="FG25" i="35"/>
  <c r="CE25" i="35"/>
  <c r="EY25" i="35"/>
  <c r="BG25" i="35"/>
  <c r="GI25" i="35"/>
  <c r="DG25" i="35"/>
  <c r="GC25" i="35"/>
  <c r="FI25" i="35"/>
  <c r="EK25" i="35"/>
  <c r="DQ25" i="35"/>
  <c r="CW25" i="35"/>
  <c r="BY25" i="35"/>
  <c r="BE25" i="35"/>
  <c r="AK25" i="35"/>
  <c r="FL25" i="35"/>
  <c r="ER25" i="35"/>
  <c r="DX25" i="35"/>
  <c r="CZ25" i="35"/>
  <c r="CF25" i="35"/>
  <c r="BL25" i="35"/>
  <c r="AN25" i="35"/>
  <c r="FV25" i="35"/>
  <c r="FB25" i="35"/>
  <c r="ED25" i="35"/>
  <c r="DJ25" i="35"/>
  <c r="CP25" i="35"/>
  <c r="BR25" i="35"/>
  <c r="AX25" i="35"/>
  <c r="FK25" i="35"/>
  <c r="BS25" i="35"/>
  <c r="EQ25" i="35"/>
  <c r="BO25" i="35"/>
  <c r="DS25" i="35"/>
  <c r="AQ25" i="35"/>
  <c r="DW25" i="35"/>
  <c r="FY25" i="35"/>
  <c r="FA25" i="35"/>
  <c r="EG25" i="35"/>
  <c r="DM25" i="35"/>
  <c r="CO25" i="35"/>
  <c r="BU25" i="35"/>
  <c r="BA25" i="35"/>
  <c r="GB25" i="35"/>
  <c r="FH25" i="35"/>
  <c r="EN25" i="35"/>
  <c r="DP25" i="35"/>
  <c r="CV25" i="35"/>
  <c r="CB25" i="35"/>
  <c r="BD25" i="35"/>
  <c r="AJ25" i="35"/>
  <c r="FR25" i="35"/>
  <c r="ET25" i="35"/>
  <c r="DZ25" i="35"/>
  <c r="DF25" i="35"/>
  <c r="CH25" i="35"/>
  <c r="BN25" i="35"/>
  <c r="AT25" i="35"/>
  <c r="EE25" i="35"/>
  <c r="BC25" i="35"/>
  <c r="EA25" i="35"/>
  <c r="GE25" i="35"/>
  <c r="DC25" i="35"/>
  <c r="EM25" i="35"/>
  <c r="FC25" i="35"/>
  <c r="J25" i="35"/>
  <c r="FQ23" i="35"/>
  <c r="DG23" i="35"/>
  <c r="CQ23" i="35"/>
  <c r="CA23" i="35"/>
  <c r="BK23" i="35"/>
  <c r="AU23" i="35"/>
  <c r="DB23" i="35"/>
  <c r="CL23" i="35"/>
  <c r="BV23" i="35"/>
  <c r="BF23" i="35"/>
  <c r="AP23" i="35"/>
  <c r="CZ23" i="35"/>
  <c r="CJ23" i="35"/>
  <c r="BT23" i="35"/>
  <c r="BD23" i="35"/>
  <c r="AN23" i="35"/>
  <c r="BM23" i="35"/>
  <c r="DE23" i="35"/>
  <c r="AS23" i="35"/>
  <c r="DA23" i="35"/>
  <c r="AO23" i="35"/>
  <c r="CU23" i="35"/>
  <c r="CE23" i="35"/>
  <c r="BO23" i="35"/>
  <c r="AY23" i="35"/>
  <c r="DF23" i="35"/>
  <c r="CP23" i="35"/>
  <c r="BZ23" i="35"/>
  <c r="BJ23" i="35"/>
  <c r="AT23" i="35"/>
  <c r="DD23" i="35"/>
  <c r="CN23" i="35"/>
  <c r="BX23" i="35"/>
  <c r="BH23" i="35"/>
  <c r="AR23" i="35"/>
  <c r="CC23" i="35"/>
  <c r="BA23" i="35"/>
  <c r="BI23" i="35"/>
  <c r="AK23" i="35"/>
  <c r="BE23" i="35"/>
  <c r="CM23" i="35"/>
  <c r="BG23" i="35"/>
  <c r="CX23" i="35"/>
  <c r="BR23" i="35"/>
  <c r="AL23" i="35"/>
  <c r="CF23" i="35"/>
  <c r="AZ23" i="35"/>
  <c r="AW23" i="35"/>
  <c r="CW23" i="35"/>
  <c r="CI23" i="35"/>
  <c r="BC23" i="35"/>
  <c r="CT23" i="35"/>
  <c r="BN23" i="35"/>
  <c r="DH23" i="35"/>
  <c r="CB23" i="35"/>
  <c r="AV23" i="35"/>
  <c r="CG23" i="35"/>
  <c r="BQ23" i="35"/>
  <c r="DC23" i="35"/>
  <c r="BW23" i="35"/>
  <c r="AQ23" i="35"/>
  <c r="CH23" i="35"/>
  <c r="BB23" i="35"/>
  <c r="CV23" i="35"/>
  <c r="BP23" i="35"/>
  <c r="AJ23" i="35"/>
  <c r="CO23" i="35"/>
  <c r="CK23" i="35"/>
  <c r="CY23" i="35"/>
  <c r="BS23" i="35"/>
  <c r="AM23" i="35"/>
  <c r="CD23" i="35"/>
  <c r="AX23" i="35"/>
  <c r="CR23" i="35"/>
  <c r="BL23" i="35"/>
  <c r="CS23" i="35"/>
  <c r="BY23" i="35"/>
  <c r="BU23" i="35"/>
  <c r="DX23" i="35"/>
  <c r="DN23" i="35"/>
  <c r="EN23" i="35"/>
  <c r="DI23" i="35"/>
  <c r="DM23" i="35"/>
  <c r="ER23" i="35"/>
  <c r="EH23" i="35"/>
  <c r="DW23" i="35"/>
  <c r="GI23" i="35"/>
  <c r="ES23" i="35"/>
  <c r="EV23" i="35"/>
  <c r="EL23" i="35"/>
  <c r="DK23" i="35"/>
  <c r="FW23" i="35"/>
  <c r="EC23" i="35"/>
  <c r="DT23" i="35"/>
  <c r="GF23" i="35"/>
  <c r="FF23" i="35"/>
  <c r="EU23" i="35"/>
  <c r="FU23" i="35"/>
  <c r="ED23" i="35"/>
  <c r="DS23" i="35"/>
  <c r="ET23" i="35"/>
  <c r="FD23" i="35"/>
  <c r="DY23" i="35"/>
  <c r="FH23" i="35"/>
  <c r="EX23" i="35"/>
  <c r="EM23" i="35"/>
  <c r="FM23" i="35"/>
  <c r="EO23" i="35"/>
  <c r="FL23" i="35"/>
  <c r="FB23" i="35"/>
  <c r="EA23" i="35"/>
  <c r="EK23" i="35"/>
  <c r="EJ23" i="35"/>
  <c r="DJ23" i="35"/>
  <c r="FV23" i="35"/>
  <c r="FK23" i="35"/>
  <c r="FT23" i="35"/>
  <c r="EI23" i="35"/>
  <c r="EG23" i="35"/>
  <c r="EY23" i="35"/>
  <c r="FJ23" i="35"/>
  <c r="DL23" i="35"/>
  <c r="FX23" i="35"/>
  <c r="FN23" i="35"/>
  <c r="FC23" i="35"/>
  <c r="DU23" i="35"/>
  <c r="DP23" i="35"/>
  <c r="GB23" i="35"/>
  <c r="FR23" i="35"/>
  <c r="EQ23" i="35"/>
  <c r="DQ23" i="35"/>
  <c r="FY23" i="35"/>
  <c r="EZ23" i="35"/>
  <c r="DZ23" i="35"/>
  <c r="DO23" i="35"/>
  <c r="GA23" i="35"/>
  <c r="FZ23" i="35"/>
  <c r="FA23" i="35"/>
  <c r="FI23" i="35"/>
  <c r="GE23" i="35"/>
  <c r="FO23" i="35"/>
  <c r="EW23" i="35"/>
  <c r="EB23" i="35"/>
  <c r="DR23" i="35"/>
  <c r="GD23" i="35"/>
  <c r="FS23" i="35"/>
  <c r="GG23" i="35"/>
  <c r="EF23" i="35"/>
  <c r="DV23" i="35"/>
  <c r="GH23" i="35"/>
  <c r="FG23" i="35"/>
  <c r="GC23" i="35"/>
  <c r="FE23" i="35"/>
  <c r="FP23" i="35"/>
  <c r="EP23" i="35"/>
  <c r="EE23" i="35"/>
  <c r="J23" i="35"/>
  <c r="X111" i="22"/>
  <c r="W112" i="22" s="1"/>
  <c r="X112" i="22" s="1"/>
  <c r="W113" i="22" s="1"/>
  <c r="X113" i="22" s="1"/>
  <c r="W114" i="22" s="1"/>
  <c r="X114" i="22" s="1"/>
  <c r="W115" i="22" s="1"/>
  <c r="X115" i="22" s="1"/>
  <c r="W116" i="22" s="1"/>
  <c r="X116" i="22" s="1"/>
  <c r="W117" i="22" s="1"/>
  <c r="X117" i="22" s="1"/>
  <c r="W118" i="22" s="1"/>
  <c r="X118" i="22" s="1"/>
  <c r="W119" i="22" s="1"/>
  <c r="X119" i="22" s="1"/>
  <c r="W120" i="22" s="1"/>
  <c r="X120" i="22" s="1"/>
  <c r="W121" i="22" s="1"/>
  <c r="L55" i="35"/>
  <c r="FU24" i="35"/>
  <c r="FE24" i="35"/>
  <c r="EO24" i="35"/>
  <c r="DY24" i="35"/>
  <c r="DI24" i="35"/>
  <c r="GF24" i="35"/>
  <c r="FP24" i="35"/>
  <c r="EZ24" i="35"/>
  <c r="EJ24" i="35"/>
  <c r="DT24" i="35"/>
  <c r="DD24" i="35"/>
  <c r="GD24" i="35"/>
  <c r="FN24" i="35"/>
  <c r="EX24" i="35"/>
  <c r="EH24" i="35"/>
  <c r="DR24" i="35"/>
  <c r="DB24" i="35"/>
  <c r="EQ24" i="35"/>
  <c r="CQ24" i="35"/>
  <c r="CA24" i="35"/>
  <c r="BK24" i="35"/>
  <c r="AU24" i="35"/>
  <c r="FS24" i="35"/>
  <c r="DG24" i="35"/>
  <c r="CH24" i="35"/>
  <c r="BR24" i="35"/>
  <c r="BB24" i="35"/>
  <c r="AL24" i="35"/>
  <c r="EE24" i="35"/>
  <c r="CN24" i="35"/>
  <c r="BX24" i="35"/>
  <c r="BH24" i="35"/>
  <c r="AR24" i="35"/>
  <c r="DC24" i="35"/>
  <c r="AK24" i="35"/>
  <c r="EY24" i="35"/>
  <c r="AW24" i="35"/>
  <c r="EI24" i="35"/>
  <c r="AS24" i="35"/>
  <c r="FY24" i="35"/>
  <c r="FI24" i="35"/>
  <c r="ES24" i="35"/>
  <c r="EC24" i="35"/>
  <c r="DM24" i="35"/>
  <c r="CW24" i="35"/>
  <c r="FT24" i="35"/>
  <c r="FD24" i="35"/>
  <c r="EN24" i="35"/>
  <c r="DX24" i="35"/>
  <c r="DH24" i="35"/>
  <c r="GH24" i="35"/>
  <c r="FR24" i="35"/>
  <c r="FB24" i="35"/>
  <c r="EL24" i="35"/>
  <c r="DV24" i="35"/>
  <c r="DF24" i="35"/>
  <c r="FG24" i="35"/>
  <c r="CU24" i="35"/>
  <c r="CE24" i="35"/>
  <c r="BO24" i="35"/>
  <c r="AY24" i="35"/>
  <c r="GI24" i="35"/>
  <c r="DW24" i="35"/>
  <c r="CL24" i="35"/>
  <c r="BV24" i="35"/>
  <c r="BF24" i="35"/>
  <c r="AP24" i="35"/>
  <c r="EU24" i="35"/>
  <c r="CR24" i="35"/>
  <c r="CB24" i="35"/>
  <c r="BL24" i="35"/>
  <c r="AV24" i="35"/>
  <c r="FO24" i="35"/>
  <c r="BA24" i="35"/>
  <c r="AO24" i="35"/>
  <c r="GG24" i="35"/>
  <c r="FA24" i="35"/>
  <c r="DU24" i="35"/>
  <c r="GB24" i="35"/>
  <c r="EV24" i="35"/>
  <c r="DP24" i="35"/>
  <c r="FZ24" i="35"/>
  <c r="ET24" i="35"/>
  <c r="DN24" i="35"/>
  <c r="EA24" i="35"/>
  <c r="BW24" i="35"/>
  <c r="AQ24" i="35"/>
  <c r="CT24" i="35"/>
  <c r="BN24" i="35"/>
  <c r="GA24" i="35"/>
  <c r="CJ24" i="35"/>
  <c r="BD24" i="35"/>
  <c r="CG24" i="35"/>
  <c r="CS24" i="35"/>
  <c r="CK24" i="35"/>
  <c r="BI24" i="35"/>
  <c r="GC24" i="35"/>
  <c r="EW24" i="35"/>
  <c r="DQ24" i="35"/>
  <c r="FX24" i="35"/>
  <c r="ER24" i="35"/>
  <c r="DL24" i="35"/>
  <c r="FV24" i="35"/>
  <c r="EP24" i="35"/>
  <c r="DJ24" i="35"/>
  <c r="DK24" i="35"/>
  <c r="BS24" i="35"/>
  <c r="AM24" i="35"/>
  <c r="CP24" i="35"/>
  <c r="BJ24" i="35"/>
  <c r="FK24" i="35"/>
  <c r="CF24" i="35"/>
  <c r="AZ24" i="35"/>
  <c r="BQ24" i="35"/>
  <c r="CC24" i="35"/>
  <c r="BE24" i="35"/>
  <c r="FQ24" i="35"/>
  <c r="EK24" i="35"/>
  <c r="DE24" i="35"/>
  <c r="FL24" i="35"/>
  <c r="EF24" i="35"/>
  <c r="CZ24" i="35"/>
  <c r="FJ24" i="35"/>
  <c r="ED24" i="35"/>
  <c r="CX24" i="35"/>
  <c r="CM24" i="35"/>
  <c r="BG24" i="35"/>
  <c r="FC24" i="35"/>
  <c r="CD24" i="35"/>
  <c r="AX24" i="35"/>
  <c r="DO24" i="35"/>
  <c r="BT24" i="35"/>
  <c r="AN24" i="35"/>
  <c r="DS24" i="35"/>
  <c r="BM24" i="35"/>
  <c r="CO24" i="35"/>
  <c r="FM24" i="35"/>
  <c r="EG24" i="35"/>
  <c r="DA24" i="35"/>
  <c r="FH24" i="35"/>
  <c r="EB24" i="35"/>
  <c r="CV24" i="35"/>
  <c r="FF24" i="35"/>
  <c r="DZ24" i="35"/>
  <c r="FW24" i="35"/>
  <c r="CI24" i="35"/>
  <c r="BC24" i="35"/>
  <c r="EM24" i="35"/>
  <c r="BZ24" i="35"/>
  <c r="AT24" i="35"/>
  <c r="CY24" i="35"/>
  <c r="BP24" i="35"/>
  <c r="AJ24" i="35"/>
  <c r="BU24" i="35"/>
  <c r="GE24" i="35"/>
  <c r="BY24" i="35"/>
  <c r="J24" i="35"/>
  <c r="AA12" i="35"/>
  <c r="S12" i="35" s="1"/>
  <c r="S10" i="35"/>
  <c r="T10" i="35" s="1"/>
  <c r="AE25" i="35" l="1"/>
  <c r="V25" i="35"/>
  <c r="AC25" i="35"/>
  <c r="AB24" i="35"/>
  <c r="X121" i="22"/>
  <c r="W122" i="22" s="1"/>
  <c r="X122" i="22" s="1"/>
  <c r="W123" i="22" s="1"/>
  <c r="X123" i="22" s="1"/>
  <c r="W124" i="22" s="1"/>
  <c r="L43" i="35"/>
  <c r="AA23" i="35"/>
  <c r="V23" i="35"/>
  <c r="Z23" i="35"/>
  <c r="X23" i="35"/>
  <c r="Y23" i="35"/>
  <c r="Z25" i="35"/>
  <c r="AG25" i="35"/>
  <c r="W25" i="35"/>
  <c r="AD25" i="35"/>
  <c r="AA25" i="35"/>
  <c r="AB25" i="35"/>
  <c r="AF23" i="35"/>
  <c r="AG23" i="35"/>
  <c r="AE23" i="35"/>
  <c r="X25" i="35"/>
  <c r="FS77" i="35"/>
  <c r="FC77" i="35"/>
  <c r="EM77" i="35"/>
  <c r="DW77" i="35"/>
  <c r="DG77" i="35"/>
  <c r="CQ77" i="35"/>
  <c r="CA77" i="35"/>
  <c r="BK77" i="35"/>
  <c r="AU77" i="35"/>
  <c r="GC77" i="35"/>
  <c r="FM77" i="35"/>
  <c r="EW77" i="35"/>
  <c r="EG77" i="35"/>
  <c r="DQ77" i="35"/>
  <c r="DA77" i="35"/>
  <c r="CK77" i="35"/>
  <c r="BU77" i="35"/>
  <c r="BE77" i="35"/>
  <c r="FF77" i="35"/>
  <c r="DZ77" i="35"/>
  <c r="CT77" i="35"/>
  <c r="BN77" i="35"/>
  <c r="AO77" i="35"/>
  <c r="FR77" i="35"/>
  <c r="EL77" i="35"/>
  <c r="DF77" i="35"/>
  <c r="BZ77" i="35"/>
  <c r="AW77" i="35"/>
  <c r="GE77" i="35"/>
  <c r="FK77" i="35"/>
  <c r="EU77" i="35"/>
  <c r="EE77" i="35"/>
  <c r="DO77" i="35"/>
  <c r="CY77" i="35"/>
  <c r="CI77" i="35"/>
  <c r="BS77" i="35"/>
  <c r="BC77" i="35"/>
  <c r="AM77" i="35"/>
  <c r="FU77" i="35"/>
  <c r="FE77" i="35"/>
  <c r="EO77" i="35"/>
  <c r="DY77" i="35"/>
  <c r="DI77" i="35"/>
  <c r="CS77" i="35"/>
  <c r="CC77" i="35"/>
  <c r="BM77" i="35"/>
  <c r="FV77" i="35"/>
  <c r="EP77" i="35"/>
  <c r="DJ77" i="35"/>
  <c r="CD77" i="35"/>
  <c r="AZ77" i="35"/>
  <c r="GH77" i="35"/>
  <c r="FB77" i="35"/>
  <c r="DV77" i="35"/>
  <c r="CP77" i="35"/>
  <c r="BJ77" i="35"/>
  <c r="AL77" i="35"/>
  <c r="DX77" i="35"/>
  <c r="BL77" i="35"/>
  <c r="FL77" i="35"/>
  <c r="CZ77" i="35"/>
  <c r="AS77" i="35"/>
  <c r="EB77" i="35"/>
  <c r="BP77" i="35"/>
  <c r="DD77" i="35"/>
  <c r="AK77" i="35"/>
  <c r="BH77" i="35"/>
  <c r="GA77" i="35"/>
  <c r="EQ77" i="35"/>
  <c r="DK77" i="35"/>
  <c r="CE77" i="35"/>
  <c r="AY77" i="35"/>
  <c r="FQ77" i="35"/>
  <c r="EK77" i="35"/>
  <c r="DE77" i="35"/>
  <c r="BY77" i="35"/>
  <c r="FN77" i="35"/>
  <c r="DB77" i="35"/>
  <c r="AT77" i="35"/>
  <c r="ET77" i="35"/>
  <c r="CH77" i="35"/>
  <c r="FT77" i="35"/>
  <c r="CR77" i="35"/>
  <c r="GB77" i="35"/>
  <c r="CJ77" i="35"/>
  <c r="FH77" i="35"/>
  <c r="CF77" i="35"/>
  <c r="AV77" i="35"/>
  <c r="BX77" i="35"/>
  <c r="GI77" i="35"/>
  <c r="EY77" i="35"/>
  <c r="DS77" i="35"/>
  <c r="CM77" i="35"/>
  <c r="BG77" i="35"/>
  <c r="FY77" i="35"/>
  <c r="ES77" i="35"/>
  <c r="DM77" i="35"/>
  <c r="CG77" i="35"/>
  <c r="GD77" i="35"/>
  <c r="DR77" i="35"/>
  <c r="BF77" i="35"/>
  <c r="FJ77" i="35"/>
  <c r="CX77" i="35"/>
  <c r="AR77" i="35"/>
  <c r="DH77" i="35"/>
  <c r="AN77" i="35"/>
  <c r="DP77" i="35"/>
  <c r="FX77" i="35"/>
  <c r="CV77" i="35"/>
  <c r="FP77" i="35"/>
  <c r="EJ77" i="35"/>
  <c r="EI77" i="35"/>
  <c r="BW77" i="35"/>
  <c r="FI77" i="35"/>
  <c r="CW77" i="35"/>
  <c r="EX77" i="35"/>
  <c r="AJ77" i="35"/>
  <c r="BR77" i="35"/>
  <c r="CB77" i="35"/>
  <c r="BT77" i="35"/>
  <c r="BA77" i="35"/>
  <c r="GF77" i="35"/>
  <c r="EA77" i="35"/>
  <c r="BO77" i="35"/>
  <c r="FA77" i="35"/>
  <c r="CO77" i="35"/>
  <c r="EH77" i="35"/>
  <c r="FZ77" i="35"/>
  <c r="BB77" i="35"/>
  <c r="AX77" i="35"/>
  <c r="BD77" i="35"/>
  <c r="AP77" i="35"/>
  <c r="DT77" i="35"/>
  <c r="FO77" i="35"/>
  <c r="DC77" i="35"/>
  <c r="AQ77" i="35"/>
  <c r="EC77" i="35"/>
  <c r="BQ77" i="35"/>
  <c r="CL77" i="35"/>
  <c r="ED77" i="35"/>
  <c r="FD77" i="35"/>
  <c r="EV77" i="35"/>
  <c r="ER77" i="35"/>
  <c r="EZ77" i="35"/>
  <c r="FG77" i="35"/>
  <c r="CU77" i="35"/>
  <c r="GG77" i="35"/>
  <c r="DU77" i="35"/>
  <c r="BI77" i="35"/>
  <c r="BV77" i="35"/>
  <c r="DN77" i="35"/>
  <c r="EN77" i="35"/>
  <c r="EF77" i="35"/>
  <c r="DL77" i="35"/>
  <c r="CN77" i="35"/>
  <c r="J77" i="35"/>
  <c r="V24" i="35"/>
  <c r="AD24" i="35"/>
  <c r="AC24" i="35"/>
  <c r="AA24" i="35"/>
  <c r="W23" i="35"/>
  <c r="Y24" i="35"/>
  <c r="AG24" i="35"/>
  <c r="Z24" i="35"/>
  <c r="W24" i="35"/>
  <c r="AE24" i="35"/>
  <c r="X24" i="35"/>
  <c r="AF24" i="35"/>
  <c r="M55" i="35"/>
  <c r="P55" i="35"/>
  <c r="AD23" i="35"/>
  <c r="AC23" i="35"/>
  <c r="AB23" i="35"/>
  <c r="Y25" i="35"/>
  <c r="AF25" i="35"/>
  <c r="S11" i="35"/>
  <c r="T11" i="35" s="1"/>
  <c r="T12" i="35"/>
  <c r="FW77" i="35" l="1"/>
  <c r="S25" i="35"/>
  <c r="T25" i="35" s="1"/>
  <c r="FM55" i="35"/>
  <c r="DA55" i="35"/>
  <c r="AO55" i="35"/>
  <c r="EB55" i="35"/>
  <c r="BP55" i="35"/>
  <c r="FF55" i="35"/>
  <c r="CT55" i="35"/>
  <c r="GE55" i="35"/>
  <c r="CI55" i="35"/>
  <c r="DW55" i="35"/>
  <c r="EC55" i="35"/>
  <c r="FT55" i="35"/>
  <c r="AV55" i="35"/>
  <c r="AT55" i="35"/>
  <c r="FC55" i="35"/>
  <c r="FP55" i="35"/>
  <c r="EH55" i="35"/>
  <c r="EQ55" i="35"/>
  <c r="AK55" i="35"/>
  <c r="DF55" i="35"/>
  <c r="EO55" i="35"/>
  <c r="DD55" i="35"/>
  <c r="BV55" i="35"/>
  <c r="CQ55" i="35"/>
  <c r="DU55" i="35"/>
  <c r="BI55" i="35"/>
  <c r="EV55" i="35"/>
  <c r="CJ55" i="35"/>
  <c r="FZ55" i="35"/>
  <c r="DN55" i="35"/>
  <c r="BB55" i="35"/>
  <c r="FK55" i="35"/>
  <c r="BO55" i="35"/>
  <c r="DH55" i="35"/>
  <c r="CP55" i="35"/>
  <c r="FG55" i="35"/>
  <c r="GF55" i="35"/>
  <c r="EX55" i="35"/>
  <c r="BC55" i="35"/>
  <c r="EW55" i="35"/>
  <c r="CK55" i="35"/>
  <c r="FX55" i="35"/>
  <c r="DL55" i="35"/>
  <c r="AZ55" i="35"/>
  <c r="EP55" i="35"/>
  <c r="CD55" i="35"/>
  <c r="DS55" i="35"/>
  <c r="FW55" i="35"/>
  <c r="AU55" i="35"/>
  <c r="DM55" i="35"/>
  <c r="FD55" i="35"/>
  <c r="FB55" i="35"/>
  <c r="AQ55" i="35"/>
  <c r="FE55" i="35"/>
  <c r="DT55" i="35"/>
  <c r="DB55" i="35"/>
  <c r="FS55" i="35"/>
  <c r="EN55" i="35"/>
  <c r="FO55" i="35"/>
  <c r="CS55" i="35"/>
  <c r="BH55" i="35"/>
  <c r="EY55" i="35"/>
  <c r="FU55" i="35"/>
  <c r="DE55" i="35"/>
  <c r="AS55" i="35"/>
  <c r="EF55" i="35"/>
  <c r="BT55" i="35"/>
  <c r="FJ55" i="35"/>
  <c r="CX55" i="35"/>
  <c r="AL55" i="35"/>
  <c r="CY55" i="35"/>
  <c r="GI55" i="35"/>
  <c r="BL55" i="35"/>
  <c r="BJ55" i="35"/>
  <c r="BK55" i="35"/>
  <c r="EJ55" i="35"/>
  <c r="CL55" i="35"/>
  <c r="CA55" i="35"/>
  <c r="EG55" i="35"/>
  <c r="BU55" i="35"/>
  <c r="FH55" i="35"/>
  <c r="CV55" i="35"/>
  <c r="AJ55" i="35"/>
  <c r="DZ55" i="35"/>
  <c r="BN55" i="35"/>
  <c r="BG55" i="35"/>
  <c r="DK55" i="35"/>
  <c r="FI55" i="35"/>
  <c r="CG55" i="35"/>
  <c r="DX55" i="35"/>
  <c r="DV55" i="35"/>
  <c r="BS55" i="35"/>
  <c r="DI55" i="35"/>
  <c r="BX55" i="35"/>
  <c r="BF55" i="35"/>
  <c r="GC55" i="35"/>
  <c r="CB55" i="35"/>
  <c r="CU55" i="35"/>
  <c r="AW55" i="35"/>
  <c r="FN55" i="35"/>
  <c r="DO55" i="35"/>
  <c r="FA55" i="35"/>
  <c r="CO55" i="35"/>
  <c r="GB55" i="35"/>
  <c r="DP55" i="35"/>
  <c r="BD55" i="35"/>
  <c r="ET55" i="35"/>
  <c r="CH55" i="35"/>
  <c r="EI55" i="35"/>
  <c r="AM55" i="35"/>
  <c r="DG55" i="35"/>
  <c r="FR55" i="35"/>
  <c r="DC55" i="35"/>
  <c r="DY55" i="35"/>
  <c r="CN55" i="35"/>
  <c r="AP55" i="35"/>
  <c r="FQ55" i="35"/>
  <c r="GG55" i="35"/>
  <c r="CF55" i="35"/>
  <c r="EU55" i="35"/>
  <c r="CR55" i="35"/>
  <c r="GD55" i="35"/>
  <c r="FY55" i="35"/>
  <c r="EK55" i="35"/>
  <c r="AN55" i="35"/>
  <c r="EA55" i="35"/>
  <c r="CC55" i="35"/>
  <c r="DQ55" i="35"/>
  <c r="FV55" i="35"/>
  <c r="AY55" i="35"/>
  <c r="BZ55" i="35"/>
  <c r="CM55" i="35"/>
  <c r="EZ55" i="35"/>
  <c r="BY55" i="35"/>
  <c r="ED55" i="35"/>
  <c r="BA55" i="35"/>
  <c r="AR55" i="35"/>
  <c r="ER55" i="35"/>
  <c r="AX55" i="35"/>
  <c r="BQ55" i="35"/>
  <c r="BM55" i="35"/>
  <c r="GH55" i="35"/>
  <c r="CE55" i="35"/>
  <c r="CZ55" i="35"/>
  <c r="BW55" i="35"/>
  <c r="EE55" i="35"/>
  <c r="DJ55" i="35"/>
  <c r="DR55" i="35"/>
  <c r="GA55" i="35"/>
  <c r="ES55" i="35"/>
  <c r="FL55" i="35"/>
  <c r="EM55" i="35"/>
  <c r="BR55" i="35"/>
  <c r="BE55" i="35"/>
  <c r="CW55" i="35"/>
  <c r="EL55" i="35"/>
  <c r="J55" i="35"/>
  <c r="V77" i="35"/>
  <c r="AB77" i="35"/>
  <c r="S23" i="35"/>
  <c r="AF77" i="35"/>
  <c r="Y77" i="35"/>
  <c r="W77" i="35"/>
  <c r="AG77" i="35"/>
  <c r="M43" i="35"/>
  <c r="P43" i="35"/>
  <c r="AC77" i="35"/>
  <c r="Z77" i="35"/>
  <c r="AA77" i="35"/>
  <c r="X77" i="35"/>
  <c r="AD77" i="35"/>
  <c r="X124" i="22"/>
  <c r="W125" i="22" s="1"/>
  <c r="X125" i="22" s="1"/>
  <c r="W126" i="22" s="1"/>
  <c r="L56" i="35"/>
  <c r="AE77" i="35"/>
  <c r="S24" i="35"/>
  <c r="T24" i="35" s="1"/>
  <c r="X126" i="22" l="1"/>
  <c r="W127" i="22" s="1"/>
  <c r="X127" i="22" s="1"/>
  <c r="W128" i="22" s="1"/>
  <c r="X128" i="22" s="1"/>
  <c r="W129" i="22" s="1"/>
  <c r="X129" i="22" s="1"/>
  <c r="W130" i="22" s="1"/>
  <c r="L35" i="35"/>
  <c r="L34" i="35"/>
  <c r="M56" i="35"/>
  <c r="P56" i="35"/>
  <c r="AF55" i="35"/>
  <c r="AA55" i="35"/>
  <c r="AC55" i="35"/>
  <c r="X55" i="35"/>
  <c r="W55" i="35"/>
  <c r="S77" i="35"/>
  <c r="AD55" i="35"/>
  <c r="GG43" i="35"/>
  <c r="FH43" i="35"/>
  <c r="ER43" i="35"/>
  <c r="EB43" i="35"/>
  <c r="DL43" i="35"/>
  <c r="CR43" i="35"/>
  <c r="CB43" i="35"/>
  <c r="BL43" i="35"/>
  <c r="GB43" i="35"/>
  <c r="GA43" i="35"/>
  <c r="FJ43" i="35"/>
  <c r="ET43" i="35"/>
  <c r="ED43" i="35"/>
  <c r="DN43" i="35"/>
  <c r="CX43" i="35"/>
  <c r="CH43" i="35"/>
  <c r="BR43" i="35"/>
  <c r="FM43" i="35"/>
  <c r="EG43" i="35"/>
  <c r="DA43" i="35"/>
  <c r="BU43" i="35"/>
  <c r="AW43" i="35"/>
  <c r="FV43" i="35"/>
  <c r="EM43" i="35"/>
  <c r="DG43" i="35"/>
  <c r="CA43" i="35"/>
  <c r="AZ43" i="35"/>
  <c r="AJ43" i="35"/>
  <c r="FA43" i="35"/>
  <c r="DU43" i="35"/>
  <c r="CO43" i="35"/>
  <c r="BI43" i="35"/>
  <c r="AQ43" i="35"/>
  <c r="DK43" i="35"/>
  <c r="FO43" i="35"/>
  <c r="AX43" i="35"/>
  <c r="BG43" i="35"/>
  <c r="FG43" i="35"/>
  <c r="GC43" i="35"/>
  <c r="FD43" i="35"/>
  <c r="EN43" i="35"/>
  <c r="DX43" i="35"/>
  <c r="DH43" i="35"/>
  <c r="CN43" i="35"/>
  <c r="BX43" i="35"/>
  <c r="BH43" i="35"/>
  <c r="FT43" i="35"/>
  <c r="FW43" i="35"/>
  <c r="FF43" i="35"/>
  <c r="EP43" i="35"/>
  <c r="DZ43" i="35"/>
  <c r="DJ43" i="35"/>
  <c r="CT43" i="35"/>
  <c r="CD43" i="35"/>
  <c r="BN43" i="35"/>
  <c r="FE43" i="35"/>
  <c r="DY43" i="35"/>
  <c r="CS43" i="35"/>
  <c r="BM43" i="35"/>
  <c r="AS43" i="35"/>
  <c r="FK43" i="35"/>
  <c r="EE43" i="35"/>
  <c r="CY43" i="35"/>
  <c r="BS43" i="35"/>
  <c r="AV43" i="35"/>
  <c r="GH43" i="35"/>
  <c r="ES43" i="35"/>
  <c r="DM43" i="35"/>
  <c r="CG43" i="35"/>
  <c r="BC43" i="35"/>
  <c r="AM43" i="35"/>
  <c r="CE43" i="35"/>
  <c r="EI43" i="35"/>
  <c r="EY43" i="35"/>
  <c r="AP43" i="35"/>
  <c r="AT43" i="35"/>
  <c r="FY43" i="35"/>
  <c r="EZ43" i="35"/>
  <c r="EJ43" i="35"/>
  <c r="DT43" i="35"/>
  <c r="CZ43" i="35"/>
  <c r="CJ43" i="35"/>
  <c r="BT43" i="35"/>
  <c r="BD43" i="35"/>
  <c r="GI43" i="35"/>
  <c r="FS43" i="35"/>
  <c r="FB43" i="35"/>
  <c r="EL43" i="35"/>
  <c r="DV43" i="35"/>
  <c r="DF43" i="35"/>
  <c r="CP43" i="35"/>
  <c r="BZ43" i="35"/>
  <c r="BJ43" i="35"/>
  <c r="EW43" i="35"/>
  <c r="DQ43" i="35"/>
  <c r="CK43" i="35"/>
  <c r="BF43" i="35"/>
  <c r="AO43" i="35"/>
  <c r="FC43" i="35"/>
  <c r="DW43" i="35"/>
  <c r="CQ43" i="35"/>
  <c r="BK43" i="35"/>
  <c r="AR43" i="35"/>
  <c r="FR43" i="35"/>
  <c r="EK43" i="35"/>
  <c r="DE43" i="35"/>
  <c r="BY43" i="35"/>
  <c r="AY43" i="35"/>
  <c r="GD43" i="35"/>
  <c r="BB43" i="35"/>
  <c r="DC43" i="35"/>
  <c r="DS43" i="35"/>
  <c r="EA43" i="35"/>
  <c r="BO43" i="35"/>
  <c r="FQ43" i="35"/>
  <c r="EV43" i="35"/>
  <c r="EF43" i="35"/>
  <c r="DP43" i="35"/>
  <c r="CV43" i="35"/>
  <c r="CF43" i="35"/>
  <c r="BP43" i="35"/>
  <c r="GF43" i="35"/>
  <c r="GE43" i="35"/>
  <c r="FN43" i="35"/>
  <c r="EX43" i="35"/>
  <c r="EH43" i="35"/>
  <c r="DR43" i="35"/>
  <c r="DB43" i="35"/>
  <c r="CL43" i="35"/>
  <c r="BV43" i="35"/>
  <c r="FZ43" i="35"/>
  <c r="EO43" i="35"/>
  <c r="DI43" i="35"/>
  <c r="CC43" i="35"/>
  <c r="BA43" i="35"/>
  <c r="AK43" i="35"/>
  <c r="EU43" i="35"/>
  <c r="DO43" i="35"/>
  <c r="CI43" i="35"/>
  <c r="BE43" i="35"/>
  <c r="AN43" i="35"/>
  <c r="FI43" i="35"/>
  <c r="EC43" i="35"/>
  <c r="CW43" i="35"/>
  <c r="BQ43" i="35"/>
  <c r="AU43" i="35"/>
  <c r="EQ43" i="35"/>
  <c r="AL43" i="35"/>
  <c r="BW43" i="35"/>
  <c r="CM43" i="35"/>
  <c r="CU43" i="35"/>
  <c r="FP43" i="35"/>
  <c r="J43" i="35"/>
  <c r="FU43" i="35"/>
  <c r="AG55" i="35"/>
  <c r="Z55" i="35"/>
  <c r="V55" i="35"/>
  <c r="Y55" i="35"/>
  <c r="T23" i="35"/>
  <c r="AE55" i="35"/>
  <c r="AB55" i="35"/>
  <c r="W43" i="35" l="1"/>
  <c r="AE43" i="35"/>
  <c r="S55" i="35"/>
  <c r="FX43" i="35"/>
  <c r="DD43" i="35"/>
  <c r="Z43" i="35"/>
  <c r="V43" i="35"/>
  <c r="AD43" i="35"/>
  <c r="M34" i="35"/>
  <c r="P34" i="35"/>
  <c r="Y43" i="35"/>
  <c r="T77" i="35"/>
  <c r="M35" i="35"/>
  <c r="P35" i="35"/>
  <c r="AC43" i="35"/>
  <c r="AF43" i="35"/>
  <c r="X43" i="35"/>
  <c r="AA43" i="35"/>
  <c r="GE56" i="35"/>
  <c r="FO56" i="35"/>
  <c r="EY56" i="35"/>
  <c r="EI56" i="35"/>
  <c r="DS56" i="35"/>
  <c r="DC56" i="35"/>
  <c r="CM56" i="35"/>
  <c r="FY56" i="35"/>
  <c r="FI56" i="35"/>
  <c r="ES56" i="35"/>
  <c r="EC56" i="35"/>
  <c r="DM56" i="35"/>
  <c r="CW56" i="35"/>
  <c r="GF56" i="35"/>
  <c r="EZ56" i="35"/>
  <c r="DT56" i="35"/>
  <c r="CN56" i="35"/>
  <c r="BU56" i="35"/>
  <c r="BE56" i="35"/>
  <c r="AO56" i="35"/>
  <c r="FN56" i="35"/>
  <c r="EH56" i="35"/>
  <c r="DB56" i="35"/>
  <c r="CB56" i="35"/>
  <c r="BL56" i="35"/>
  <c r="AV56" i="35"/>
  <c r="GH56" i="35"/>
  <c r="FB56" i="35"/>
  <c r="DV56" i="35"/>
  <c r="CP56" i="35"/>
  <c r="BV56" i="35"/>
  <c r="BF56" i="35"/>
  <c r="AP56" i="35"/>
  <c r="CZ56" i="35"/>
  <c r="FD56" i="35"/>
  <c r="BG56" i="35"/>
  <c r="DP56" i="35"/>
  <c r="AM56" i="35"/>
  <c r="CE56" i="35"/>
  <c r="GA56" i="35"/>
  <c r="EU56" i="35"/>
  <c r="EE56" i="35"/>
  <c r="CY56" i="35"/>
  <c r="CI56" i="35"/>
  <c r="FE56" i="35"/>
  <c r="DY56" i="35"/>
  <c r="CS56" i="35"/>
  <c r="ER56" i="35"/>
  <c r="CG56" i="35"/>
  <c r="BA56" i="35"/>
  <c r="FF56" i="35"/>
  <c r="GI56" i="35"/>
  <c r="FS56" i="35"/>
  <c r="FC56" i="35"/>
  <c r="EM56" i="35"/>
  <c r="DW56" i="35"/>
  <c r="DG56" i="35"/>
  <c r="CQ56" i="35"/>
  <c r="GC56" i="35"/>
  <c r="FM56" i="35"/>
  <c r="EW56" i="35"/>
  <c r="EG56" i="35"/>
  <c r="DQ56" i="35"/>
  <c r="DA56" i="35"/>
  <c r="CK56" i="35"/>
  <c r="FH56" i="35"/>
  <c r="EB56" i="35"/>
  <c r="CV56" i="35"/>
  <c r="BY56" i="35"/>
  <c r="BI56" i="35"/>
  <c r="AS56" i="35"/>
  <c r="FV56" i="35"/>
  <c r="EP56" i="35"/>
  <c r="DJ56" i="35"/>
  <c r="CF56" i="35"/>
  <c r="BP56" i="35"/>
  <c r="AZ56" i="35"/>
  <c r="AJ56" i="35"/>
  <c r="FJ56" i="35"/>
  <c r="ED56" i="35"/>
  <c r="CX56" i="35"/>
  <c r="BZ56" i="35"/>
  <c r="BJ56" i="35"/>
  <c r="AT56" i="35"/>
  <c r="EF56" i="35"/>
  <c r="AU56" i="35"/>
  <c r="BW56" i="35"/>
  <c r="EV56" i="35"/>
  <c r="BC56" i="35"/>
  <c r="DH56" i="35"/>
  <c r="FK56" i="35"/>
  <c r="DO56" i="35"/>
  <c r="FU56" i="35"/>
  <c r="EO56" i="35"/>
  <c r="DI56" i="35"/>
  <c r="FX56" i="35"/>
  <c r="DL56" i="35"/>
  <c r="BQ56" i="35"/>
  <c r="AK56" i="35"/>
  <c r="DZ56" i="35"/>
  <c r="CT56" i="35"/>
  <c r="EK56" i="35"/>
  <c r="DN56" i="35"/>
  <c r="EQ56" i="35"/>
  <c r="GG56" i="35"/>
  <c r="DU56" i="35"/>
  <c r="EJ56" i="35"/>
  <c r="AW56" i="35"/>
  <c r="CL56" i="35"/>
  <c r="BD56" i="35"/>
  <c r="DF56" i="35"/>
  <c r="BN56" i="35"/>
  <c r="FL56" i="35"/>
  <c r="BS56" i="35"/>
  <c r="FT56" i="35"/>
  <c r="EA56" i="35"/>
  <c r="FQ56" i="35"/>
  <c r="DE56" i="35"/>
  <c r="DD56" i="35"/>
  <c r="GD56" i="35"/>
  <c r="BX56" i="35"/>
  <c r="AR56" i="35"/>
  <c r="ET56" i="35"/>
  <c r="CH56" i="35"/>
  <c r="BB56" i="35"/>
  <c r="CA56" i="35"/>
  <c r="AQ56" i="35"/>
  <c r="EN56" i="35"/>
  <c r="FW56" i="35"/>
  <c r="DK56" i="35"/>
  <c r="FA56" i="35"/>
  <c r="CO56" i="35"/>
  <c r="CC56" i="35"/>
  <c r="EX56" i="35"/>
  <c r="BT56" i="35"/>
  <c r="AN56" i="35"/>
  <c r="EL56" i="35"/>
  <c r="CD56" i="35"/>
  <c r="AX56" i="35"/>
  <c r="BK56" i="35"/>
  <c r="GB56" i="35"/>
  <c r="AY56" i="35"/>
  <c r="FG56" i="35"/>
  <c r="CU56" i="35"/>
  <c r="FP56" i="35"/>
  <c r="BM56" i="35"/>
  <c r="DR56" i="35"/>
  <c r="BH56" i="35"/>
  <c r="FZ56" i="35"/>
  <c r="BR56" i="35"/>
  <c r="AL56" i="35"/>
  <c r="DX56" i="35"/>
  <c r="CJ56" i="35"/>
  <c r="BO56" i="35"/>
  <c r="FR56" i="35"/>
  <c r="CR56" i="35"/>
  <c r="J56" i="35"/>
  <c r="X130" i="22"/>
  <c r="W131" i="22" s="1"/>
  <c r="L44" i="35"/>
  <c r="L45" i="35"/>
  <c r="AG56" i="35" l="1"/>
  <c r="M44" i="35"/>
  <c r="P44" i="35"/>
  <c r="Y56" i="35"/>
  <c r="AB56" i="35"/>
  <c r="Z56" i="35"/>
  <c r="AD56" i="35"/>
  <c r="AF56" i="35"/>
  <c r="X131" i="22"/>
  <c r="W132" i="22" s="1"/>
  <c r="X132" i="22" s="1"/>
  <c r="W133" i="22" s="1"/>
  <c r="X133" i="22" s="1"/>
  <c r="W134" i="22" s="1"/>
  <c r="X134" i="22" s="1"/>
  <c r="W135" i="22" s="1"/>
  <c r="X135" i="22" s="1"/>
  <c r="W136" i="22" s="1"/>
  <c r="X136" i="22" s="1"/>
  <c r="W137" i="22" s="1"/>
  <c r="X137" i="22" s="1"/>
  <c r="W138" i="22" s="1"/>
  <c r="L67" i="35"/>
  <c r="V56" i="35"/>
  <c r="W56" i="35"/>
  <c r="AC56" i="35"/>
  <c r="GI35" i="35"/>
  <c r="FO35" i="35"/>
  <c r="EY35" i="35"/>
  <c r="EE35" i="35"/>
  <c r="FW35" i="35"/>
  <c r="FC35" i="35"/>
  <c r="EA35" i="35"/>
  <c r="DK35" i="35"/>
  <c r="CU35" i="35"/>
  <c r="CE35" i="35"/>
  <c r="BO35" i="35"/>
  <c r="AY35" i="35"/>
  <c r="GH35" i="35"/>
  <c r="FR35" i="35"/>
  <c r="FB35" i="35"/>
  <c r="EL35" i="35"/>
  <c r="DV35" i="35"/>
  <c r="DF35" i="35"/>
  <c r="CP35" i="35"/>
  <c r="BV35" i="35"/>
  <c r="BF35" i="35"/>
  <c r="AP35" i="35"/>
  <c r="FU35" i="35"/>
  <c r="FA35" i="35"/>
  <c r="EK35" i="35"/>
  <c r="DU35" i="35"/>
  <c r="DE35" i="35"/>
  <c r="CO35" i="35"/>
  <c r="BY35" i="35"/>
  <c r="BI35" i="35"/>
  <c r="AS35" i="35"/>
  <c r="FD35" i="35"/>
  <c r="CR35" i="35"/>
  <c r="GF35" i="35"/>
  <c r="DT35" i="35"/>
  <c r="BH35" i="35"/>
  <c r="ER35" i="35"/>
  <c r="CF35" i="35"/>
  <c r="FL35" i="35"/>
  <c r="GB35" i="35"/>
  <c r="BT35" i="35"/>
  <c r="FS35" i="35"/>
  <c r="EU35" i="35"/>
  <c r="DW35" i="35"/>
  <c r="DG35" i="35"/>
  <c r="CQ35" i="35"/>
  <c r="CA35" i="35"/>
  <c r="BK35" i="35"/>
  <c r="AU35" i="35"/>
  <c r="GD35" i="35"/>
  <c r="FN35" i="35"/>
  <c r="EX35" i="35"/>
  <c r="EH35" i="35"/>
  <c r="DR35" i="35"/>
  <c r="DB35" i="35"/>
  <c r="CL35" i="35"/>
  <c r="BR35" i="35"/>
  <c r="BB35" i="35"/>
  <c r="AL35" i="35"/>
  <c r="FM35" i="35"/>
  <c r="EW35" i="35"/>
  <c r="EG35" i="35"/>
  <c r="DQ35" i="35"/>
  <c r="DA35" i="35"/>
  <c r="CK35" i="35"/>
  <c r="BU35" i="35"/>
  <c r="BE35" i="35"/>
  <c r="AO35" i="35"/>
  <c r="GE35" i="35" s="1"/>
  <c r="EN35" i="35"/>
  <c r="CB35" i="35"/>
  <c r="FP35" i="35"/>
  <c r="DD35" i="35"/>
  <c r="AR35" i="35"/>
  <c r="EB35" i="35"/>
  <c r="BP35" i="35"/>
  <c r="AN35" i="35"/>
  <c r="DP35" i="35"/>
  <c r="FK35" i="35"/>
  <c r="EM35" i="35"/>
  <c r="DS35" i="35"/>
  <c r="DC35" i="35"/>
  <c r="CM35" i="35"/>
  <c r="BW35" i="35"/>
  <c r="BG35" i="35"/>
  <c r="AQ35" i="35"/>
  <c r="FZ35" i="35"/>
  <c r="FJ35" i="35"/>
  <c r="ET35" i="35"/>
  <c r="ED35" i="35"/>
  <c r="DN35" i="35"/>
  <c r="CX35" i="35"/>
  <c r="CD35" i="35"/>
  <c r="BN35" i="35"/>
  <c r="AX35" i="35"/>
  <c r="GC35" i="35"/>
  <c r="FI35" i="35"/>
  <c r="ES35" i="35"/>
  <c r="EC35" i="35"/>
  <c r="DM35" i="35"/>
  <c r="CW35" i="35"/>
  <c r="CG35" i="35"/>
  <c r="BQ35" i="35"/>
  <c r="BA35" i="35"/>
  <c r="AK35" i="35"/>
  <c r="CH35" i="35" s="1"/>
  <c r="DX35" i="35"/>
  <c r="BL35" i="35"/>
  <c r="EZ35" i="35"/>
  <c r="CN35" i="35"/>
  <c r="FX35" i="35"/>
  <c r="DL35" i="35"/>
  <c r="AZ35" i="35"/>
  <c r="EV35" i="35"/>
  <c r="BD35" i="35"/>
  <c r="EI35" i="35"/>
  <c r="BS35" i="35"/>
  <c r="FF35" i="35"/>
  <c r="CT35" i="35"/>
  <c r="FY35" i="35"/>
  <c r="DI35" i="35"/>
  <c r="AW35" i="35"/>
  <c r="EJ35" i="35"/>
  <c r="AJ35" i="35"/>
  <c r="DO35" i="35"/>
  <c r="BC35" i="35"/>
  <c r="EP35" i="35"/>
  <c r="BZ35" i="35"/>
  <c r="FE35" i="35"/>
  <c r="CS35" i="35"/>
  <c r="FT35" i="35"/>
  <c r="BX35" i="35"/>
  <c r="CJ35" i="35"/>
  <c r="FG35" i="35"/>
  <c r="CI35" i="35"/>
  <c r="FV35" i="35"/>
  <c r="DJ35" i="35"/>
  <c r="AT35" i="35"/>
  <c r="DY35" i="35"/>
  <c r="BM35" i="35"/>
  <c r="AV35" i="35"/>
  <c r="CV35" i="35"/>
  <c r="GA35" i="35"/>
  <c r="BJ35" i="35"/>
  <c r="FH35" i="35"/>
  <c r="CY35" i="35"/>
  <c r="EO35" i="35"/>
  <c r="EF35" i="35"/>
  <c r="AM35" i="35"/>
  <c r="CC35" i="35"/>
  <c r="DZ35" i="35"/>
  <c r="DH35" i="35"/>
  <c r="CZ35" i="35"/>
  <c r="EQ35" i="35"/>
  <c r="J35" i="35"/>
  <c r="T55" i="35"/>
  <c r="M45" i="35"/>
  <c r="P45" i="35"/>
  <c r="AA56" i="35"/>
  <c r="X56" i="35"/>
  <c r="AE56" i="35"/>
  <c r="GA34" i="35"/>
  <c r="FK34" i="35"/>
  <c r="EU34" i="35"/>
  <c r="EE34" i="35"/>
  <c r="DC34" i="35"/>
  <c r="CM34" i="35"/>
  <c r="BS34" i="35"/>
  <c r="BC34" i="35"/>
  <c r="AM34" i="35"/>
  <c r="FV34" i="35"/>
  <c r="GG34" i="35"/>
  <c r="FM34" i="35"/>
  <c r="EW34" i="35"/>
  <c r="EG34" i="35"/>
  <c r="DQ34" i="35"/>
  <c r="DA34" i="35"/>
  <c r="CG34" i="35"/>
  <c r="BQ34" i="35"/>
  <c r="BA34" i="35"/>
  <c r="AK34" i="35"/>
  <c r="EV34" i="35"/>
  <c r="DP34" i="35"/>
  <c r="CJ34" i="35"/>
  <c r="BD34" i="35"/>
  <c r="FL34" i="35"/>
  <c r="ED34" i="35"/>
  <c r="CX34" i="35"/>
  <c r="BR34" i="35"/>
  <c r="AL34" i="35"/>
  <c r="EP34" i="35"/>
  <c r="DJ34" i="35"/>
  <c r="CD34" i="35"/>
  <c r="AX34" i="35"/>
  <c r="CF34" i="35"/>
  <c r="DD34" i="35"/>
  <c r="DT34" i="35"/>
  <c r="BP34" i="35"/>
  <c r="FW34" i="35"/>
  <c r="FC34" i="35"/>
  <c r="EI34" i="35"/>
  <c r="CY34" i="35"/>
  <c r="CE34" i="35"/>
  <c r="BG34" i="35"/>
  <c r="GH34" i="35"/>
  <c r="FN34" i="35"/>
  <c r="FU34" i="35"/>
  <c r="ES34" i="35"/>
  <c r="DY34" i="35"/>
  <c r="DE34" i="35"/>
  <c r="CC34" i="35"/>
  <c r="BI34" i="35"/>
  <c r="AO34" i="35"/>
  <c r="EN34" i="35"/>
  <c r="CZ34" i="35"/>
  <c r="BL34" i="35"/>
  <c r="FB34" i="35"/>
  <c r="DN34" i="35"/>
  <c r="BZ34" i="35"/>
  <c r="FT34" i="35"/>
  <c r="DZ34" i="35"/>
  <c r="CL34" i="35"/>
  <c r="AP34" i="35"/>
  <c r="FX34" i="35"/>
  <c r="EZ34" i="35"/>
  <c r="EB34" i="35"/>
  <c r="FS34" i="35"/>
  <c r="EY34" i="35"/>
  <c r="EA34" i="35"/>
  <c r="CU34" i="35"/>
  <c r="CA34" i="35"/>
  <c r="AY34" i="35"/>
  <c r="GD34" i="35"/>
  <c r="FJ34" i="35"/>
  <c r="FI34" i="35"/>
  <c r="EO34" i="35"/>
  <c r="DU34" i="35"/>
  <c r="CW34" i="35"/>
  <c r="BY34" i="35"/>
  <c r="BE34" i="35"/>
  <c r="GF34" i="35"/>
  <c r="EF34" i="35"/>
  <c r="CR34" i="35"/>
  <c r="AV34" i="35"/>
  <c r="ET34" i="35"/>
  <c r="DF34" i="35"/>
  <c r="BJ34" i="35"/>
  <c r="FF34" i="35"/>
  <c r="DR34" i="35"/>
  <c r="BV34" i="35"/>
  <c r="ER34" i="35"/>
  <c r="EJ34" i="35"/>
  <c r="CN34" i="35"/>
  <c r="FH34" i="35"/>
  <c r="GI34" i="35"/>
  <c r="FO34" i="35"/>
  <c r="EQ34" i="35"/>
  <c r="DK34" i="35"/>
  <c r="CQ34" i="35"/>
  <c r="BO34" i="35"/>
  <c r="AU34" i="35"/>
  <c r="FZ34" i="35"/>
  <c r="GC34" i="35"/>
  <c r="FE34" i="35"/>
  <c r="EK34" i="35"/>
  <c r="DM34" i="35"/>
  <c r="CS34" i="35"/>
  <c r="BU34" i="35"/>
  <c r="AW34" i="35"/>
  <c r="FP34" i="35"/>
  <c r="DX34" i="35"/>
  <c r="CB34" i="35"/>
  <c r="AN34" i="35"/>
  <c r="EL34" i="35"/>
  <c r="CP34" i="35"/>
  <c r="BB34" i="35"/>
  <c r="EX34" i="35"/>
  <c r="DB34" i="35"/>
  <c r="BN34" i="35"/>
  <c r="DL34" i="35"/>
  <c r="BX34" i="35"/>
  <c r="BH34" i="35"/>
  <c r="AJ34" i="35"/>
  <c r="EM34" i="35"/>
  <c r="AQ34" i="35"/>
  <c r="EC34" i="35"/>
  <c r="AS34" i="35"/>
  <c r="GB34" i="35"/>
  <c r="EH34" i="35"/>
  <c r="AR34" i="35"/>
  <c r="DG34" i="35"/>
  <c r="FR34" i="35"/>
  <c r="DI34" i="35"/>
  <c r="FD34" i="35"/>
  <c r="DV34" i="35"/>
  <c r="CT34" i="35"/>
  <c r="CV34" i="35"/>
  <c r="FG34" i="35"/>
  <c r="BK34" i="35"/>
  <c r="FA34" i="35"/>
  <c r="BM34" i="35"/>
  <c r="BT34" i="35"/>
  <c r="AT34" i="35"/>
  <c r="AZ34" i="35"/>
  <c r="CO34" i="35"/>
  <c r="GE34" i="35"/>
  <c r="DH34" i="35"/>
  <c r="CI34" i="35"/>
  <c r="CH34" i="35"/>
  <c r="FY34" i="35"/>
  <c r="BF34" i="35"/>
  <c r="CK34" i="35"/>
  <c r="J34" i="35"/>
  <c r="DO34" i="35"/>
  <c r="AB43" i="35"/>
  <c r="FL43" i="35"/>
  <c r="AF34" i="35" l="1"/>
  <c r="GH45" i="35"/>
  <c r="EP45" i="35"/>
  <c r="DZ45" i="35"/>
  <c r="DJ45" i="35"/>
  <c r="CT45" i="35"/>
  <c r="BZ45" i="35"/>
  <c r="BJ45" i="35"/>
  <c r="AT45" i="35"/>
  <c r="FA45" i="35"/>
  <c r="EK45" i="35"/>
  <c r="DU45" i="35"/>
  <c r="DE45" i="35"/>
  <c r="CO45" i="35"/>
  <c r="BY45" i="35"/>
  <c r="BI45" i="35"/>
  <c r="AS45" i="35"/>
  <c r="EZ45" i="35"/>
  <c r="EJ45" i="35"/>
  <c r="DT45" i="35"/>
  <c r="CZ45" i="35"/>
  <c r="CJ45" i="35"/>
  <c r="BT45" i="35"/>
  <c r="BD45" i="35"/>
  <c r="AN45" i="35"/>
  <c r="CQ45" i="35"/>
  <c r="EY45" i="35"/>
  <c r="CM45" i="35"/>
  <c r="EU45" i="35"/>
  <c r="CI45" i="35"/>
  <c r="EA45" i="35"/>
  <c r="EQ45" i="35"/>
  <c r="FB45" i="35"/>
  <c r="EL45" i="35"/>
  <c r="DV45" i="35"/>
  <c r="DF45" i="35"/>
  <c r="CL45" i="35"/>
  <c r="BV45" i="35"/>
  <c r="BF45" i="35"/>
  <c r="AP45" i="35"/>
  <c r="EW45" i="35"/>
  <c r="EG45" i="35"/>
  <c r="DQ45" i="35"/>
  <c r="DA45" i="35"/>
  <c r="CK45" i="35"/>
  <c r="BU45" i="35"/>
  <c r="BE45" i="35"/>
  <c r="AO45" i="35"/>
  <c r="EV45" i="35"/>
  <c r="EF45" i="35"/>
  <c r="DP45" i="35"/>
  <c r="CV45" i="35"/>
  <c r="CF45" i="35"/>
  <c r="BP45" i="35"/>
  <c r="AZ45" i="35"/>
  <c r="AJ45" i="35"/>
  <c r="CA45" i="35"/>
  <c r="EI45" i="35"/>
  <c r="BW45" i="35"/>
  <c r="EE45" i="35"/>
  <c r="BS45" i="35"/>
  <c r="BO45" i="35"/>
  <c r="CE45" i="35"/>
  <c r="EX45" i="35"/>
  <c r="EH45" i="35"/>
  <c r="DR45" i="35"/>
  <c r="DB45" i="35"/>
  <c r="CH45" i="35"/>
  <c r="BR45" i="35"/>
  <c r="BB45" i="35"/>
  <c r="AL45" i="35"/>
  <c r="ES45" i="35"/>
  <c r="EC45" i="35"/>
  <c r="DM45" i="35"/>
  <c r="CW45" i="35"/>
  <c r="CG45" i="35"/>
  <c r="BQ45" i="35"/>
  <c r="BA45" i="35"/>
  <c r="AK45" i="35"/>
  <c r="ER45" i="35"/>
  <c r="EB45" i="35"/>
  <c r="DL45" i="35"/>
  <c r="CR45" i="35"/>
  <c r="CB45" i="35"/>
  <c r="BL45" i="35"/>
  <c r="AV45" i="35"/>
  <c r="EM45" i="35"/>
  <c r="BK45" i="35"/>
  <c r="DS45" i="35"/>
  <c r="BG45" i="35"/>
  <c r="DO45" i="35"/>
  <c r="BC45" i="35"/>
  <c r="DW45" i="35" s="1"/>
  <c r="DK45" i="35"/>
  <c r="CU45" i="35"/>
  <c r="ET45" i="35"/>
  <c r="ED45" i="35"/>
  <c r="DN45" i="35"/>
  <c r="CX45" i="35"/>
  <c r="CD45" i="35"/>
  <c r="BN45" i="35"/>
  <c r="AX45" i="35"/>
  <c r="FY45" i="35"/>
  <c r="EO45" i="35"/>
  <c r="DY45" i="35"/>
  <c r="DI45" i="35"/>
  <c r="CS45" i="35"/>
  <c r="CC45" i="35"/>
  <c r="BM45" i="35"/>
  <c r="AW45" i="35"/>
  <c r="FH45" i="35"/>
  <c r="EN45" i="35"/>
  <c r="DX45" i="35"/>
  <c r="DD45" i="35"/>
  <c r="CN45" i="35"/>
  <c r="BX45" i="35"/>
  <c r="BH45" i="35"/>
  <c r="AR45" i="35"/>
  <c r="DG45" i="35"/>
  <c r="AU45" i="35"/>
  <c r="DC45" i="35"/>
  <c r="AQ45" i="35"/>
  <c r="CY45" i="35"/>
  <c r="AM45" i="35"/>
  <c r="AY45" i="35"/>
  <c r="GA45" i="35"/>
  <c r="FO45" i="35"/>
  <c r="GD45" i="35"/>
  <c r="FC45" i="35"/>
  <c r="FF45" i="35"/>
  <c r="FS45" i="35"/>
  <c r="FJ45" i="35"/>
  <c r="FT45" i="35"/>
  <c r="FX45" i="35"/>
  <c r="GI45" i="35"/>
  <c r="GB45" i="35"/>
  <c r="FV45" i="35"/>
  <c r="FP45" i="35"/>
  <c r="FZ45" i="35"/>
  <c r="GC45" i="35"/>
  <c r="FI45" i="35"/>
  <c r="FD45" i="35"/>
  <c r="FG45" i="35"/>
  <c r="FQ45" i="35"/>
  <c r="GF45" i="35"/>
  <c r="CP45" i="35"/>
  <c r="FN45" i="35"/>
  <c r="FR45" i="35"/>
  <c r="FW45" i="35"/>
  <c r="FM45" i="35"/>
  <c r="GE45" i="35"/>
  <c r="GG45" i="35"/>
  <c r="FK45" i="35"/>
  <c r="FE45" i="35"/>
  <c r="FL45" i="35" s="1"/>
  <c r="J45" i="35"/>
  <c r="FQ35" i="35"/>
  <c r="AG35" i="35" s="1"/>
  <c r="GG35" i="35"/>
  <c r="V35" i="35"/>
  <c r="AD35" i="35"/>
  <c r="Z35" i="35"/>
  <c r="DW34" i="35"/>
  <c r="W34" i="35"/>
  <c r="AB34" i="35"/>
  <c r="AC35" i="35"/>
  <c r="AE35" i="35"/>
  <c r="Y35" i="35"/>
  <c r="AA35" i="35"/>
  <c r="GD44" i="35"/>
  <c r="EK44" i="35"/>
  <c r="DQ44" i="35"/>
  <c r="CW44" i="35"/>
  <c r="CG44" i="35"/>
  <c r="BQ44" i="35"/>
  <c r="BQ46" i="35" s="1"/>
  <c r="BQ88" i="35" s="1"/>
  <c r="BA44" i="35"/>
  <c r="AK44" i="35"/>
  <c r="EN44" i="35"/>
  <c r="DX44" i="35"/>
  <c r="DX46" i="35" s="1"/>
  <c r="DX88" i="35" s="1"/>
  <c r="DH44" i="35"/>
  <c r="CR44" i="35"/>
  <c r="CB44" i="35"/>
  <c r="BL44" i="35"/>
  <c r="BL46" i="35" s="1"/>
  <c r="BL88" i="35" s="1"/>
  <c r="AV44" i="35"/>
  <c r="GF44" i="35"/>
  <c r="EM44" i="35"/>
  <c r="EM46" i="35" s="1"/>
  <c r="EM88" i="35" s="1"/>
  <c r="DW44" i="35"/>
  <c r="DW46" i="35" s="1"/>
  <c r="DW88" i="35" s="1"/>
  <c r="DG44" i="35"/>
  <c r="CQ44" i="35"/>
  <c r="CQ46" i="35" s="1"/>
  <c r="CQ88" i="35" s="1"/>
  <c r="CA44" i="35"/>
  <c r="CA46" i="35" s="1"/>
  <c r="CA88" i="35" s="1"/>
  <c r="BK44" i="35"/>
  <c r="BK46" i="35" s="1"/>
  <c r="BK88" i="35" s="1"/>
  <c r="AU44" i="35"/>
  <c r="EH44" i="35"/>
  <c r="EH46" i="35" s="1"/>
  <c r="EH88" i="35" s="1"/>
  <c r="BV44" i="35"/>
  <c r="ED44" i="35"/>
  <c r="ED46" i="35" s="1"/>
  <c r="ED88" i="35" s="1"/>
  <c r="BR44" i="35"/>
  <c r="BR46" i="35" s="1"/>
  <c r="BR88" i="35" s="1"/>
  <c r="DJ44" i="35"/>
  <c r="DJ46" i="35" s="1"/>
  <c r="DJ88" i="35" s="1"/>
  <c r="CP44" i="35"/>
  <c r="AT44" i="35"/>
  <c r="FZ44" i="35"/>
  <c r="EG44" i="35"/>
  <c r="EG46" i="35" s="1"/>
  <c r="EG88" i="35" s="1"/>
  <c r="DM44" i="35"/>
  <c r="CS44" i="35"/>
  <c r="CC44" i="35"/>
  <c r="BM44" i="35"/>
  <c r="AW44" i="35"/>
  <c r="AW46" i="35" s="1"/>
  <c r="AW88" i="35" s="1"/>
  <c r="GG44" i="35"/>
  <c r="EJ44" i="35"/>
  <c r="DT44" i="35"/>
  <c r="DD44" i="35"/>
  <c r="CN44" i="35"/>
  <c r="BX44" i="35"/>
  <c r="BH44" i="35"/>
  <c r="AR44" i="35"/>
  <c r="AR46" i="35" s="1"/>
  <c r="AR88" i="35" s="1"/>
  <c r="GB44" i="35"/>
  <c r="EI44" i="35"/>
  <c r="DS44" i="35"/>
  <c r="DS46" i="35" s="1"/>
  <c r="DS88" i="35" s="1"/>
  <c r="DC44" i="35"/>
  <c r="CM44" i="35"/>
  <c r="CM46" i="35" s="1"/>
  <c r="CM88" i="35" s="1"/>
  <c r="BW44" i="35"/>
  <c r="BG44" i="35"/>
  <c r="BG46" i="35" s="1"/>
  <c r="BG88" i="35" s="1"/>
  <c r="AQ44" i="35"/>
  <c r="AQ46" i="35" s="1"/>
  <c r="AQ88" i="35" s="1"/>
  <c r="DR44" i="35"/>
  <c r="BF44" i="35"/>
  <c r="DN44" i="35"/>
  <c r="DN46" i="35" s="1"/>
  <c r="DN88" i="35" s="1"/>
  <c r="BB44" i="35"/>
  <c r="CD44" i="35"/>
  <c r="EL44" i="35"/>
  <c r="GI44" i="35"/>
  <c r="FM44" i="35"/>
  <c r="FM46" i="35" s="1"/>
  <c r="FM88" i="35" s="1"/>
  <c r="DY44" i="35"/>
  <c r="DY46" i="35" s="1"/>
  <c r="DY88" i="35" s="1"/>
  <c r="DE44" i="35"/>
  <c r="DE46" i="35" s="1"/>
  <c r="DE88" i="35" s="1"/>
  <c r="CO44" i="35"/>
  <c r="CO46" i="35" s="1"/>
  <c r="CO88" i="35" s="1"/>
  <c r="BY44" i="35"/>
  <c r="BY46" i="35" s="1"/>
  <c r="BY88" i="35" s="1"/>
  <c r="BI44" i="35"/>
  <c r="BI46" i="35" s="1"/>
  <c r="BI88" i="35" s="1"/>
  <c r="AS44" i="35"/>
  <c r="AS46" i="35" s="1"/>
  <c r="AS88" i="35" s="1"/>
  <c r="GC44" i="35"/>
  <c r="EF44" i="35"/>
  <c r="DP44" i="35"/>
  <c r="CZ44" i="35"/>
  <c r="CZ46" i="35" s="1"/>
  <c r="CZ88" i="35" s="1"/>
  <c r="CJ44" i="35"/>
  <c r="CJ46" i="35" s="1"/>
  <c r="CJ88" i="35" s="1"/>
  <c r="BT44" i="35"/>
  <c r="BD44" i="35"/>
  <c r="BD46" i="35" s="1"/>
  <c r="BD88" i="35" s="1"/>
  <c r="AN44" i="35"/>
  <c r="AN46" i="35" s="1"/>
  <c r="AN88" i="35" s="1"/>
  <c r="FW44" i="35"/>
  <c r="EE44" i="35"/>
  <c r="DO44" i="35"/>
  <c r="CY44" i="35"/>
  <c r="CI44" i="35"/>
  <c r="CI46" i="35" s="1"/>
  <c r="CI88" i="35" s="1"/>
  <c r="BS44" i="35"/>
  <c r="BS46" i="35" s="1"/>
  <c r="BS88" i="35" s="1"/>
  <c r="BC44" i="35"/>
  <c r="BC46" i="35" s="1"/>
  <c r="BC88" i="35" s="1"/>
  <c r="AM44" i="35"/>
  <c r="DB44" i="35"/>
  <c r="AP44" i="35"/>
  <c r="CX44" i="35"/>
  <c r="AL44" i="35"/>
  <c r="BN44" i="35"/>
  <c r="BZ44" i="35"/>
  <c r="BZ46" i="35" s="1"/>
  <c r="BZ88" i="35" s="1"/>
  <c r="DV44" i="35"/>
  <c r="GH44" i="35"/>
  <c r="EO44" i="35"/>
  <c r="DU44" i="35"/>
  <c r="DA44" i="35"/>
  <c r="DA46" i="35" s="1"/>
  <c r="DA88" i="35" s="1"/>
  <c r="CK44" i="35"/>
  <c r="CK46" i="35" s="1"/>
  <c r="CK88" i="35" s="1"/>
  <c r="BU44" i="35"/>
  <c r="BU46" i="35" s="1"/>
  <c r="BU88" i="35" s="1"/>
  <c r="BE44" i="35"/>
  <c r="BE46" i="35" s="1"/>
  <c r="BE88" i="35" s="1"/>
  <c r="AO44" i="35"/>
  <c r="AO46" i="35" s="1"/>
  <c r="AO88" i="35" s="1"/>
  <c r="EV44" i="35"/>
  <c r="EV46" i="35" s="1"/>
  <c r="EV88" i="35" s="1"/>
  <c r="EB44" i="35"/>
  <c r="DL44" i="35"/>
  <c r="CV44" i="35"/>
  <c r="CV46" i="35" s="1"/>
  <c r="CV88" i="35" s="1"/>
  <c r="CF44" i="35"/>
  <c r="BP44" i="35"/>
  <c r="BP46" i="35" s="1"/>
  <c r="BP88" i="35" s="1"/>
  <c r="AZ44" i="35"/>
  <c r="AZ46" i="35" s="1"/>
  <c r="AZ88" i="35" s="1"/>
  <c r="AJ44" i="35"/>
  <c r="EQ44" i="35"/>
  <c r="EA44" i="35"/>
  <c r="DK44" i="35"/>
  <c r="DK46" i="35" s="1"/>
  <c r="DK88" i="35" s="1"/>
  <c r="CU44" i="35"/>
  <c r="CE44" i="35"/>
  <c r="BO44" i="35"/>
  <c r="BO46" i="35" s="1"/>
  <c r="BO88" i="35" s="1"/>
  <c r="AY44" i="35"/>
  <c r="GE44" i="35"/>
  <c r="CL44" i="35"/>
  <c r="CL46" i="35" s="1"/>
  <c r="CL88" i="35" s="1"/>
  <c r="GA44" i="35"/>
  <c r="CH44" i="35"/>
  <c r="DZ44" i="35"/>
  <c r="DZ46" i="35" s="1"/>
  <c r="DZ88" i="35" s="1"/>
  <c r="AX44" i="35"/>
  <c r="AX46" i="35" s="1"/>
  <c r="AX88" i="35" s="1"/>
  <c r="DF44" i="35"/>
  <c r="BJ44" i="35"/>
  <c r="FI44" i="35"/>
  <c r="FI46" i="35" s="1"/>
  <c r="FI88" i="35" s="1"/>
  <c r="EC44" i="35"/>
  <c r="EC46" i="35" s="1"/>
  <c r="EC88" i="35" s="1"/>
  <c r="FF44" i="35"/>
  <c r="FF46" i="35" s="1"/>
  <c r="FF88" i="35" s="1"/>
  <c r="FR44" i="35"/>
  <c r="FR46" i="35" s="1"/>
  <c r="FR88" i="35" s="1"/>
  <c r="FG44" i="35"/>
  <c r="FX44" i="35"/>
  <c r="FX46" i="35" s="1"/>
  <c r="FX88" i="35" s="1"/>
  <c r="FK44" i="35"/>
  <c r="FO44" i="35"/>
  <c r="FC44" i="35"/>
  <c r="FC46" i="35" s="1"/>
  <c r="FC88" i="35" s="1"/>
  <c r="FB44" i="35"/>
  <c r="FB46" i="35" s="1"/>
  <c r="FB88" i="35" s="1"/>
  <c r="FL44" i="35"/>
  <c r="FL46" i="35" s="1"/>
  <c r="FL88" i="35" s="1"/>
  <c r="FN44" i="35"/>
  <c r="FA44" i="35"/>
  <c r="EZ44" i="35"/>
  <c r="EP44" i="35"/>
  <c r="FD44" i="35"/>
  <c r="FD46" i="35" s="1"/>
  <c r="FD88" i="35" s="1"/>
  <c r="FH44" i="35"/>
  <c r="FV44" i="35"/>
  <c r="EW44" i="35"/>
  <c r="EW46" i="35" s="1"/>
  <c r="EW88" i="35" s="1"/>
  <c r="FS44" i="35"/>
  <c r="FJ44" i="35"/>
  <c r="FP44" i="35"/>
  <c r="FP46" i="35" s="1"/>
  <c r="FP88" i="35" s="1"/>
  <c r="EX44" i="35"/>
  <c r="FT44" i="35"/>
  <c r="FQ44" i="35"/>
  <c r="ET44" i="35"/>
  <c r="ER44" i="35"/>
  <c r="EU44" i="35"/>
  <c r="EU46" i="35" s="1"/>
  <c r="EU88" i="35" s="1"/>
  <c r="FE44" i="35"/>
  <c r="FE46" i="35" s="1"/>
  <c r="FE88" i="35" s="1"/>
  <c r="EY44" i="35"/>
  <c r="ES44" i="35"/>
  <c r="J44" i="35"/>
  <c r="FY44" i="35"/>
  <c r="DS34" i="35"/>
  <c r="V34" i="35"/>
  <c r="AA34" i="35"/>
  <c r="BW34" i="35"/>
  <c r="Z34" i="35"/>
  <c r="AB35" i="35"/>
  <c r="X35" i="35"/>
  <c r="S56" i="35"/>
  <c r="M67" i="35"/>
  <c r="P67" i="35"/>
  <c r="AG43" i="35"/>
  <c r="S43" i="35" s="1"/>
  <c r="X34" i="35"/>
  <c r="AD34" i="35"/>
  <c r="AE34" i="35"/>
  <c r="W35" i="35"/>
  <c r="AF35" i="35"/>
  <c r="X138" i="22"/>
  <c r="W139" i="22" s="1"/>
  <c r="X139" i="22" s="1"/>
  <c r="W140" i="22" s="1"/>
  <c r="X140" i="22" s="1"/>
  <c r="W141" i="22" s="1"/>
  <c r="X141" i="22" s="1"/>
  <c r="W142" i="22" s="1"/>
  <c r="X142" i="22" s="1"/>
  <c r="W143" i="22" s="1"/>
  <c r="X143" i="22" s="1"/>
  <c r="W144" i="22" s="1"/>
  <c r="L36" i="35"/>
  <c r="CP46" i="35" l="1"/>
  <c r="CP88" i="35" s="1"/>
  <c r="FY46" i="35"/>
  <c r="FY88" i="35" s="1"/>
  <c r="FH46" i="35"/>
  <c r="FH88" i="35" s="1"/>
  <c r="FA46" i="35"/>
  <c r="FA88" i="35" s="1"/>
  <c r="FG46" i="35"/>
  <c r="FG88" i="35" s="1"/>
  <c r="CU46" i="35"/>
  <c r="CU88" i="35" s="1"/>
  <c r="CX46" i="35"/>
  <c r="CX88" i="35" s="1"/>
  <c r="DR46" i="35"/>
  <c r="DR88" i="35" s="1"/>
  <c r="FS46" i="35"/>
  <c r="FS88" i="35" s="1"/>
  <c r="FN46" i="35"/>
  <c r="FN88" i="35" s="1"/>
  <c r="FO46" i="35"/>
  <c r="FO88" i="35" s="1"/>
  <c r="DL46" i="35"/>
  <c r="DL88" i="35" s="1"/>
  <c r="EF46" i="35"/>
  <c r="EF88" i="35" s="1"/>
  <c r="BB46" i="35"/>
  <c r="BB88" i="35" s="1"/>
  <c r="DM46" i="35"/>
  <c r="DM88" i="35" s="1"/>
  <c r="BV46" i="35"/>
  <c r="BV88" i="35" s="1"/>
  <c r="GH46" i="35"/>
  <c r="GH88" i="35" s="1"/>
  <c r="CY46" i="35"/>
  <c r="CY88" i="35" s="1"/>
  <c r="EL46" i="35"/>
  <c r="EL88" i="35" s="1"/>
  <c r="EI46" i="35"/>
  <c r="EI88" i="35" s="1"/>
  <c r="FZ46" i="35"/>
  <c r="FZ88" i="35" s="1"/>
  <c r="DG46" i="35"/>
  <c r="DG88" i="35" s="1"/>
  <c r="BA46" i="35"/>
  <c r="BA88" i="35" s="1"/>
  <c r="FQ46" i="35"/>
  <c r="FQ88" i="35" s="1"/>
  <c r="FJ46" i="35"/>
  <c r="FJ88" i="35" s="1"/>
  <c r="DV46" i="35"/>
  <c r="DV88" i="35" s="1"/>
  <c r="DO46" i="35"/>
  <c r="DO88" i="35" s="1"/>
  <c r="CD46" i="35"/>
  <c r="CD88" i="35" s="1"/>
  <c r="CN46" i="35"/>
  <c r="CN88" i="35" s="1"/>
  <c r="CS46" i="35"/>
  <c r="CS88" i="35" s="1"/>
  <c r="EK46" i="35"/>
  <c r="EK88" i="35" s="1"/>
  <c r="X45" i="35"/>
  <c r="FT46" i="35"/>
  <c r="FT88" i="35" s="1"/>
  <c r="BJ46" i="35"/>
  <c r="BJ88" i="35" s="1"/>
  <c r="AY46" i="35"/>
  <c r="AY88" i="35" s="1"/>
  <c r="CB46" i="35"/>
  <c r="CB88" i="35" s="1"/>
  <c r="AE45" i="35"/>
  <c r="ES46" i="35"/>
  <c r="ES88" i="35" s="1"/>
  <c r="ER46" i="35"/>
  <c r="ER88" i="35" s="1"/>
  <c r="EX46" i="35"/>
  <c r="EX88" i="35" s="1"/>
  <c r="EP46" i="35"/>
  <c r="EP88" i="35" s="1"/>
  <c r="FK46" i="35"/>
  <c r="FK88" i="35" s="1"/>
  <c r="DF46" i="35"/>
  <c r="DF88" i="35" s="1"/>
  <c r="EA46" i="35"/>
  <c r="EA88" i="35" s="1"/>
  <c r="EO46" i="35"/>
  <c r="EO88" i="35" s="1"/>
  <c r="BN46" i="35"/>
  <c r="BN88" i="35" s="1"/>
  <c r="DB46" i="35"/>
  <c r="DB88" i="35" s="1"/>
  <c r="FW46" i="35"/>
  <c r="FW88" i="35" s="1"/>
  <c r="DT46" i="35"/>
  <c r="DT88" i="35" s="1"/>
  <c r="BM46" i="35"/>
  <c r="BM88" i="35" s="1"/>
  <c r="AK46" i="35"/>
  <c r="AK88" i="35" s="1"/>
  <c r="CW46" i="35"/>
  <c r="CW88" i="35" s="1"/>
  <c r="CH46" i="35"/>
  <c r="CH88" i="35" s="1"/>
  <c r="DU46" i="35"/>
  <c r="DU88" i="35" s="1"/>
  <c r="AP46" i="35"/>
  <c r="AP88" i="35" s="1"/>
  <c r="EE46" i="35"/>
  <c r="EE88" i="35" s="1"/>
  <c r="DC46" i="35"/>
  <c r="DC88" i="35" s="1"/>
  <c r="CG46" i="35"/>
  <c r="CG88" i="35" s="1"/>
  <c r="AC34" i="35"/>
  <c r="EY46" i="35"/>
  <c r="EY88" i="35" s="1"/>
  <c r="ET46" i="35"/>
  <c r="ET88" i="35" s="1"/>
  <c r="FV46" i="35"/>
  <c r="FV88" i="35" s="1"/>
  <c r="CE46" i="35"/>
  <c r="CE88" i="35" s="1"/>
  <c r="EQ46" i="35"/>
  <c r="EQ88" i="35" s="1"/>
  <c r="AL46" i="35"/>
  <c r="AL88" i="35" s="1"/>
  <c r="AM46" i="35"/>
  <c r="AM88" i="35" s="1"/>
  <c r="BF46" i="35"/>
  <c r="BF88" i="35" s="1"/>
  <c r="BW46" i="35"/>
  <c r="BW88" i="35" s="1"/>
  <c r="BX46" i="35"/>
  <c r="BX88" i="35" s="1"/>
  <c r="EJ46" i="35"/>
  <c r="EJ88" i="35" s="1"/>
  <c r="CC46" i="35"/>
  <c r="CC88" i="35" s="1"/>
  <c r="AU46" i="35"/>
  <c r="AU88" i="35" s="1"/>
  <c r="DQ46" i="35"/>
  <c r="DQ88" i="35" s="1"/>
  <c r="AA45" i="35"/>
  <c r="T43" i="35"/>
  <c r="M36" i="35"/>
  <c r="P36" i="35"/>
  <c r="Y44" i="35"/>
  <c r="BT46" i="35"/>
  <c r="BT88" i="35" s="1"/>
  <c r="DD46" i="35"/>
  <c r="DD88" i="35" s="1"/>
  <c r="AE44" i="35"/>
  <c r="AE46" i="35" s="1"/>
  <c r="AE88" i="35" s="1"/>
  <c r="EN46" i="35"/>
  <c r="EN88" i="35" s="1"/>
  <c r="GF46" i="35"/>
  <c r="GF88" i="35" s="1"/>
  <c r="DH45" i="35"/>
  <c r="FU45" i="35" s="1"/>
  <c r="AG45" i="35" s="1"/>
  <c r="V45" i="35"/>
  <c r="FQ34" i="35"/>
  <c r="AD44" i="35"/>
  <c r="EB46" i="35"/>
  <c r="EB88" i="35" s="1"/>
  <c r="X44" i="35"/>
  <c r="BH46" i="35"/>
  <c r="BH88" i="35" s="1"/>
  <c r="CR46" i="35"/>
  <c r="CR88" i="35" s="1"/>
  <c r="GG46" i="35"/>
  <c r="GG88" i="35" s="1"/>
  <c r="GC46" i="35"/>
  <c r="GC88" i="35" s="1"/>
  <c r="GB46" i="35"/>
  <c r="GB88" i="35" s="1"/>
  <c r="GD46" i="35"/>
  <c r="GD88" i="35" s="1"/>
  <c r="AC45" i="35"/>
  <c r="Y45" i="35"/>
  <c r="T56" i="35"/>
  <c r="EZ46" i="35"/>
  <c r="EZ88" i="35" s="1"/>
  <c r="AF44" i="35"/>
  <c r="Z44" i="35"/>
  <c r="CF46" i="35"/>
  <c r="CF88" i="35" s="1"/>
  <c r="W44" i="35"/>
  <c r="AV46" i="35"/>
  <c r="AV88" i="35" s="1"/>
  <c r="GE46" i="35"/>
  <c r="GE88" i="35" s="1"/>
  <c r="GI46" i="35"/>
  <c r="GI88" i="35" s="1"/>
  <c r="W45" i="35"/>
  <c r="AF45" i="35"/>
  <c r="X144" i="22"/>
  <c r="W145" i="22" s="1"/>
  <c r="L26" i="35"/>
  <c r="S35" i="35"/>
  <c r="T35" i="35" s="1"/>
  <c r="Y34" i="35"/>
  <c r="GF67" i="35"/>
  <c r="DN67" i="35"/>
  <c r="BB67" i="35"/>
  <c r="DA67" i="35"/>
  <c r="DW67" i="35"/>
  <c r="AR67" i="35"/>
  <c r="FF67" i="35"/>
  <c r="CT67" i="35"/>
  <c r="GD67" i="35"/>
  <c r="DM67" i="35"/>
  <c r="BA67" i="35"/>
  <c r="EI67" i="35"/>
  <c r="BS67" i="35"/>
  <c r="AN67" i="35"/>
  <c r="CR67" i="35"/>
  <c r="EM67" i="35"/>
  <c r="AV67" i="35"/>
  <c r="FB67" i="35"/>
  <c r="CP67" i="35"/>
  <c r="FE67" i="35"/>
  <c r="CS67" i="35"/>
  <c r="GH67" i="35"/>
  <c r="DO67" i="35"/>
  <c r="AY67" i="35"/>
  <c r="DL67" i="35"/>
  <c r="CN67" i="35"/>
  <c r="FN67" i="35"/>
  <c r="DB67" i="35"/>
  <c r="AP67" i="35"/>
  <c r="DU67" i="35"/>
  <c r="BI67" i="35"/>
  <c r="EQ67" i="35"/>
  <c r="CA67" i="35"/>
  <c r="BT67" i="35"/>
  <c r="DX67" i="35"/>
  <c r="EW67" i="35"/>
  <c r="FC67" i="35"/>
  <c r="ER67" i="35"/>
  <c r="FS67" i="35"/>
  <c r="ED67" i="35"/>
  <c r="BR67" i="35"/>
  <c r="EG67" i="35"/>
  <c r="FT67" i="35"/>
  <c r="FU67" i="35"/>
  <c r="FX67" i="35"/>
  <c r="DJ67" i="35"/>
  <c r="AX67" i="35"/>
  <c r="EC67" i="35"/>
  <c r="BQ67" i="35"/>
  <c r="EY67" i="35"/>
  <c r="CM67" i="35"/>
  <c r="CZ67" i="35"/>
  <c r="FD67" i="35"/>
  <c r="FP67" i="35"/>
  <c r="CF67" i="35"/>
  <c r="FR67" i="35"/>
  <c r="DF67" i="35"/>
  <c r="AT67" i="35"/>
  <c r="DI67" i="35"/>
  <c r="AW67" i="35"/>
  <c r="EE67" i="35"/>
  <c r="BO67" i="35"/>
  <c r="GB67" i="35"/>
  <c r="CB67" i="35"/>
  <c r="FY67" i="35"/>
  <c r="DR67" i="35"/>
  <c r="BF67" i="35"/>
  <c r="EK67" i="35"/>
  <c r="BY67" i="35"/>
  <c r="FG67" i="35"/>
  <c r="CU67" i="35"/>
  <c r="EV67" i="35"/>
  <c r="AJ67" i="35"/>
  <c r="DD67" i="35"/>
  <c r="AO67" i="35"/>
  <c r="AQ67" i="35"/>
  <c r="EF67" i="35"/>
  <c r="ET67" i="35"/>
  <c r="FM67" i="35"/>
  <c r="BD67" i="35"/>
  <c r="DZ67" i="35"/>
  <c r="ES67" i="35"/>
  <c r="FO67" i="35"/>
  <c r="AM67" i="35"/>
  <c r="DT67" i="35"/>
  <c r="GC67" i="35"/>
  <c r="BJ67" i="35"/>
  <c r="BM67" i="35"/>
  <c r="CI67" i="35"/>
  <c r="EN67" i="35"/>
  <c r="EH67" i="35"/>
  <c r="FA67" i="35"/>
  <c r="FZ67" i="35"/>
  <c r="AU67" i="35"/>
  <c r="EJ67" i="35"/>
  <c r="BW67" i="35"/>
  <c r="CX67" i="35"/>
  <c r="CK67" i="35"/>
  <c r="GE67" i="35"/>
  <c r="CD67" i="35"/>
  <c r="CW67" i="35"/>
  <c r="DS67" i="35"/>
  <c r="EB67" i="35"/>
  <c r="CQ67" i="35"/>
  <c r="EL67" i="35"/>
  <c r="EO67" i="35"/>
  <c r="FK67" i="35"/>
  <c r="FL67" i="35"/>
  <c r="BH67" i="35"/>
  <c r="FJ67" i="35"/>
  <c r="AL67" i="35"/>
  <c r="BG67" i="35"/>
  <c r="EP67" i="35"/>
  <c r="FI67" i="35"/>
  <c r="AK67" i="35"/>
  <c r="BC67" i="35"/>
  <c r="EZ67" i="35"/>
  <c r="GA67" i="35"/>
  <c r="BZ67" i="35"/>
  <c r="CC67" i="35"/>
  <c r="CY67" i="35"/>
  <c r="AZ67" i="35"/>
  <c r="EX67" i="35"/>
  <c r="FQ67" i="35"/>
  <c r="AS67" i="35"/>
  <c r="BK67" i="35"/>
  <c r="BL67" i="35"/>
  <c r="DG67" i="35"/>
  <c r="BE67" i="35"/>
  <c r="DC67" i="35"/>
  <c r="DY67" i="35"/>
  <c r="CL67" i="35"/>
  <c r="EA67" i="35"/>
  <c r="DQ67" i="35"/>
  <c r="GG67" i="35"/>
  <c r="BU67" i="35"/>
  <c r="BN67" i="35"/>
  <c r="CJ67" i="35"/>
  <c r="FH67" i="35"/>
  <c r="CH67" i="35"/>
  <c r="CG67" i="35"/>
  <c r="DV67" i="35"/>
  <c r="FW67" i="35"/>
  <c r="CO67" i="35"/>
  <c r="CV67" i="35"/>
  <c r="BX67" i="35"/>
  <c r="BP67" i="35"/>
  <c r="EU67" i="35"/>
  <c r="BV67" i="35"/>
  <c r="DK67" i="35"/>
  <c r="GI67" i="35"/>
  <c r="DP67" i="35"/>
  <c r="DE67" i="35"/>
  <c r="DH67" i="35"/>
  <c r="J67" i="35"/>
  <c r="DI44" i="35"/>
  <c r="DI46" i="35" s="1"/>
  <c r="DI88" i="35" s="1"/>
  <c r="V44" i="35"/>
  <c r="AJ46" i="35"/>
  <c r="AJ88" i="35" s="1"/>
  <c r="AC44" i="35"/>
  <c r="DP46" i="35"/>
  <c r="DP88" i="35" s="1"/>
  <c r="CT44" i="35"/>
  <c r="AT46" i="35"/>
  <c r="AT88" i="35" s="1"/>
  <c r="GA46" i="35"/>
  <c r="GA88" i="35" s="1"/>
  <c r="AD45" i="35"/>
  <c r="Z45" i="35"/>
  <c r="AC46" i="35" l="1"/>
  <c r="AC88" i="35" s="1"/>
  <c r="X46" i="35"/>
  <c r="X88" i="35" s="1"/>
  <c r="AB45" i="35"/>
  <c r="S45" i="35" s="1"/>
  <c r="T45" i="35" s="1"/>
  <c r="DH46" i="35"/>
  <c r="DH88" i="35" s="1"/>
  <c r="V46" i="35"/>
  <c r="V88" i="35" s="1"/>
  <c r="AE67" i="35"/>
  <c r="AB67" i="35"/>
  <c r="CE67" i="35"/>
  <c r="FV67" i="35" s="1"/>
  <c r="AD46" i="35"/>
  <c r="AD88" i="35" s="1"/>
  <c r="AB44" i="35"/>
  <c r="AF67" i="35"/>
  <c r="X67" i="35"/>
  <c r="V67" i="35"/>
  <c r="W67" i="35"/>
  <c r="AG34" i="35"/>
  <c r="GI36" i="35"/>
  <c r="GI37" i="35" s="1"/>
  <c r="GI87" i="35" s="1"/>
  <c r="GI89" i="35" s="1"/>
  <c r="DS36" i="35"/>
  <c r="DS37" i="35" s="1"/>
  <c r="DS87" i="35" s="1"/>
  <c r="DS89" i="35" s="1"/>
  <c r="BG36" i="35"/>
  <c r="BG37" i="35" s="1"/>
  <c r="BG87" i="35" s="1"/>
  <c r="BG89" i="35" s="1"/>
  <c r="ET36" i="35"/>
  <c r="ET37" i="35" s="1"/>
  <c r="ET87" i="35" s="1"/>
  <c r="ET89" i="35" s="1"/>
  <c r="CD36" i="35"/>
  <c r="CD37" i="35" s="1"/>
  <c r="CD87" i="35" s="1"/>
  <c r="CD89" i="35" s="1"/>
  <c r="FM36" i="35"/>
  <c r="FM37" i="35" s="1"/>
  <c r="FM87" i="35" s="1"/>
  <c r="FM89" i="35" s="1"/>
  <c r="DA36" i="35"/>
  <c r="DA37" i="35" s="1"/>
  <c r="DA87" i="35" s="1"/>
  <c r="DA89" i="35" s="1"/>
  <c r="AO36" i="35"/>
  <c r="AO37" i="35" s="1"/>
  <c r="AO87" i="35" s="1"/>
  <c r="AO89" i="35" s="1"/>
  <c r="FS36" i="35"/>
  <c r="FS37" i="35" s="1"/>
  <c r="FS87" i="35" s="1"/>
  <c r="FS89" i="35" s="1"/>
  <c r="DC36" i="35"/>
  <c r="DC37" i="35" s="1"/>
  <c r="DC87" i="35" s="1"/>
  <c r="DC89" i="35" s="1"/>
  <c r="AQ36" i="35"/>
  <c r="AQ37" i="35" s="1"/>
  <c r="AQ87" i="35" s="1"/>
  <c r="AQ89" i="35" s="1"/>
  <c r="ED36" i="35"/>
  <c r="ED37" i="35" s="1"/>
  <c r="ED87" i="35" s="1"/>
  <c r="ED89" i="35" s="1"/>
  <c r="BN36" i="35"/>
  <c r="BN37" i="35" s="1"/>
  <c r="BN87" i="35" s="1"/>
  <c r="BN89" i="35" s="1"/>
  <c r="EW36" i="35"/>
  <c r="EW37" i="35" s="1"/>
  <c r="EW87" i="35" s="1"/>
  <c r="EW89" i="35" s="1"/>
  <c r="CK36" i="35"/>
  <c r="CK37" i="35" s="1"/>
  <c r="CK87" i="35" s="1"/>
  <c r="CK89" i="35" s="1"/>
  <c r="ER36" i="35"/>
  <c r="ER37" i="35" s="1"/>
  <c r="ER87" i="35" s="1"/>
  <c r="ER89" i="35" s="1"/>
  <c r="EY36" i="35"/>
  <c r="EY37" i="35" s="1"/>
  <c r="EY87" i="35" s="1"/>
  <c r="EY89" i="35" s="1"/>
  <c r="CM36" i="35"/>
  <c r="CM37" i="35" s="1"/>
  <c r="CM87" i="35" s="1"/>
  <c r="CM89" i="35" s="1"/>
  <c r="FZ36" i="35"/>
  <c r="FZ37" i="35" s="1"/>
  <c r="FZ87" i="35" s="1"/>
  <c r="FZ89" i="35" s="1"/>
  <c r="DN36" i="35"/>
  <c r="DN37" i="35" s="1"/>
  <c r="DN87" i="35" s="1"/>
  <c r="DN89" i="35" s="1"/>
  <c r="AX36" i="35"/>
  <c r="AX37" i="35" s="1"/>
  <c r="AX87" i="35" s="1"/>
  <c r="AX89" i="35" s="1"/>
  <c r="EG36" i="35"/>
  <c r="EG37" i="35" s="1"/>
  <c r="EG87" i="35" s="1"/>
  <c r="EG89" i="35" s="1"/>
  <c r="BU36" i="35"/>
  <c r="BU37" i="35" s="1"/>
  <c r="BU87" i="35" s="1"/>
  <c r="BU89" i="35" s="1"/>
  <c r="CF36" i="35"/>
  <c r="EI36" i="35"/>
  <c r="EI37" i="35" s="1"/>
  <c r="EI87" i="35" s="1"/>
  <c r="EI89" i="35" s="1"/>
  <c r="GG36" i="35"/>
  <c r="GG37" i="35" s="1"/>
  <c r="GG87" i="35" s="1"/>
  <c r="GG89" i="35" s="1"/>
  <c r="DH36" i="35"/>
  <c r="DH37" i="35" s="1"/>
  <c r="DH87" i="35" s="1"/>
  <c r="BX36" i="35"/>
  <c r="BX37" i="35" s="1"/>
  <c r="BX87" i="35" s="1"/>
  <c r="BX89" i="35" s="1"/>
  <c r="BB36" i="35"/>
  <c r="BB37" i="35" s="1"/>
  <c r="BB87" i="35" s="1"/>
  <c r="BB89" i="35" s="1"/>
  <c r="DX36" i="35"/>
  <c r="DX37" i="35" s="1"/>
  <c r="DX87" i="35" s="1"/>
  <c r="DX89" i="35" s="1"/>
  <c r="FO36" i="35"/>
  <c r="FO37" i="35" s="1"/>
  <c r="FO87" i="35" s="1"/>
  <c r="FO89" i="35" s="1"/>
  <c r="CY36" i="35"/>
  <c r="CY37" i="35" s="1"/>
  <c r="CY87" i="35" s="1"/>
  <c r="CY89" i="35" s="1"/>
  <c r="AM36" i="35"/>
  <c r="AM37" i="35" s="1"/>
  <c r="AM87" i="35" s="1"/>
  <c r="AM89" i="35" s="1"/>
  <c r="DZ36" i="35"/>
  <c r="DZ37" i="35" s="1"/>
  <c r="DZ87" i="35" s="1"/>
  <c r="DZ89" i="35" s="1"/>
  <c r="BJ36" i="35"/>
  <c r="BJ37" i="35" s="1"/>
  <c r="BJ87" i="35" s="1"/>
  <c r="BJ89" i="35" s="1"/>
  <c r="ES36" i="35"/>
  <c r="ES37" i="35" s="1"/>
  <c r="ES87" i="35" s="1"/>
  <c r="ES89" i="35" s="1"/>
  <c r="CG36" i="35"/>
  <c r="CG37" i="35" s="1"/>
  <c r="CG87" i="35" s="1"/>
  <c r="CG89" i="35" s="1"/>
  <c r="EB36" i="35"/>
  <c r="DP36" i="35"/>
  <c r="FC36" i="35"/>
  <c r="FC37" i="35" s="1"/>
  <c r="FC87" i="35" s="1"/>
  <c r="FC89" i="35" s="1"/>
  <c r="EH36" i="35"/>
  <c r="EH37" i="35" s="1"/>
  <c r="EH87" i="35" s="1"/>
  <c r="EH89" i="35" s="1"/>
  <c r="DU36" i="35"/>
  <c r="DU37" i="35" s="1"/>
  <c r="DU87" i="35" s="1"/>
  <c r="DU89" i="35" s="1"/>
  <c r="EJ36" i="35"/>
  <c r="EJ37" i="35" s="1"/>
  <c r="EJ87" i="35" s="1"/>
  <c r="EJ89" i="35" s="1"/>
  <c r="EA36" i="35"/>
  <c r="EA37" i="35" s="1"/>
  <c r="EA87" i="35" s="1"/>
  <c r="EA89" i="35" s="1"/>
  <c r="BO36" i="35"/>
  <c r="BO37" i="35" s="1"/>
  <c r="BO87" i="35" s="1"/>
  <c r="BO89" i="35" s="1"/>
  <c r="FB36" i="35"/>
  <c r="FB37" i="35" s="1"/>
  <c r="FB87" i="35" s="1"/>
  <c r="FB89" i="35" s="1"/>
  <c r="CP36" i="35"/>
  <c r="CP37" i="35" s="1"/>
  <c r="CP87" i="35" s="1"/>
  <c r="CP89" i="35" s="1"/>
  <c r="FY36" i="35"/>
  <c r="FY37" i="35" s="1"/>
  <c r="FY87" i="35" s="1"/>
  <c r="FY89" i="35" s="1"/>
  <c r="DI36" i="35"/>
  <c r="DI37" i="35" s="1"/>
  <c r="DI87" i="35" s="1"/>
  <c r="DI89" i="35" s="1"/>
  <c r="AW36" i="35"/>
  <c r="AW37" i="35" s="1"/>
  <c r="AW87" i="35" s="1"/>
  <c r="AW89" i="35" s="1"/>
  <c r="EN36" i="35"/>
  <c r="AN36" i="35"/>
  <c r="AN37" i="35" s="1"/>
  <c r="AN87" i="35" s="1"/>
  <c r="AN89" i="35" s="1"/>
  <c r="DW36" i="35"/>
  <c r="DW37" i="35" s="1"/>
  <c r="DW87" i="35" s="1"/>
  <c r="DW89" i="35" s="1"/>
  <c r="GD36" i="35"/>
  <c r="GD37" i="35" s="1"/>
  <c r="GD87" i="35" s="1"/>
  <c r="GD89" i="35" s="1"/>
  <c r="AL36" i="35"/>
  <c r="AL37" i="35" s="1"/>
  <c r="AL87" i="35" s="1"/>
  <c r="AL89" i="35" s="1"/>
  <c r="AS36" i="35"/>
  <c r="AS37" i="35" s="1"/>
  <c r="AS87" i="35" s="1"/>
  <c r="AS89" i="35" s="1"/>
  <c r="FK36" i="35"/>
  <c r="BW36" i="35"/>
  <c r="BW37" i="35" s="1"/>
  <c r="BW87" i="35" s="1"/>
  <c r="BW89" i="35" s="1"/>
  <c r="DQ36" i="35"/>
  <c r="DQ37" i="35" s="1"/>
  <c r="DQ87" i="35" s="1"/>
  <c r="DQ89" i="35" s="1"/>
  <c r="AV36" i="35"/>
  <c r="EZ36" i="35"/>
  <c r="EK36" i="35"/>
  <c r="EK37" i="35" s="1"/>
  <c r="EK87" i="35" s="1"/>
  <c r="EK89" i="35" s="1"/>
  <c r="CJ36" i="35"/>
  <c r="CJ37" i="35" s="1"/>
  <c r="CJ87" i="35" s="1"/>
  <c r="CJ89" i="35" s="1"/>
  <c r="EU36" i="35"/>
  <c r="EU37" i="35" s="1"/>
  <c r="EU87" i="35" s="1"/>
  <c r="EU89" i="35" s="1"/>
  <c r="CI36" i="35"/>
  <c r="CI37" i="35" s="1"/>
  <c r="CI87" i="35" s="1"/>
  <c r="CI89" i="35" s="1"/>
  <c r="FV36" i="35"/>
  <c r="FV37" i="35" s="1"/>
  <c r="FV87" i="35" s="1"/>
  <c r="FV89" i="35" s="1"/>
  <c r="DJ36" i="35"/>
  <c r="DJ37" i="35" s="1"/>
  <c r="DJ87" i="35" s="1"/>
  <c r="DJ89" i="35" s="1"/>
  <c r="AT36" i="35"/>
  <c r="AT37" i="35" s="1"/>
  <c r="AT87" i="35" s="1"/>
  <c r="AT89" i="35" s="1"/>
  <c r="EC36" i="35"/>
  <c r="EC37" i="35" s="1"/>
  <c r="EC87" i="35" s="1"/>
  <c r="EC89" i="35" s="1"/>
  <c r="BQ36" i="35"/>
  <c r="BQ37" i="35" s="1"/>
  <c r="BQ87" i="35" s="1"/>
  <c r="BQ89" i="35" s="1"/>
  <c r="BP36" i="35"/>
  <c r="BP37" i="35" s="1"/>
  <c r="BP87" i="35" s="1"/>
  <c r="BP89" i="35" s="1"/>
  <c r="BD36" i="35"/>
  <c r="BD37" i="35" s="1"/>
  <c r="BD87" i="35" s="1"/>
  <c r="BD89" i="35" s="1"/>
  <c r="CA36" i="35"/>
  <c r="CA37" i="35" s="1"/>
  <c r="CA87" i="35" s="1"/>
  <c r="CA89" i="35" s="1"/>
  <c r="DB36" i="35"/>
  <c r="DB37" i="35" s="1"/>
  <c r="DB87" i="35" s="1"/>
  <c r="DB89" i="35" s="1"/>
  <c r="BI36" i="35"/>
  <c r="BI37" i="35" s="1"/>
  <c r="BI87" i="35" s="1"/>
  <c r="BI89" i="35" s="1"/>
  <c r="GA36" i="35"/>
  <c r="GA37" i="35" s="1"/>
  <c r="GA87" i="35" s="1"/>
  <c r="GA89" i="35" s="1"/>
  <c r="DK36" i="35"/>
  <c r="DK37" i="35" s="1"/>
  <c r="DK87" i="35" s="1"/>
  <c r="DK89" i="35" s="1"/>
  <c r="AY36" i="35"/>
  <c r="AY37" i="35" s="1"/>
  <c r="AY87" i="35" s="1"/>
  <c r="AY89" i="35" s="1"/>
  <c r="EL36" i="35"/>
  <c r="EL37" i="35" s="1"/>
  <c r="EL87" i="35" s="1"/>
  <c r="EL89" i="35" s="1"/>
  <c r="BV36" i="35"/>
  <c r="BV37" i="35" s="1"/>
  <c r="BV87" i="35" s="1"/>
  <c r="BV89" i="35" s="1"/>
  <c r="FE36" i="35"/>
  <c r="FE37" i="35" s="1"/>
  <c r="FE87" i="35" s="1"/>
  <c r="FE89" i="35" s="1"/>
  <c r="CS36" i="35"/>
  <c r="CS37" i="35" s="1"/>
  <c r="CS87" i="35" s="1"/>
  <c r="CS89" i="35" s="1"/>
  <c r="FX36" i="35"/>
  <c r="FX37" i="35" s="1"/>
  <c r="FX87" i="35" s="1"/>
  <c r="FX89" i="35" s="1"/>
  <c r="CB36" i="35"/>
  <c r="CB37" i="35" s="1"/>
  <c r="CB87" i="35" s="1"/>
  <c r="CB89" i="35" s="1"/>
  <c r="DT36" i="35"/>
  <c r="DT37" i="35" s="1"/>
  <c r="DT87" i="35" s="1"/>
  <c r="DT89" i="35" s="1"/>
  <c r="DG36" i="35"/>
  <c r="DG37" i="35" s="1"/>
  <c r="DG87" i="35" s="1"/>
  <c r="DG89" i="35" s="1"/>
  <c r="EX36" i="35"/>
  <c r="EX37" i="35" s="1"/>
  <c r="EX87" i="35" s="1"/>
  <c r="EX89" i="35" s="1"/>
  <c r="FA36" i="35"/>
  <c r="FA37" i="35" s="1"/>
  <c r="FA87" i="35" s="1"/>
  <c r="FA89" i="35" s="1"/>
  <c r="AJ36" i="35"/>
  <c r="CX36" i="35"/>
  <c r="CX37" i="35" s="1"/>
  <c r="CX87" i="35" s="1"/>
  <c r="CX89" i="35" s="1"/>
  <c r="FT36" i="35"/>
  <c r="FT37" i="35" s="1"/>
  <c r="FT87" i="35" s="1"/>
  <c r="FT89" i="35" s="1"/>
  <c r="BT36" i="35"/>
  <c r="EM36" i="35"/>
  <c r="EM37" i="35" s="1"/>
  <c r="EM87" i="35" s="1"/>
  <c r="EM89" i="35" s="1"/>
  <c r="FH36" i="35"/>
  <c r="FH37" i="35" s="1"/>
  <c r="FH87" i="35" s="1"/>
  <c r="FH89" i="35" s="1"/>
  <c r="GE36" i="35"/>
  <c r="GE37" i="35" s="1"/>
  <c r="GE87" i="35" s="1"/>
  <c r="GE89" i="35" s="1"/>
  <c r="DO36" i="35"/>
  <c r="DO37" i="35" s="1"/>
  <c r="DO87" i="35" s="1"/>
  <c r="DO89" i="35" s="1"/>
  <c r="BC36" i="35"/>
  <c r="BC37" i="35" s="1"/>
  <c r="BC87" i="35" s="1"/>
  <c r="BC89" i="35" s="1"/>
  <c r="EP36" i="35"/>
  <c r="EP37" i="35" s="1"/>
  <c r="EP87" i="35" s="1"/>
  <c r="EP89" i="35" s="1"/>
  <c r="BZ36" i="35"/>
  <c r="BZ37" i="35" s="1"/>
  <c r="BZ87" i="35" s="1"/>
  <c r="BZ89" i="35" s="1"/>
  <c r="FI36" i="35"/>
  <c r="FI37" i="35" s="1"/>
  <c r="FI87" i="35" s="1"/>
  <c r="FI89" i="35" s="1"/>
  <c r="CW36" i="35"/>
  <c r="CW37" i="35" s="1"/>
  <c r="CW87" i="35" s="1"/>
  <c r="CW89" i="35" s="1"/>
  <c r="AK36" i="35"/>
  <c r="AK37" i="35" s="1"/>
  <c r="AK87" i="35" s="1"/>
  <c r="AK89" i="35" s="1"/>
  <c r="CR36" i="35"/>
  <c r="CN36" i="35"/>
  <c r="CN37" i="35" s="1"/>
  <c r="CN87" i="35" s="1"/>
  <c r="CN89" i="35" s="1"/>
  <c r="FN36" i="35"/>
  <c r="FN37" i="35" s="1"/>
  <c r="FN87" i="35" s="1"/>
  <c r="FN89" i="35" s="1"/>
  <c r="FU36" i="35"/>
  <c r="FU37" i="35" s="1"/>
  <c r="FU87" i="35" s="1"/>
  <c r="BL36" i="35"/>
  <c r="BL37" i="35" s="1"/>
  <c r="BL87" i="35" s="1"/>
  <c r="BL89" i="35" s="1"/>
  <c r="EQ36" i="35"/>
  <c r="EQ37" i="35" s="1"/>
  <c r="EQ87" i="35" s="1"/>
  <c r="EQ89" i="35" s="1"/>
  <c r="CE36" i="35"/>
  <c r="CE37" i="35" s="1"/>
  <c r="CE87" i="35" s="1"/>
  <c r="CE89" i="35" s="1"/>
  <c r="FR36" i="35"/>
  <c r="FR37" i="35" s="1"/>
  <c r="FR87" i="35" s="1"/>
  <c r="FR89" i="35" s="1"/>
  <c r="DF36" i="35"/>
  <c r="DF37" i="35" s="1"/>
  <c r="DF87" i="35" s="1"/>
  <c r="DF89" i="35" s="1"/>
  <c r="AP36" i="35"/>
  <c r="AP37" i="35" s="1"/>
  <c r="AP87" i="35" s="1"/>
  <c r="AP89" i="35" s="1"/>
  <c r="DY36" i="35"/>
  <c r="DY37" i="35" s="1"/>
  <c r="DY87" i="35" s="1"/>
  <c r="DY89" i="35" s="1"/>
  <c r="BM36" i="35"/>
  <c r="BM37" i="35" s="1"/>
  <c r="BM87" i="35" s="1"/>
  <c r="BM89" i="35" s="1"/>
  <c r="AZ36" i="35"/>
  <c r="AZ37" i="35" s="1"/>
  <c r="AZ87" i="35" s="1"/>
  <c r="AZ89" i="35" s="1"/>
  <c r="CZ36" i="35"/>
  <c r="CZ37" i="35" s="1"/>
  <c r="CZ87" i="35" s="1"/>
  <c r="CZ89" i="35" s="1"/>
  <c r="FW36" i="35"/>
  <c r="FW37" i="35" s="1"/>
  <c r="FW87" i="35" s="1"/>
  <c r="FW89" i="35" s="1"/>
  <c r="BK36" i="35"/>
  <c r="BK37" i="35" s="1"/>
  <c r="BK87" i="35" s="1"/>
  <c r="BK89" i="35" s="1"/>
  <c r="CH36" i="35"/>
  <c r="CH37" i="35" s="1"/>
  <c r="CH87" i="35" s="1"/>
  <c r="CH89" i="35" s="1"/>
  <c r="BY36" i="35"/>
  <c r="BY37" i="35" s="1"/>
  <c r="BY87" i="35" s="1"/>
  <c r="BY89" i="35" s="1"/>
  <c r="BH36" i="35"/>
  <c r="EF36" i="35"/>
  <c r="EF37" i="35" s="1"/>
  <c r="EF87" i="35" s="1"/>
  <c r="EF89" i="35" s="1"/>
  <c r="EE36" i="35"/>
  <c r="EE37" i="35" s="1"/>
  <c r="EE87" i="35" s="1"/>
  <c r="EE89" i="35" s="1"/>
  <c r="GC36" i="35"/>
  <c r="GC37" i="35" s="1"/>
  <c r="GC87" i="35" s="1"/>
  <c r="GC89" i="35" s="1"/>
  <c r="GF36" i="35"/>
  <c r="GF37" i="35" s="1"/>
  <c r="GF87" i="35" s="1"/>
  <c r="GF89" i="35" s="1"/>
  <c r="FG36" i="35"/>
  <c r="FG37" i="35" s="1"/>
  <c r="FG87" i="35" s="1"/>
  <c r="FG89" i="35" s="1"/>
  <c r="BF36" i="35"/>
  <c r="BF37" i="35" s="1"/>
  <c r="BF87" i="35" s="1"/>
  <c r="BF89" i="35" s="1"/>
  <c r="FL36" i="35"/>
  <c r="DE36" i="35"/>
  <c r="DE37" i="35" s="1"/>
  <c r="DE87" i="35" s="1"/>
  <c r="DE89" i="35" s="1"/>
  <c r="DD36" i="35"/>
  <c r="BS36" i="35"/>
  <c r="BS37" i="35" s="1"/>
  <c r="BS87" i="35" s="1"/>
  <c r="BS89" i="35" s="1"/>
  <c r="DM36" i="35"/>
  <c r="DM37" i="35" s="1"/>
  <c r="DM87" i="35" s="1"/>
  <c r="DM89" i="35" s="1"/>
  <c r="AU36" i="35"/>
  <c r="AU37" i="35" s="1"/>
  <c r="AU87" i="35" s="1"/>
  <c r="AU89" i="35" s="1"/>
  <c r="CU36" i="35"/>
  <c r="CU37" i="35" s="1"/>
  <c r="CU87" i="35" s="1"/>
  <c r="CU89" i="35" s="1"/>
  <c r="EO36" i="35"/>
  <c r="EO37" i="35" s="1"/>
  <c r="EO87" i="35" s="1"/>
  <c r="EO89" i="35" s="1"/>
  <c r="AR36" i="35"/>
  <c r="AR37" i="35" s="1"/>
  <c r="AR87" i="35" s="1"/>
  <c r="AR89" i="35" s="1"/>
  <c r="EV36" i="35"/>
  <c r="EV37" i="35" s="1"/>
  <c r="EV87" i="35" s="1"/>
  <c r="EV89" i="35" s="1"/>
  <c r="FJ36" i="35"/>
  <c r="FJ37" i="35" s="1"/>
  <c r="FJ87" i="35" s="1"/>
  <c r="FJ89" i="35" s="1"/>
  <c r="CO36" i="35"/>
  <c r="CO37" i="35" s="1"/>
  <c r="CO87" i="35" s="1"/>
  <c r="CO89" i="35" s="1"/>
  <c r="FF36" i="35"/>
  <c r="FF37" i="35" s="1"/>
  <c r="FF87" i="35" s="1"/>
  <c r="FF89" i="35" s="1"/>
  <c r="BA36" i="35"/>
  <c r="BA37" i="35" s="1"/>
  <c r="BA87" i="35" s="1"/>
  <c r="BA89" i="35" s="1"/>
  <c r="BR36" i="35"/>
  <c r="BR37" i="35" s="1"/>
  <c r="BR87" i="35" s="1"/>
  <c r="BR89" i="35" s="1"/>
  <c r="GH36" i="35"/>
  <c r="GH37" i="35" s="1"/>
  <c r="GH87" i="35" s="1"/>
  <c r="GH89" i="35" s="1"/>
  <c r="CC36" i="35"/>
  <c r="CC37" i="35" s="1"/>
  <c r="CC87" i="35" s="1"/>
  <c r="CC89" i="35" s="1"/>
  <c r="CQ36" i="35"/>
  <c r="CQ37" i="35" s="1"/>
  <c r="CQ87" i="35" s="1"/>
  <c r="CQ89" i="35" s="1"/>
  <c r="BE36" i="35"/>
  <c r="BE37" i="35" s="1"/>
  <c r="BE87" i="35" s="1"/>
  <c r="BE89" i="35" s="1"/>
  <c r="CV36" i="35"/>
  <c r="CV37" i="35" s="1"/>
  <c r="CV87" i="35" s="1"/>
  <c r="CV89" i="35" s="1"/>
  <c r="FP36" i="35"/>
  <c r="FP37" i="35" s="1"/>
  <c r="FP87" i="35" s="1"/>
  <c r="FP89" i="35" s="1"/>
  <c r="DV36" i="35"/>
  <c r="DV37" i="35" s="1"/>
  <c r="DV87" i="35" s="1"/>
  <c r="DV89" i="35" s="1"/>
  <c r="FD36" i="35"/>
  <c r="FD37" i="35" s="1"/>
  <c r="FD87" i="35" s="1"/>
  <c r="FD89" i="35" s="1"/>
  <c r="DR36" i="35"/>
  <c r="DR37" i="35" s="1"/>
  <c r="DR87" i="35" s="1"/>
  <c r="DR89" i="35" s="1"/>
  <c r="CT36" i="35"/>
  <c r="CT37" i="35" s="1"/>
  <c r="CT87" i="35" s="1"/>
  <c r="DL36" i="35"/>
  <c r="DL37" i="35" s="1"/>
  <c r="DL87" i="35" s="1"/>
  <c r="DL89" i="35" s="1"/>
  <c r="J36" i="35"/>
  <c r="AC67" i="35"/>
  <c r="AG67" i="35"/>
  <c r="M26" i="35"/>
  <c r="P26" i="35"/>
  <c r="Z46" i="35"/>
  <c r="Z88" i="35" s="1"/>
  <c r="AF46" i="35"/>
  <c r="AF88" i="35" s="1"/>
  <c r="CT46" i="35"/>
  <c r="CT88" i="35" s="1"/>
  <c r="FU44" i="35"/>
  <c r="AD67" i="35"/>
  <c r="Z67" i="35"/>
  <c r="AA67" i="35"/>
  <c r="X145" i="22"/>
  <c r="W146" i="22" s="1"/>
  <c r="X146" i="22" s="1"/>
  <c r="W147" i="22" s="1"/>
  <c r="X147" i="22" s="1"/>
  <c r="W148" i="22" s="1"/>
  <c r="X148" i="22" s="1"/>
  <c r="W149" i="22" s="1"/>
  <c r="X149" i="22" s="1"/>
  <c r="W150" i="22" s="1"/>
  <c r="L68" i="35"/>
  <c r="W46" i="35"/>
  <c r="W88" i="35" s="1"/>
  <c r="AA44" i="35"/>
  <c r="AA46" i="35" s="1"/>
  <c r="AA88" i="35" s="1"/>
  <c r="Y46" i="35"/>
  <c r="Y88" i="35" s="1"/>
  <c r="DH89" i="35" l="1"/>
  <c r="AB46" i="35"/>
  <c r="AB88" i="35" s="1"/>
  <c r="X150" i="22"/>
  <c r="W151" i="22" s="1"/>
  <c r="X151" i="22" s="1"/>
  <c r="W152" i="22" s="1"/>
  <c r="L13" i="35"/>
  <c r="L14" i="35"/>
  <c r="AG44" i="35"/>
  <c r="AG46" i="35" s="1"/>
  <c r="AG88" i="35" s="1"/>
  <c r="FU46" i="35"/>
  <c r="FU88" i="35" s="1"/>
  <c r="FU89" i="35" s="1"/>
  <c r="CT89" i="35"/>
  <c r="FL37" i="35"/>
  <c r="FL87" i="35" s="1"/>
  <c r="FL89" i="35" s="1"/>
  <c r="Y36" i="35"/>
  <c r="Y37" i="35" s="1"/>
  <c r="Y87" i="35" s="1"/>
  <c r="Y89" i="35" s="1"/>
  <c r="BT37" i="35"/>
  <c r="BT87" i="35" s="1"/>
  <c r="BT89" i="35" s="1"/>
  <c r="W36" i="35"/>
  <c r="W37" i="35" s="1"/>
  <c r="W87" i="35" s="1"/>
  <c r="W89" i="35" s="1"/>
  <c r="AV37" i="35"/>
  <c r="AV87" i="35" s="1"/>
  <c r="AV89" i="35" s="1"/>
  <c r="CF37" i="35"/>
  <c r="CF87" i="35" s="1"/>
  <c r="CF89" i="35" s="1"/>
  <c r="AA36" i="35"/>
  <c r="AA37" i="35" s="1"/>
  <c r="AA87" i="35" s="1"/>
  <c r="AA89" i="35" s="1"/>
  <c r="CR37" i="35"/>
  <c r="CR87" i="35" s="1"/>
  <c r="CR89" i="35" s="1"/>
  <c r="AE36" i="35"/>
  <c r="AE37" i="35" s="1"/>
  <c r="AE87" i="35" s="1"/>
  <c r="AE89" i="35" s="1"/>
  <c r="EN37" i="35"/>
  <c r="EN87" i="35" s="1"/>
  <c r="EN89" i="35" s="1"/>
  <c r="AC36" i="35"/>
  <c r="AC37" i="35" s="1"/>
  <c r="AC87" i="35" s="1"/>
  <c r="AC89" i="35" s="1"/>
  <c r="DP37" i="35"/>
  <c r="DP87" i="35" s="1"/>
  <c r="DP89" i="35" s="1"/>
  <c r="M68" i="35"/>
  <c r="P68" i="35"/>
  <c r="AB36" i="35"/>
  <c r="AB37" i="35" s="1"/>
  <c r="AB87" i="35" s="1"/>
  <c r="DD37" i="35"/>
  <c r="DD87" i="35" s="1"/>
  <c r="DD89" i="35" s="1"/>
  <c r="AD36" i="35"/>
  <c r="AD37" i="35" s="1"/>
  <c r="AD87" i="35" s="1"/>
  <c r="AD89" i="35" s="1"/>
  <c r="EB37" i="35"/>
  <c r="EB87" i="35" s="1"/>
  <c r="EB89" i="35" s="1"/>
  <c r="Y67" i="35"/>
  <c r="S67" i="35" s="1"/>
  <c r="DY26" i="35"/>
  <c r="BM26" i="35"/>
  <c r="EZ26" i="35"/>
  <c r="CN26" i="35"/>
  <c r="GD26" i="35"/>
  <c r="DR26" i="35"/>
  <c r="BF26" i="35"/>
  <c r="GA26" i="35"/>
  <c r="CQ26" i="35"/>
  <c r="GG26" i="35"/>
  <c r="DU26" i="35"/>
  <c r="BI26" i="35"/>
  <c r="EV26" i="35"/>
  <c r="CJ26" i="35"/>
  <c r="FZ26" i="35"/>
  <c r="DN26" i="35"/>
  <c r="BB26" i="35"/>
  <c r="FK26" i="35"/>
  <c r="CA26" i="35"/>
  <c r="FM26" i="35"/>
  <c r="DA26" i="35"/>
  <c r="AO26" i="35"/>
  <c r="EB26" i="35"/>
  <c r="BP26" i="35"/>
  <c r="FF26" i="35"/>
  <c r="CT26" i="35"/>
  <c r="GE26" i="35"/>
  <c r="CI26" i="35"/>
  <c r="AY26" i="35"/>
  <c r="ES26" i="35"/>
  <c r="CG26" i="35"/>
  <c r="FT26" i="35"/>
  <c r="DH26" i="35"/>
  <c r="AV26" i="35"/>
  <c r="EL26" i="35"/>
  <c r="BZ26" i="35"/>
  <c r="DC26" i="35"/>
  <c r="FS26" i="35"/>
  <c r="EQ26" i="35"/>
  <c r="FU26" i="35"/>
  <c r="DI26" i="35"/>
  <c r="AW26" i="35"/>
  <c r="EJ26" i="35"/>
  <c r="BX26" i="35"/>
  <c r="FN26" i="35"/>
  <c r="DB26" i="35"/>
  <c r="AP26" i="35"/>
  <c r="DO26" i="35"/>
  <c r="FW26" i="35"/>
  <c r="FQ26" i="35"/>
  <c r="DE26" i="35"/>
  <c r="AS26" i="35"/>
  <c r="EF26" i="35"/>
  <c r="BT26" i="35"/>
  <c r="FJ26" i="35"/>
  <c r="CX26" i="35"/>
  <c r="AL26" i="35"/>
  <c r="CY26" i="35"/>
  <c r="DK26" i="35"/>
  <c r="EW26" i="35"/>
  <c r="CK26" i="35"/>
  <c r="FX26" i="35"/>
  <c r="DL26" i="35"/>
  <c r="AZ26" i="35"/>
  <c r="EP26" i="35"/>
  <c r="CD26" i="35"/>
  <c r="DS26" i="35"/>
  <c r="GI26" i="35"/>
  <c r="EA26" i="35"/>
  <c r="EC26" i="35"/>
  <c r="BQ26" i="35"/>
  <c r="FD26" i="35"/>
  <c r="CR26" i="35"/>
  <c r="GH26" i="35"/>
  <c r="DV26" i="35"/>
  <c r="BJ26" i="35"/>
  <c r="AQ26" i="35"/>
  <c r="DG26" i="35"/>
  <c r="EO26" i="35"/>
  <c r="CC26" i="35"/>
  <c r="FP26" i="35"/>
  <c r="DD26" i="35"/>
  <c r="AR26" i="35"/>
  <c r="EH26" i="35"/>
  <c r="BV26" i="35"/>
  <c r="CM26" i="35"/>
  <c r="FC26" i="35"/>
  <c r="CE26" i="35"/>
  <c r="EK26" i="35"/>
  <c r="BY26" i="35"/>
  <c r="FL26" i="35"/>
  <c r="CZ26" i="35"/>
  <c r="AN26" i="35"/>
  <c r="ED26" i="35"/>
  <c r="BR26" i="35"/>
  <c r="BW26" i="35"/>
  <c r="EM26" i="35"/>
  <c r="GC26" i="35"/>
  <c r="DQ26" i="35"/>
  <c r="BE26" i="35"/>
  <c r="ER26" i="35"/>
  <c r="CF26" i="35"/>
  <c r="FV26" i="35"/>
  <c r="DJ26" i="35"/>
  <c r="AX26" i="35"/>
  <c r="EU26" i="35"/>
  <c r="BK26" i="35"/>
  <c r="FI26" i="35"/>
  <c r="CW26" i="35"/>
  <c r="AK26" i="35"/>
  <c r="DX26" i="35"/>
  <c r="BL26" i="35"/>
  <c r="FB26" i="35"/>
  <c r="CP26" i="35"/>
  <c r="FO26" i="35"/>
  <c r="BS26" i="35"/>
  <c r="BO26" i="35"/>
  <c r="DT26" i="35"/>
  <c r="EY26" i="35"/>
  <c r="CO26" i="35"/>
  <c r="ET26" i="35"/>
  <c r="CU26" i="35"/>
  <c r="CV26" i="35"/>
  <c r="BG26" i="35"/>
  <c r="BA26" i="35"/>
  <c r="DF26" i="35"/>
  <c r="FE26" i="35"/>
  <c r="BH26" i="35"/>
  <c r="BC26" i="35"/>
  <c r="GB26" i="35"/>
  <c r="CH26" i="35"/>
  <c r="EG26" i="35"/>
  <c r="AJ26" i="35"/>
  <c r="DW26" i="35"/>
  <c r="EN26" i="35"/>
  <c r="AT26" i="35"/>
  <c r="CS26" i="35"/>
  <c r="EX26" i="35"/>
  <c r="FG26" i="35"/>
  <c r="DP26" i="35"/>
  <c r="EI26" i="35"/>
  <c r="BU26" i="35"/>
  <c r="DZ26" i="35"/>
  <c r="FY26" i="35"/>
  <c r="CB26" i="35"/>
  <c r="EE26" i="35"/>
  <c r="FA26" i="35"/>
  <c r="BN26" i="35"/>
  <c r="BD26" i="35"/>
  <c r="DM26" i="35"/>
  <c r="CL26" i="35"/>
  <c r="FH26" i="35"/>
  <c r="AU26" i="35"/>
  <c r="GF26" i="35"/>
  <c r="AM26" i="35"/>
  <c r="FR26" i="35"/>
  <c r="J26" i="35"/>
  <c r="X36" i="35"/>
  <c r="X37" i="35" s="1"/>
  <c r="X87" i="35" s="1"/>
  <c r="X89" i="35" s="1"/>
  <c r="BH37" i="35"/>
  <c r="BH87" i="35" s="1"/>
  <c r="BH89" i="35" s="1"/>
  <c r="CL36" i="35"/>
  <c r="CL37" i="35" s="1"/>
  <c r="CL87" i="35" s="1"/>
  <c r="CL89" i="35" s="1"/>
  <c r="V36" i="35"/>
  <c r="AJ37" i="35"/>
  <c r="AJ87" i="35" s="1"/>
  <c r="AJ89" i="35" s="1"/>
  <c r="AF36" i="35"/>
  <c r="AF37" i="35" s="1"/>
  <c r="AF87" i="35" s="1"/>
  <c r="AF89" i="35" s="1"/>
  <c r="EZ37" i="35"/>
  <c r="EZ87" i="35" s="1"/>
  <c r="EZ89" i="35" s="1"/>
  <c r="FQ36" i="35"/>
  <c r="FK37" i="35"/>
  <c r="FK87" i="35" s="1"/>
  <c r="FK89" i="35" s="1"/>
  <c r="S34" i="35"/>
  <c r="AB89" i="35" l="1"/>
  <c r="S44" i="35"/>
  <c r="S46" i="35" s="1"/>
  <c r="S88" i="35" s="1"/>
  <c r="FQ37" i="35"/>
  <c r="FQ87" i="35" s="1"/>
  <c r="FQ89" i="35" s="1"/>
  <c r="D19" i="2"/>
  <c r="V37" i="35"/>
  <c r="V87" i="35" s="1"/>
  <c r="V89" i="35" s="1"/>
  <c r="AC26" i="35"/>
  <c r="X26" i="35"/>
  <c r="EU68" i="35"/>
  <c r="CI68" i="35"/>
  <c r="FU68" i="35"/>
  <c r="DI68" i="35"/>
  <c r="AW68" i="35"/>
  <c r="CJ68" i="35"/>
  <c r="DF68" i="35"/>
  <c r="EH68" i="35"/>
  <c r="BP68" i="35"/>
  <c r="EJ68" i="35"/>
  <c r="DK68" i="35"/>
  <c r="AY68" i="35"/>
  <c r="CO68" i="35"/>
  <c r="CB68" i="35"/>
  <c r="AL68" i="35"/>
  <c r="CN68" i="35"/>
  <c r="EY68" i="35"/>
  <c r="FI68" i="35"/>
  <c r="CR68" i="35"/>
  <c r="AX68" i="35"/>
  <c r="FA68" i="35"/>
  <c r="DH68" i="35"/>
  <c r="CT68" i="35"/>
  <c r="DC68" i="35"/>
  <c r="BA68" i="35"/>
  <c r="FV68" i="35"/>
  <c r="FS68" i="35"/>
  <c r="DG68" i="35"/>
  <c r="AU68" i="35"/>
  <c r="EG68" i="35"/>
  <c r="BU68" i="35"/>
  <c r="EF68" i="35"/>
  <c r="FB68" i="35"/>
  <c r="GD68" i="35"/>
  <c r="BF68" i="35"/>
  <c r="CF68" i="35"/>
  <c r="EC68" i="35"/>
  <c r="CH68" i="35"/>
  <c r="EE68" i="35"/>
  <c r="BS68" i="35"/>
  <c r="FE68" i="35"/>
  <c r="CS68" i="35"/>
  <c r="GB68" i="35"/>
  <c r="BD68" i="35"/>
  <c r="BZ68" i="35"/>
  <c r="DB68" i="35"/>
  <c r="DT68" i="35"/>
  <c r="FW68" i="35"/>
  <c r="CU68" i="35"/>
  <c r="FQ68" i="35"/>
  <c r="BI68" i="35"/>
  <c r="AV68" i="35"/>
  <c r="DZ68" i="35"/>
  <c r="DL68" i="35"/>
  <c r="DS68" i="35"/>
  <c r="DM68" i="35"/>
  <c r="ET68" i="35"/>
  <c r="FX68" i="35"/>
  <c r="DE68" i="35"/>
  <c r="FR68" i="35"/>
  <c r="AJ68" i="35"/>
  <c r="AQ68" i="35"/>
  <c r="DX68" i="35"/>
  <c r="CD68" i="35"/>
  <c r="FC68" i="35"/>
  <c r="CQ68" i="35"/>
  <c r="GC68" i="35"/>
  <c r="DQ68" i="35"/>
  <c r="BE68" i="35"/>
  <c r="CZ68" i="35"/>
  <c r="DV68" i="35"/>
  <c r="EX68" i="35"/>
  <c r="EB68" i="35"/>
  <c r="FP68" i="35"/>
  <c r="BQ68" i="35"/>
  <c r="DJ68" i="35"/>
  <c r="FK68" i="35"/>
  <c r="CY68" i="35"/>
  <c r="AM68" i="35"/>
  <c r="DY68" i="35"/>
  <c r="BM68" i="35"/>
  <c r="DP68" i="35"/>
  <c r="EL68" i="35"/>
  <c r="FN68" i="35"/>
  <c r="AP68" i="35"/>
  <c r="DD68" i="35"/>
  <c r="EQ68" i="35"/>
  <c r="BO68" i="35"/>
  <c r="DU68" i="35"/>
  <c r="EN68" i="35"/>
  <c r="CX68" i="35"/>
  <c r="FH68" i="35"/>
  <c r="FO68" i="35"/>
  <c r="BG68" i="35"/>
  <c r="AK68" i="35"/>
  <c r="EP68" i="35"/>
  <c r="GG68" i="35"/>
  <c r="FT68" i="35"/>
  <c r="FF68" i="35"/>
  <c r="EI68" i="35"/>
  <c r="CW68" i="35"/>
  <c r="DN68" i="35"/>
  <c r="AR68" i="35"/>
  <c r="DW68" i="35"/>
  <c r="BK68" i="35"/>
  <c r="EW68" i="35"/>
  <c r="CK68" i="35"/>
  <c r="FL68" i="35"/>
  <c r="AN68" i="35"/>
  <c r="BJ68" i="35"/>
  <c r="CL68" i="35"/>
  <c r="BH68" i="35"/>
  <c r="FY68" i="35"/>
  <c r="GH68" i="35"/>
  <c r="AZ68" i="35"/>
  <c r="BC68" i="35"/>
  <c r="FZ68" i="35"/>
  <c r="FG68" i="35"/>
  <c r="ED68" i="35"/>
  <c r="CG68" i="35"/>
  <c r="BR68" i="35"/>
  <c r="EZ68" i="35"/>
  <c r="DA68" i="35"/>
  <c r="DR68" i="35"/>
  <c r="CV68" i="35"/>
  <c r="EO68" i="35"/>
  <c r="AT68" i="35"/>
  <c r="BN68" i="35"/>
  <c r="BB68" i="35"/>
  <c r="BX68" i="35"/>
  <c r="EM68" i="35"/>
  <c r="AO68" i="35"/>
  <c r="GF68" i="35"/>
  <c r="GA68" i="35"/>
  <c r="CC68" i="35"/>
  <c r="BV68" i="35"/>
  <c r="EK68" i="35"/>
  <c r="GE68" i="35"/>
  <c r="EA68" i="35"/>
  <c r="ES68" i="35"/>
  <c r="CA68" i="35"/>
  <c r="BT68" i="35"/>
  <c r="BW68" i="35"/>
  <c r="DO68" i="35"/>
  <c r="EV68" i="35"/>
  <c r="ER68" i="35"/>
  <c r="AS68" i="35"/>
  <c r="CM68" i="35"/>
  <c r="BY68" i="35"/>
  <c r="BL68" i="35"/>
  <c r="FM68" i="35"/>
  <c r="CP68" i="35"/>
  <c r="FD68" i="35"/>
  <c r="CE68" i="35"/>
  <c r="GI68" i="35"/>
  <c r="J68" i="35"/>
  <c r="AG26" i="35"/>
  <c r="AD26" i="35"/>
  <c r="AF26" i="35"/>
  <c r="GB36" i="35"/>
  <c r="GB37" i="35" s="1"/>
  <c r="GB87" i="35" s="1"/>
  <c r="GB89" i="35" s="1"/>
  <c r="T44" i="35"/>
  <c r="T46" i="35" s="1"/>
  <c r="T88" i="35" s="1"/>
  <c r="M14" i="35"/>
  <c r="P14" i="35"/>
  <c r="T34" i="35"/>
  <c r="Z26" i="35"/>
  <c r="AB26" i="35"/>
  <c r="Y26" i="35"/>
  <c r="W26" i="35"/>
  <c r="Z36" i="35"/>
  <c r="Z37" i="35" s="1"/>
  <c r="Z87" i="35" s="1"/>
  <c r="Z89" i="35" s="1"/>
  <c r="M13" i="35"/>
  <c r="P13" i="35"/>
  <c r="T67" i="35"/>
  <c r="AE26" i="35"/>
  <c r="V26" i="35"/>
  <c r="AA26" i="35"/>
  <c r="AG36" i="35"/>
  <c r="AG37" i="35" s="1"/>
  <c r="AG87" i="35" s="1"/>
  <c r="AG89" i="35" s="1"/>
  <c r="X152" i="22"/>
  <c r="W153" i="22" s="1"/>
  <c r="L78" i="35"/>
  <c r="W68" i="35" l="1"/>
  <c r="Z68" i="35"/>
  <c r="AG68" i="35"/>
  <c r="S26" i="35"/>
  <c r="FU13" i="35"/>
  <c r="FE13" i="35"/>
  <c r="EO13" i="35"/>
  <c r="DY13" i="35"/>
  <c r="DA13" i="35"/>
  <c r="CK13" i="35"/>
  <c r="BU13" i="35"/>
  <c r="BD13" i="35"/>
  <c r="AN13" i="35"/>
  <c r="FN13" i="35"/>
  <c r="EH13" i="35"/>
  <c r="DB13" i="35"/>
  <c r="BV13" i="35"/>
  <c r="AK13" i="35"/>
  <c r="FT13" i="35"/>
  <c r="FD13" i="35"/>
  <c r="EN13" i="35"/>
  <c r="DX13" i="35"/>
  <c r="DH13" i="35"/>
  <c r="CN13" i="35"/>
  <c r="BX13" i="35"/>
  <c r="BG13" i="35"/>
  <c r="AQ13" i="35"/>
  <c r="FR13" i="35"/>
  <c r="EL13" i="35"/>
  <c r="DF13" i="35"/>
  <c r="BZ13" i="35"/>
  <c r="AO13" i="35"/>
  <c r="FW13" i="35"/>
  <c r="FG13" i="35"/>
  <c r="EQ13" i="35"/>
  <c r="EA13" i="35"/>
  <c r="DG13" i="35"/>
  <c r="CQ13" i="35"/>
  <c r="CA13" i="35"/>
  <c r="BJ13" i="35"/>
  <c r="AT13" i="35"/>
  <c r="FY13" i="35"/>
  <c r="FI13" i="35"/>
  <c r="ES13" i="35"/>
  <c r="EC13" i="35"/>
  <c r="DI13" i="35"/>
  <c r="CO13" i="35"/>
  <c r="BY13" i="35"/>
  <c r="BH13" i="35"/>
  <c r="AR13" i="35"/>
  <c r="FV13" i="35"/>
  <c r="EP13" i="35"/>
  <c r="DJ13" i="35"/>
  <c r="CD13" i="35"/>
  <c r="AW13" i="35"/>
  <c r="FX13" i="35"/>
  <c r="FH13" i="35"/>
  <c r="ER13" i="35"/>
  <c r="EB13" i="35"/>
  <c r="DL13" i="35"/>
  <c r="CR13" i="35"/>
  <c r="CB13" i="35"/>
  <c r="BK13" i="35"/>
  <c r="AU13" i="35"/>
  <c r="FZ13" i="35"/>
  <c r="ET13" i="35"/>
  <c r="DN13" i="35"/>
  <c r="CH13" i="35"/>
  <c r="BA13" i="35"/>
  <c r="GA13" i="35"/>
  <c r="FK13" i="35"/>
  <c r="EU13" i="35"/>
  <c r="EE13" i="35"/>
  <c r="DK13" i="35"/>
  <c r="CU13" i="35"/>
  <c r="CE13" i="35"/>
  <c r="BN13" i="35"/>
  <c r="AX13" i="35"/>
  <c r="AS13" i="35"/>
  <c r="FQ13" i="35"/>
  <c r="EK13" i="35"/>
  <c r="CW13" i="35"/>
  <c r="BQ13" i="35"/>
  <c r="AJ13" i="35"/>
  <c r="DZ13" i="35"/>
  <c r="BM13" i="35"/>
  <c r="FP13" i="35"/>
  <c r="EJ13" i="35"/>
  <c r="DD13" i="35"/>
  <c r="BT13" i="35"/>
  <c r="AM13" i="35"/>
  <c r="ED13" i="35"/>
  <c r="BR13" i="35"/>
  <c r="FS13" i="35"/>
  <c r="EM13" i="35"/>
  <c r="DC13" i="35"/>
  <c r="BW13" i="35"/>
  <c r="AP13" i="35"/>
  <c r="FM13" i="35"/>
  <c r="EG13" i="35"/>
  <c r="CS13" i="35"/>
  <c r="BL13" i="35"/>
  <c r="GD13" i="35"/>
  <c r="DR13" i="35"/>
  <c r="BE13" i="35"/>
  <c r="FL13" i="35"/>
  <c r="EF13" i="35"/>
  <c r="CZ13" i="35"/>
  <c r="BP13" i="35"/>
  <c r="GH13" i="35"/>
  <c r="DV13" i="35"/>
  <c r="BI13" i="35"/>
  <c r="FO13" i="35"/>
  <c r="EI13" i="35"/>
  <c r="CY13" i="35"/>
  <c r="BS13" i="35"/>
  <c r="AL13" i="35"/>
  <c r="GG13" i="35"/>
  <c r="FA13" i="35"/>
  <c r="DU13" i="35"/>
  <c r="CG13" i="35"/>
  <c r="AZ13" i="35"/>
  <c r="FF13" i="35"/>
  <c r="CT13" i="35"/>
  <c r="GF13" i="35"/>
  <c r="EZ13" i="35"/>
  <c r="DT13" i="35"/>
  <c r="CJ13" i="35"/>
  <c r="BC13" i="35"/>
  <c r="FJ13" i="35"/>
  <c r="CX13" i="35"/>
  <c r="GI13" i="35"/>
  <c r="FC13" i="35"/>
  <c r="DW13" i="35"/>
  <c r="CM13" i="35"/>
  <c r="BF13" i="35"/>
  <c r="GC13" i="35"/>
  <c r="EW13" i="35"/>
  <c r="DM13" i="35"/>
  <c r="CC13" i="35"/>
  <c r="AV13" i="35"/>
  <c r="EX13" i="35"/>
  <c r="CL13" i="35"/>
  <c r="GB13" i="35"/>
  <c r="EV13" i="35"/>
  <c r="DP13" i="35"/>
  <c r="CF13" i="35"/>
  <c r="AY13" i="35"/>
  <c r="FB13" i="35"/>
  <c r="CP13" i="35"/>
  <c r="GE13" i="35"/>
  <c r="EY13" i="35"/>
  <c r="DO13" i="35"/>
  <c r="CI13" i="35"/>
  <c r="BB13" i="35"/>
  <c r="BO13" i="35"/>
  <c r="DQ13" i="35"/>
  <c r="J13" i="35"/>
  <c r="CV13" i="35"/>
  <c r="DE13" i="35"/>
  <c r="DS13" i="35"/>
  <c r="AA68" i="35"/>
  <c r="X68" i="35"/>
  <c r="GC14" i="35"/>
  <c r="FM14" i="35"/>
  <c r="GB14" i="35"/>
  <c r="FL14" i="35"/>
  <c r="GD14" i="35"/>
  <c r="FN14" i="35"/>
  <c r="FB14" i="35"/>
  <c r="EL14" i="35"/>
  <c r="DV14" i="35"/>
  <c r="DF14" i="35"/>
  <c r="CP14" i="35"/>
  <c r="BY14" i="35"/>
  <c r="BI14" i="35"/>
  <c r="AS14" i="35"/>
  <c r="EY14" i="35"/>
  <c r="DK14" i="35"/>
  <c r="CE14" i="35"/>
  <c r="AT14" i="35"/>
  <c r="EW14" i="35"/>
  <c r="EG14" i="35"/>
  <c r="DQ14" i="35"/>
  <c r="CW14" i="35"/>
  <c r="CG14" i="35"/>
  <c r="BP14" i="35"/>
  <c r="AZ14" i="35"/>
  <c r="AJ14" i="35"/>
  <c r="EM14" i="35"/>
  <c r="DG14" i="35"/>
  <c r="BZ14" i="35"/>
  <c r="AX14" i="35"/>
  <c r="FF14" i="35"/>
  <c r="EN14" i="35"/>
  <c r="DT14" i="35"/>
  <c r="CZ14" i="35"/>
  <c r="CJ14" i="35"/>
  <c r="BS14" i="35"/>
  <c r="BC14" i="35"/>
  <c r="AM14" i="35"/>
  <c r="FY14" i="35"/>
  <c r="FI14" i="35"/>
  <c r="FX14" i="35"/>
  <c r="FH14" i="35"/>
  <c r="FZ14" i="35"/>
  <c r="FJ14" i="35"/>
  <c r="EX14" i="35"/>
  <c r="EH14" i="35"/>
  <c r="DR14" i="35"/>
  <c r="DB14" i="35"/>
  <c r="CL14" i="35"/>
  <c r="BU14" i="35"/>
  <c r="BE14" i="35"/>
  <c r="AO14" i="35"/>
  <c r="EQ14" i="35"/>
  <c r="DC14" i="35"/>
  <c r="BV14" i="35"/>
  <c r="AL14" i="35"/>
  <c r="ES14" i="35"/>
  <c r="EC14" i="35"/>
  <c r="DM14" i="35"/>
  <c r="CS14" i="35"/>
  <c r="CC14" i="35"/>
  <c r="BL14" i="35"/>
  <c r="AV14" i="35"/>
  <c r="GE14" i="35"/>
  <c r="EE14" i="35"/>
  <c r="CY14" i="35"/>
  <c r="BR14" i="35"/>
  <c r="AP14" i="35"/>
  <c r="EZ14" i="35"/>
  <c r="EJ14" i="35"/>
  <c r="DP14" i="35"/>
  <c r="CV14" i="35"/>
  <c r="CF14" i="35"/>
  <c r="BO14" i="35"/>
  <c r="AY14" i="35"/>
  <c r="FU14" i="35"/>
  <c r="FE14" i="35"/>
  <c r="FT14" i="35"/>
  <c r="FD14" i="35"/>
  <c r="FV14" i="35"/>
  <c r="GA14" i="35"/>
  <c r="ET14" i="35"/>
  <c r="ED14" i="35"/>
  <c r="DN14" i="35"/>
  <c r="CX14" i="35"/>
  <c r="CH14" i="35"/>
  <c r="BQ14" i="35"/>
  <c r="BA14" i="35"/>
  <c r="AK14" i="35"/>
  <c r="EI14" i="35"/>
  <c r="CU14" i="35"/>
  <c r="BN14" i="35"/>
  <c r="FW14" i="35"/>
  <c r="EO14" i="35"/>
  <c r="DY14" i="35"/>
  <c r="DI14" i="35"/>
  <c r="CO14" i="35"/>
  <c r="BX14" i="35"/>
  <c r="BH14" i="35"/>
  <c r="AR14" i="35"/>
  <c r="FC14" i="35"/>
  <c r="DW14" i="35"/>
  <c r="CQ14" i="35"/>
  <c r="BJ14" i="35"/>
  <c r="GI14" i="35"/>
  <c r="EV14" i="35"/>
  <c r="EF14" i="35"/>
  <c r="DL14" i="35"/>
  <c r="CR14" i="35"/>
  <c r="CB14" i="35"/>
  <c r="BK14" i="35"/>
  <c r="AU14" i="35"/>
  <c r="GG14" i="35"/>
  <c r="FQ14" i="35"/>
  <c r="GF14" i="35"/>
  <c r="FP14" i="35"/>
  <c r="GH14" i="35"/>
  <c r="FR14" i="35"/>
  <c r="FK14" i="35"/>
  <c r="EP14" i="35"/>
  <c r="DZ14" i="35"/>
  <c r="DJ14" i="35"/>
  <c r="CT14" i="35"/>
  <c r="CD14" i="35"/>
  <c r="BM14" i="35"/>
  <c r="AW14" i="35"/>
  <c r="FO14" i="35"/>
  <c r="EA14" i="35"/>
  <c r="CM14" i="35"/>
  <c r="BF14" i="35"/>
  <c r="FA14" i="35"/>
  <c r="EK14" i="35"/>
  <c r="DU14" i="35"/>
  <c r="DA14" i="35"/>
  <c r="CK14" i="35"/>
  <c r="BT14" i="35"/>
  <c r="BD14" i="35"/>
  <c r="AN14" i="35"/>
  <c r="EU14" i="35"/>
  <c r="DO14" i="35"/>
  <c r="CI14" i="35"/>
  <c r="BB14" i="35"/>
  <c r="FS14" i="35"/>
  <c r="ER14" i="35"/>
  <c r="DX14" i="35"/>
  <c r="DD14" i="35"/>
  <c r="CN14" i="35"/>
  <c r="BW14" i="35"/>
  <c r="BG14" i="35"/>
  <c r="AQ14" i="35"/>
  <c r="CA14" i="35"/>
  <c r="J14" i="35"/>
  <c r="DH14" i="35"/>
  <c r="FG14" i="35"/>
  <c r="DE14" i="35"/>
  <c r="DS14" i="35"/>
  <c r="EB14" i="35"/>
  <c r="X153" i="22"/>
  <c r="W154" i="22" s="1"/>
  <c r="X154" i="22" s="1"/>
  <c r="W155" i="22" s="1"/>
  <c r="X155" i="22" s="1"/>
  <c r="W156" i="22" s="1"/>
  <c r="X156" i="22" s="1"/>
  <c r="W157" i="22" s="1"/>
  <c r="L57" i="35"/>
  <c r="L27" i="35"/>
  <c r="Y68" i="35"/>
  <c r="AE68" i="35"/>
  <c r="AB68" i="35"/>
  <c r="AC68" i="35"/>
  <c r="M78" i="35"/>
  <c r="P78" i="35"/>
  <c r="AD68" i="35"/>
  <c r="FJ68" i="35"/>
  <c r="AF68" i="35" s="1"/>
  <c r="V68" i="35"/>
  <c r="S36" i="35"/>
  <c r="DH15" i="35" l="1"/>
  <c r="DH84" i="35" s="1"/>
  <c r="FG15" i="35"/>
  <c r="FG84" i="35" s="1"/>
  <c r="CA15" i="35"/>
  <c r="CA84" i="35" s="1"/>
  <c r="BO15" i="35"/>
  <c r="BO84" i="35" s="1"/>
  <c r="CC15" i="35"/>
  <c r="CC84" i="35" s="1"/>
  <c r="BF15" i="35"/>
  <c r="BF84" i="35" s="1"/>
  <c r="GI15" i="35"/>
  <c r="GI84" i="35" s="1"/>
  <c r="DU15" i="35"/>
  <c r="DU84" i="35" s="1"/>
  <c r="BS15" i="35"/>
  <c r="BS84" i="35" s="1"/>
  <c r="BI15" i="35"/>
  <c r="BI84" i="35" s="1"/>
  <c r="CZ15" i="35"/>
  <c r="CZ84" i="35" s="1"/>
  <c r="EG15" i="35"/>
  <c r="EG84" i="35" s="1"/>
  <c r="DC15" i="35"/>
  <c r="DC84" i="35" s="1"/>
  <c r="EJ15" i="35"/>
  <c r="EJ84" i="35" s="1"/>
  <c r="CE15" i="35"/>
  <c r="CE84" i="35" s="1"/>
  <c r="CH15" i="35"/>
  <c r="CH84" i="35" s="1"/>
  <c r="AU15" i="35"/>
  <c r="AU84" i="35" s="1"/>
  <c r="DL15" i="35"/>
  <c r="DL84" i="35" s="1"/>
  <c r="FX15" i="35"/>
  <c r="FX84" i="35" s="1"/>
  <c r="EP15" i="35"/>
  <c r="EP84" i="35" s="1"/>
  <c r="BY15" i="35"/>
  <c r="BY84" i="35" s="1"/>
  <c r="ES15" i="35"/>
  <c r="ES84" i="35" s="1"/>
  <c r="BJ15" i="35"/>
  <c r="BJ84" i="35" s="1"/>
  <c r="EA15" i="35"/>
  <c r="EA84" i="35" s="1"/>
  <c r="AO15" i="35"/>
  <c r="AO84" i="35" s="1"/>
  <c r="FR15" i="35"/>
  <c r="FR84" i="35" s="1"/>
  <c r="DB15" i="35"/>
  <c r="DB84" i="35" s="1"/>
  <c r="BD15" i="35"/>
  <c r="BD84" i="35" s="1"/>
  <c r="AC14" i="35"/>
  <c r="GB15" i="35"/>
  <c r="GB84" i="35" s="1"/>
  <c r="C15" i="2"/>
  <c r="FQ15" i="35"/>
  <c r="FQ84" i="35" s="1"/>
  <c r="D21" i="2"/>
  <c r="EU15" i="35"/>
  <c r="EU84" i="35" s="1"/>
  <c r="CN15" i="35"/>
  <c r="CN84" i="35" s="1"/>
  <c r="FD15" i="35"/>
  <c r="FD84" i="35" s="1"/>
  <c r="DY15" i="35"/>
  <c r="DY84" i="35" s="1"/>
  <c r="GA78" i="35"/>
  <c r="GA79" i="35" s="1"/>
  <c r="GA93" i="35" s="1"/>
  <c r="FK78" i="35"/>
  <c r="FK79" i="35" s="1"/>
  <c r="FK93" i="35" s="1"/>
  <c r="EU78" i="35"/>
  <c r="EU79" i="35" s="1"/>
  <c r="EU93" i="35" s="1"/>
  <c r="EE78" i="35"/>
  <c r="EE79" i="35" s="1"/>
  <c r="EE93" i="35" s="1"/>
  <c r="DO78" i="35"/>
  <c r="DO79" i="35" s="1"/>
  <c r="DO93" i="35" s="1"/>
  <c r="CY78" i="35"/>
  <c r="CY79" i="35" s="1"/>
  <c r="CY93" i="35" s="1"/>
  <c r="CI78" i="35"/>
  <c r="CI79" i="35" s="1"/>
  <c r="CI93" i="35" s="1"/>
  <c r="BS78" i="35"/>
  <c r="BS79" i="35" s="1"/>
  <c r="BS93" i="35" s="1"/>
  <c r="BC78" i="35"/>
  <c r="BC79" i="35" s="1"/>
  <c r="BC93" i="35" s="1"/>
  <c r="AM78" i="35"/>
  <c r="AM79" i="35" s="1"/>
  <c r="AM93" i="35" s="1"/>
  <c r="FV78" i="35"/>
  <c r="FV79" i="35" s="1"/>
  <c r="FV93" i="35" s="1"/>
  <c r="FF78" i="35"/>
  <c r="FF79" i="35" s="1"/>
  <c r="FF93" i="35" s="1"/>
  <c r="EP78" i="35"/>
  <c r="EP79" i="35" s="1"/>
  <c r="EP93" i="35" s="1"/>
  <c r="DZ78" i="35"/>
  <c r="DZ79" i="35" s="1"/>
  <c r="DZ93" i="35" s="1"/>
  <c r="DJ78" i="35"/>
  <c r="DJ79" i="35" s="1"/>
  <c r="DJ93" i="35" s="1"/>
  <c r="FU78" i="35"/>
  <c r="FU79" i="35" s="1"/>
  <c r="FU93" i="35" s="1"/>
  <c r="FE78" i="35"/>
  <c r="FE79" i="35" s="1"/>
  <c r="FE93" i="35" s="1"/>
  <c r="EO78" i="35"/>
  <c r="EO79" i="35" s="1"/>
  <c r="EO93" i="35" s="1"/>
  <c r="DY78" i="35"/>
  <c r="DY79" i="35" s="1"/>
  <c r="DY93" i="35" s="1"/>
  <c r="DI78" i="35"/>
  <c r="DI79" i="35" s="1"/>
  <c r="DI93" i="35" s="1"/>
  <c r="CS78" i="35"/>
  <c r="CS79" i="35" s="1"/>
  <c r="CS93" i="35" s="1"/>
  <c r="CC78" i="35"/>
  <c r="CC79" i="35" s="1"/>
  <c r="CC93" i="35" s="1"/>
  <c r="BM78" i="35"/>
  <c r="BM79" i="35" s="1"/>
  <c r="BM93" i="35" s="1"/>
  <c r="AW78" i="35"/>
  <c r="AW79" i="35" s="1"/>
  <c r="AW93" i="35" s="1"/>
  <c r="GF78" i="35"/>
  <c r="GF79" i="35" s="1"/>
  <c r="GF93" i="35" s="1"/>
  <c r="DT78" i="35"/>
  <c r="DT79" i="35" s="1"/>
  <c r="DT93" i="35" s="1"/>
  <c r="CH78" i="35"/>
  <c r="CH79" i="35" s="1"/>
  <c r="CH93" i="35" s="1"/>
  <c r="BB78" i="35"/>
  <c r="BB79" i="35" s="1"/>
  <c r="BB93" i="35" s="1"/>
  <c r="FH78" i="35"/>
  <c r="FH79" i="35" s="1"/>
  <c r="FH93" i="35" s="1"/>
  <c r="DB78" i="35"/>
  <c r="DB79" i="35" s="1"/>
  <c r="DB93" i="35" s="1"/>
  <c r="BV78" i="35"/>
  <c r="BV79" i="35" s="1"/>
  <c r="BV93" i="35" s="1"/>
  <c r="AP78" i="35"/>
  <c r="AP79" i="35" s="1"/>
  <c r="AP93" i="35" s="1"/>
  <c r="CV78" i="35"/>
  <c r="CV79" i="35" s="1"/>
  <c r="CV93" i="35" s="1"/>
  <c r="GE78" i="35"/>
  <c r="GE79" i="35" s="1"/>
  <c r="GE93" i="35" s="1"/>
  <c r="FG78" i="35"/>
  <c r="FG79" i="35" s="1"/>
  <c r="FG93" i="35" s="1"/>
  <c r="EM78" i="35"/>
  <c r="EM79" i="35" s="1"/>
  <c r="EM93" i="35" s="1"/>
  <c r="DS78" i="35"/>
  <c r="DS79" i="35" s="1"/>
  <c r="DS93" i="35" s="1"/>
  <c r="CU78" i="35"/>
  <c r="CU79" i="35" s="1"/>
  <c r="CU93" i="35" s="1"/>
  <c r="CA78" i="35"/>
  <c r="CA79" i="35" s="1"/>
  <c r="CA93" i="35" s="1"/>
  <c r="BG78" i="35"/>
  <c r="BG79" i="35" s="1"/>
  <c r="BG93" i="35" s="1"/>
  <c r="GH78" i="35"/>
  <c r="GH79" i="35" s="1"/>
  <c r="GH93" i="35" s="1"/>
  <c r="FN78" i="35"/>
  <c r="FN79" i="35" s="1"/>
  <c r="FN93" i="35" s="1"/>
  <c r="ET78" i="35"/>
  <c r="ET79" i="35" s="1"/>
  <c r="ET93" i="35" s="1"/>
  <c r="DV78" i="35"/>
  <c r="DV79" i="35" s="1"/>
  <c r="DV93" i="35" s="1"/>
  <c r="GC78" i="35"/>
  <c r="GC79" i="35" s="1"/>
  <c r="GC93" i="35" s="1"/>
  <c r="FI78" i="35"/>
  <c r="FI79" i="35" s="1"/>
  <c r="FI93" i="35" s="1"/>
  <c r="EK78" i="35"/>
  <c r="EK79" i="35" s="1"/>
  <c r="EK93" i="35" s="1"/>
  <c r="DQ78" i="35"/>
  <c r="DQ79" i="35" s="1"/>
  <c r="DQ93" i="35" s="1"/>
  <c r="CW78" i="35"/>
  <c r="CW79" i="35" s="1"/>
  <c r="CW93" i="35" s="1"/>
  <c r="BY78" i="35"/>
  <c r="BY79" i="35" s="1"/>
  <c r="BY93" i="35" s="1"/>
  <c r="BE78" i="35"/>
  <c r="BE79" i="35" s="1"/>
  <c r="BE93" i="35" s="1"/>
  <c r="AK78" i="35"/>
  <c r="AK79" i="35" s="1"/>
  <c r="AK93" i="35" s="1"/>
  <c r="DF78" i="35"/>
  <c r="DF79" i="35" s="1"/>
  <c r="DF93" i="35" s="1"/>
  <c r="BR78" i="35"/>
  <c r="BR79" i="35" s="1"/>
  <c r="BR93" i="35" s="1"/>
  <c r="FX78" i="35"/>
  <c r="FX79" i="35" s="1"/>
  <c r="FX93" i="35" s="1"/>
  <c r="CT78" i="35"/>
  <c r="CT79" i="35" s="1"/>
  <c r="CT93" i="35" s="1"/>
  <c r="BF78" i="35"/>
  <c r="BF79" i="35" s="1"/>
  <c r="BF93" i="35" s="1"/>
  <c r="DP78" i="35"/>
  <c r="AJ78" i="35"/>
  <c r="CN78" i="35"/>
  <c r="CN79" i="35" s="1"/>
  <c r="CN93" i="35" s="1"/>
  <c r="FD78" i="35"/>
  <c r="FD79" i="35" s="1"/>
  <c r="FD93" i="35" s="1"/>
  <c r="BT78" i="35"/>
  <c r="CB78" i="35"/>
  <c r="CB79" i="35" s="1"/>
  <c r="CB93" i="35" s="1"/>
  <c r="AV78" i="35"/>
  <c r="GI78" i="35"/>
  <c r="GI79" i="35" s="1"/>
  <c r="GI93" i="35" s="1"/>
  <c r="FO78" i="35"/>
  <c r="FO79" i="35" s="1"/>
  <c r="FO93" i="35" s="1"/>
  <c r="EQ78" i="35"/>
  <c r="EQ79" i="35" s="1"/>
  <c r="EQ93" i="35" s="1"/>
  <c r="DW78" i="35"/>
  <c r="DW79" i="35" s="1"/>
  <c r="DW93" i="35" s="1"/>
  <c r="DC78" i="35"/>
  <c r="DC79" i="35" s="1"/>
  <c r="DC93" i="35" s="1"/>
  <c r="CE78" i="35"/>
  <c r="CE79" i="35" s="1"/>
  <c r="CE93" i="35" s="1"/>
  <c r="BK78" i="35"/>
  <c r="BK79" i="35" s="1"/>
  <c r="BK93" i="35" s="1"/>
  <c r="AQ78" i="35"/>
  <c r="AQ79" i="35" s="1"/>
  <c r="AQ93" i="35" s="1"/>
  <c r="FR78" i="35"/>
  <c r="FR79" i="35" s="1"/>
  <c r="FR93" i="35" s="1"/>
  <c r="EX78" i="35"/>
  <c r="EX79" i="35" s="1"/>
  <c r="EX93" i="35" s="1"/>
  <c r="ED78" i="35"/>
  <c r="ED79" i="35" s="1"/>
  <c r="ED93" i="35" s="1"/>
  <c r="GG78" i="35"/>
  <c r="GG79" i="35" s="1"/>
  <c r="GG93" i="35" s="1"/>
  <c r="FM78" i="35"/>
  <c r="FM79" i="35" s="1"/>
  <c r="FM93" i="35" s="1"/>
  <c r="ES78" i="35"/>
  <c r="ES79" i="35" s="1"/>
  <c r="ES93" i="35" s="1"/>
  <c r="DU78" i="35"/>
  <c r="DU79" i="35" s="1"/>
  <c r="DU93" i="35" s="1"/>
  <c r="DA78" i="35"/>
  <c r="DA79" i="35" s="1"/>
  <c r="DA93" i="35" s="1"/>
  <c r="CG78" i="35"/>
  <c r="CG79" i="35" s="1"/>
  <c r="CG93" i="35" s="1"/>
  <c r="BI78" i="35"/>
  <c r="BI79" i="35" s="1"/>
  <c r="BI93" i="35" s="1"/>
  <c r="AO78" i="35"/>
  <c r="AO79" i="35" s="1"/>
  <c r="AO93" i="35" s="1"/>
  <c r="EJ78" i="35"/>
  <c r="EJ79" i="35" s="1"/>
  <c r="EJ93" i="35" s="1"/>
  <c r="BZ78" i="35"/>
  <c r="BZ79" i="35" s="1"/>
  <c r="BZ93" i="35" s="1"/>
  <c r="AL78" i="35"/>
  <c r="AL79" i="35" s="1"/>
  <c r="AL93" i="35" s="1"/>
  <c r="DL78" i="35"/>
  <c r="DL79" i="35" s="1"/>
  <c r="DL93" i="35" s="1"/>
  <c r="BN78" i="35"/>
  <c r="BN79" i="35" s="1"/>
  <c r="BN93" i="35" s="1"/>
  <c r="EV78" i="35"/>
  <c r="EV79" i="35" s="1"/>
  <c r="EV93" i="35" s="1"/>
  <c r="AZ78" i="35"/>
  <c r="AZ79" i="35" s="1"/>
  <c r="AZ93" i="35" s="1"/>
  <c r="DD78" i="35"/>
  <c r="AR78" i="35"/>
  <c r="AR79" i="35" s="1"/>
  <c r="AR93" i="35" s="1"/>
  <c r="CJ78" i="35"/>
  <c r="CJ79" i="35" s="1"/>
  <c r="CJ93" i="35" s="1"/>
  <c r="FT78" i="35"/>
  <c r="FT79" i="35" s="1"/>
  <c r="FT93" i="35" s="1"/>
  <c r="DH78" i="35"/>
  <c r="DH79" i="35" s="1"/>
  <c r="DH93" i="35" s="1"/>
  <c r="FC78" i="35"/>
  <c r="FC79" i="35" s="1"/>
  <c r="FC93" i="35" s="1"/>
  <c r="DK78" i="35"/>
  <c r="DK79" i="35" s="1"/>
  <c r="DK93" i="35" s="1"/>
  <c r="BW78" i="35"/>
  <c r="BW79" i="35" s="1"/>
  <c r="BW93" i="35" s="1"/>
  <c r="GD78" i="35"/>
  <c r="GD79" i="35" s="1"/>
  <c r="GD93" i="35" s="1"/>
  <c r="EL78" i="35"/>
  <c r="EL79" i="35" s="1"/>
  <c r="EL93" i="35" s="1"/>
  <c r="FY78" i="35"/>
  <c r="FY79" i="35" s="1"/>
  <c r="FY93" i="35" s="1"/>
  <c r="EG78" i="35"/>
  <c r="EG79" i="35" s="1"/>
  <c r="EG93" i="35" s="1"/>
  <c r="CO78" i="35"/>
  <c r="CO79" i="35" s="1"/>
  <c r="CO93" i="35" s="1"/>
  <c r="BA78" i="35"/>
  <c r="BA79" i="35" s="1"/>
  <c r="BA93" i="35" s="1"/>
  <c r="CX78" i="35"/>
  <c r="CX79" i="35" s="1"/>
  <c r="CX93" i="35" s="1"/>
  <c r="ER78" i="35"/>
  <c r="ER79" i="35" s="1"/>
  <c r="ER93" i="35" s="1"/>
  <c r="AX78" i="35"/>
  <c r="AX79" i="35" s="1"/>
  <c r="AX93" i="35" s="1"/>
  <c r="FL78" i="35"/>
  <c r="DX78" i="35"/>
  <c r="DX79" i="35" s="1"/>
  <c r="DX93" i="35" s="1"/>
  <c r="EN78" i="35"/>
  <c r="EY78" i="35"/>
  <c r="EY79" i="35" s="1"/>
  <c r="EY93" i="35" s="1"/>
  <c r="DG78" i="35"/>
  <c r="DG79" i="35" s="1"/>
  <c r="DG93" i="35" s="1"/>
  <c r="BO78" i="35"/>
  <c r="BO79" i="35" s="1"/>
  <c r="BO93" i="35" s="1"/>
  <c r="FZ78" i="35"/>
  <c r="FZ79" i="35" s="1"/>
  <c r="FZ93" i="35" s="1"/>
  <c r="EH78" i="35"/>
  <c r="EH79" i="35" s="1"/>
  <c r="EH93" i="35" s="1"/>
  <c r="FQ78" i="35"/>
  <c r="EC78" i="35"/>
  <c r="EC79" i="35" s="1"/>
  <c r="EC93" i="35" s="1"/>
  <c r="CK78" i="35"/>
  <c r="CK79" i="35" s="1"/>
  <c r="CK93" i="35" s="1"/>
  <c r="AS78" i="35"/>
  <c r="AS79" i="35" s="1"/>
  <c r="AS93" i="35" s="1"/>
  <c r="CP78" i="35"/>
  <c r="CP79" i="35" s="1"/>
  <c r="CP93" i="35" s="1"/>
  <c r="EB78" i="35"/>
  <c r="GB78" i="35"/>
  <c r="GB79" i="35" s="1"/>
  <c r="GB93" i="35" s="1"/>
  <c r="EF78" i="35"/>
  <c r="EF79" i="35" s="1"/>
  <c r="EF93" i="35" s="1"/>
  <c r="CZ78" i="35"/>
  <c r="CZ79" i="35" s="1"/>
  <c r="CZ93" i="35" s="1"/>
  <c r="BL78" i="35"/>
  <c r="BL79" i="35" s="1"/>
  <c r="BL93" i="35" s="1"/>
  <c r="FW78" i="35"/>
  <c r="FW79" i="35" s="1"/>
  <c r="FW93" i="35" s="1"/>
  <c r="EI78" i="35"/>
  <c r="EI79" i="35" s="1"/>
  <c r="EI93" i="35" s="1"/>
  <c r="CQ78" i="35"/>
  <c r="CQ79" i="35" s="1"/>
  <c r="CQ93" i="35" s="1"/>
  <c r="AY78" i="35"/>
  <c r="AY79" i="35" s="1"/>
  <c r="AY93" i="35" s="1"/>
  <c r="FJ78" i="35"/>
  <c r="FJ79" i="35" s="1"/>
  <c r="FJ93" i="35" s="1"/>
  <c r="DR78" i="35"/>
  <c r="DR79" i="35" s="1"/>
  <c r="DR93" i="35" s="1"/>
  <c r="FA78" i="35"/>
  <c r="FA79" i="35" s="1"/>
  <c r="FA93" i="35" s="1"/>
  <c r="DM78" i="35"/>
  <c r="DM79" i="35" s="1"/>
  <c r="DM93" i="35" s="1"/>
  <c r="BU78" i="35"/>
  <c r="BU79" i="35" s="1"/>
  <c r="BU93" i="35" s="1"/>
  <c r="FP78" i="35"/>
  <c r="FP79" i="35" s="1"/>
  <c r="FP93" i="35" s="1"/>
  <c r="BJ78" i="35"/>
  <c r="BJ79" i="35" s="1"/>
  <c r="BJ93" i="35" s="1"/>
  <c r="CL78" i="35"/>
  <c r="CL79" i="35" s="1"/>
  <c r="CL93" i="35" s="1"/>
  <c r="CF78" i="35"/>
  <c r="BX78" i="35"/>
  <c r="BX79" i="35" s="1"/>
  <c r="BX93" i="35" s="1"/>
  <c r="BD78" i="35"/>
  <c r="BD79" i="35" s="1"/>
  <c r="BD93" i="35" s="1"/>
  <c r="CR78" i="35"/>
  <c r="FS78" i="35"/>
  <c r="FS79" i="35" s="1"/>
  <c r="FS93" i="35" s="1"/>
  <c r="EA78" i="35"/>
  <c r="EA79" i="35" s="1"/>
  <c r="EA93" i="35" s="1"/>
  <c r="CM78" i="35"/>
  <c r="CM79" i="35" s="1"/>
  <c r="CM93" i="35" s="1"/>
  <c r="AU78" i="35"/>
  <c r="AU79" i="35" s="1"/>
  <c r="AU93" i="35" s="1"/>
  <c r="FB78" i="35"/>
  <c r="FB79" i="35" s="1"/>
  <c r="FB93" i="35" s="1"/>
  <c r="DN78" i="35"/>
  <c r="DN79" i="35" s="1"/>
  <c r="DN93" i="35" s="1"/>
  <c r="EW78" i="35"/>
  <c r="EW79" i="35" s="1"/>
  <c r="EW93" i="35" s="1"/>
  <c r="DE78" i="35"/>
  <c r="DE79" i="35" s="1"/>
  <c r="DE93" i="35" s="1"/>
  <c r="BQ78" i="35"/>
  <c r="BQ79" i="35" s="1"/>
  <c r="BQ93" i="35" s="1"/>
  <c r="EZ78" i="35"/>
  <c r="AT78" i="35"/>
  <c r="AT79" i="35" s="1"/>
  <c r="AT93" i="35" s="1"/>
  <c r="CD78" i="35"/>
  <c r="CD79" i="35" s="1"/>
  <c r="CD93" i="35" s="1"/>
  <c r="BP78" i="35"/>
  <c r="BP79" i="35" s="1"/>
  <c r="BP93" i="35" s="1"/>
  <c r="BH78" i="35"/>
  <c r="AN78" i="35"/>
  <c r="AN79" i="35" s="1"/>
  <c r="AN93" i="35" s="1"/>
  <c r="J78" i="35"/>
  <c r="X157" i="22"/>
  <c r="W158" i="22" s="1"/>
  <c r="X158" i="22" s="1"/>
  <c r="W159" i="22" s="1"/>
  <c r="L58" i="35"/>
  <c r="Y14" i="35"/>
  <c r="AE14" i="35"/>
  <c r="AG14" i="35"/>
  <c r="DS15" i="35"/>
  <c r="DS84" i="35" s="1"/>
  <c r="DQ15" i="35"/>
  <c r="DQ84" i="35" s="1"/>
  <c r="DO15" i="35"/>
  <c r="DO84" i="35" s="1"/>
  <c r="FB15" i="35"/>
  <c r="FB84" i="35" s="1"/>
  <c r="EV15" i="35"/>
  <c r="EV84" i="35" s="1"/>
  <c r="W13" i="35"/>
  <c r="AV15" i="35"/>
  <c r="AV84" i="35" s="1"/>
  <c r="GC15" i="35"/>
  <c r="GC84" i="35" s="1"/>
  <c r="FC15" i="35"/>
  <c r="FC84" i="35" s="1"/>
  <c r="BC15" i="35"/>
  <c r="BC84" i="35" s="1"/>
  <c r="GF15" i="35"/>
  <c r="GF84" i="35" s="1"/>
  <c r="CG15" i="35"/>
  <c r="CG84" i="35" s="1"/>
  <c r="AL15" i="35"/>
  <c r="AL84" i="35" s="1"/>
  <c r="FO15" i="35"/>
  <c r="FO84" i="35" s="1"/>
  <c r="BP15" i="35"/>
  <c r="BP84" i="35" s="1"/>
  <c r="BE15" i="35"/>
  <c r="BE84" i="35" s="1"/>
  <c r="CS15" i="35"/>
  <c r="CS84" i="35" s="1"/>
  <c r="BW15" i="35"/>
  <c r="BW84" i="35" s="1"/>
  <c r="BR15" i="35"/>
  <c r="BR84" i="35" s="1"/>
  <c r="DD15" i="35"/>
  <c r="DD84" i="35" s="1"/>
  <c r="DZ15" i="35"/>
  <c r="DZ84" i="35" s="1"/>
  <c r="EK15" i="35"/>
  <c r="EK84" i="35" s="1"/>
  <c r="BN15" i="35"/>
  <c r="BN84" i="35" s="1"/>
  <c r="EE15" i="35"/>
  <c r="EE84" i="35" s="1"/>
  <c r="BA15" i="35"/>
  <c r="BA84" i="35" s="1"/>
  <c r="FZ15" i="35"/>
  <c r="FZ84" i="35" s="1"/>
  <c r="AA13" i="35"/>
  <c r="CR15" i="35"/>
  <c r="CR84" i="35" s="1"/>
  <c r="FH15" i="35"/>
  <c r="FH84" i="35" s="1"/>
  <c r="DJ15" i="35"/>
  <c r="DJ84" i="35" s="1"/>
  <c r="X13" i="35"/>
  <c r="BH15" i="35"/>
  <c r="BH84" i="35" s="1"/>
  <c r="EC15" i="35"/>
  <c r="EC84" i="35" s="1"/>
  <c r="AT15" i="35"/>
  <c r="AT84" i="35" s="1"/>
  <c r="DG15" i="35"/>
  <c r="DG84" i="35" s="1"/>
  <c r="FW15" i="35"/>
  <c r="FW84" i="35" s="1"/>
  <c r="EL15" i="35"/>
  <c r="EL84" i="35" s="1"/>
  <c r="BX15" i="35"/>
  <c r="BX84" i="35" s="1"/>
  <c r="AE13" i="35"/>
  <c r="AE15" i="35" s="1"/>
  <c r="AE84" i="35" s="1"/>
  <c r="EN15" i="35"/>
  <c r="EN84" i="35" s="1"/>
  <c r="BV15" i="35"/>
  <c r="BV84" i="35" s="1"/>
  <c r="AN15" i="35"/>
  <c r="AN84" i="35" s="1"/>
  <c r="DA15" i="35"/>
  <c r="DA84" i="35" s="1"/>
  <c r="FU15" i="35"/>
  <c r="FU84" i="35" s="1"/>
  <c r="S68" i="35"/>
  <c r="W14" i="35"/>
  <c r="EY15" i="35"/>
  <c r="EY84" i="35" s="1"/>
  <c r="CT15" i="35"/>
  <c r="CT84" i="35" s="1"/>
  <c r="ED15" i="35"/>
  <c r="ED84" i="35" s="1"/>
  <c r="V13" i="35"/>
  <c r="AJ15" i="35"/>
  <c r="AJ84" i="35" s="1"/>
  <c r="M27" i="35"/>
  <c r="P27" i="35"/>
  <c r="AB14" i="35"/>
  <c r="V14" i="35"/>
  <c r="CV15" i="35"/>
  <c r="CV84" i="35" s="1"/>
  <c r="BB15" i="35"/>
  <c r="BB84" i="35" s="1"/>
  <c r="GE15" i="35"/>
  <c r="GE84" i="35" s="1"/>
  <c r="Z13" i="35"/>
  <c r="CF15" i="35"/>
  <c r="CF84" i="35" s="1"/>
  <c r="CL15" i="35"/>
  <c r="CL84" i="35" s="1"/>
  <c r="DM15" i="35"/>
  <c r="DM84" i="35" s="1"/>
  <c r="CM15" i="35"/>
  <c r="CM84" i="35" s="1"/>
  <c r="CX15" i="35"/>
  <c r="CX84" i="35" s="1"/>
  <c r="DT15" i="35"/>
  <c r="DT84" i="35" s="1"/>
  <c r="FF15" i="35"/>
  <c r="FF84" i="35" s="1"/>
  <c r="FA15" i="35"/>
  <c r="FA84" i="35" s="1"/>
  <c r="CY15" i="35"/>
  <c r="CY84" i="35" s="1"/>
  <c r="DV15" i="35"/>
  <c r="DV84" i="35" s="1"/>
  <c r="EF15" i="35"/>
  <c r="EF84" i="35" s="1"/>
  <c r="GD15" i="35"/>
  <c r="GD84" i="35" s="1"/>
  <c r="FM15" i="35"/>
  <c r="FM84" i="35" s="1"/>
  <c r="EM15" i="35"/>
  <c r="EM84" i="35" s="1"/>
  <c r="AM15" i="35"/>
  <c r="AM84" i="35" s="1"/>
  <c r="FP15" i="35"/>
  <c r="FP84" i="35" s="1"/>
  <c r="BQ15" i="35"/>
  <c r="BQ84" i="35" s="1"/>
  <c r="AS15" i="35"/>
  <c r="AS84" i="35" s="1"/>
  <c r="CU15" i="35"/>
  <c r="CU84" i="35" s="1"/>
  <c r="FK15" i="35"/>
  <c r="FK84" i="35" s="1"/>
  <c r="DN15" i="35"/>
  <c r="DN84" i="35" s="1"/>
  <c r="BK15" i="35"/>
  <c r="BK84" i="35" s="1"/>
  <c r="AD13" i="35"/>
  <c r="EB15" i="35"/>
  <c r="EB84" i="35" s="1"/>
  <c r="AW15" i="35"/>
  <c r="AW84" i="35" s="1"/>
  <c r="FV15" i="35"/>
  <c r="FV84" i="35" s="1"/>
  <c r="CO15" i="35"/>
  <c r="CO84" i="35" s="1"/>
  <c r="FI15" i="35"/>
  <c r="FI84" i="35" s="1"/>
  <c r="EQ15" i="35"/>
  <c r="EQ84" i="35" s="1"/>
  <c r="BZ15" i="35"/>
  <c r="BZ84" i="35" s="1"/>
  <c r="AQ15" i="35"/>
  <c r="AQ84" i="35" s="1"/>
  <c r="FT15" i="35"/>
  <c r="FT84" i="35" s="1"/>
  <c r="EH15" i="35"/>
  <c r="EH84" i="35" s="1"/>
  <c r="BU15" i="35"/>
  <c r="BU84" i="35" s="1"/>
  <c r="EO15" i="35"/>
  <c r="EO84" i="35" s="1"/>
  <c r="T26" i="35"/>
  <c r="X14" i="35"/>
  <c r="AB13" i="35"/>
  <c r="DE15" i="35"/>
  <c r="DE84" i="35" s="1"/>
  <c r="AY15" i="35"/>
  <c r="AY84" i="35" s="1"/>
  <c r="CJ15" i="35"/>
  <c r="CJ84" i="35" s="1"/>
  <c r="DR15" i="35"/>
  <c r="DR84" i="35" s="1"/>
  <c r="T36" i="35"/>
  <c r="T37" i="35" s="1"/>
  <c r="T87" i="35" s="1"/>
  <c r="T89" i="35" s="1"/>
  <c r="S37" i="35"/>
  <c r="S87" i="35" s="1"/>
  <c r="S89" i="35" s="1"/>
  <c r="M57" i="35"/>
  <c r="P57" i="35"/>
  <c r="AD14" i="35"/>
  <c r="AD15" i="35" s="1"/>
  <c r="AD84" i="35" s="1"/>
  <c r="AA14" i="35"/>
  <c r="Z14" i="35"/>
  <c r="AF14" i="35"/>
  <c r="CI15" i="35"/>
  <c r="CI84" i="35" s="1"/>
  <c r="CP15" i="35"/>
  <c r="CP84" i="35" s="1"/>
  <c r="DP15" i="35"/>
  <c r="DP84" i="35" s="1"/>
  <c r="AC13" i="35"/>
  <c r="EX15" i="35"/>
  <c r="EX84" i="35" s="1"/>
  <c r="EW15" i="35"/>
  <c r="EW84" i="35" s="1"/>
  <c r="DW15" i="35"/>
  <c r="DW84" i="35" s="1"/>
  <c r="FJ15" i="35"/>
  <c r="FJ84" i="35" s="1"/>
  <c r="AF13" i="35"/>
  <c r="EZ15" i="35"/>
  <c r="EZ84" i="35" s="1"/>
  <c r="AZ15" i="35"/>
  <c r="AZ84" i="35" s="1"/>
  <c r="GG15" i="35"/>
  <c r="GG84" i="35" s="1"/>
  <c r="EI15" i="35"/>
  <c r="EI84" i="35" s="1"/>
  <c r="GH15" i="35"/>
  <c r="GH84" i="35" s="1"/>
  <c r="AG13" i="35"/>
  <c r="AG15" i="35" s="1"/>
  <c r="AG84" i="35" s="1"/>
  <c r="FL15" i="35"/>
  <c r="FL84" i="35" s="1"/>
  <c r="BL15" i="35"/>
  <c r="BL84" i="35" s="1"/>
  <c r="AP15" i="35"/>
  <c r="AP84" i="35" s="1"/>
  <c r="FS15" i="35"/>
  <c r="FS84" i="35" s="1"/>
  <c r="Y13" i="35"/>
  <c r="BT15" i="35"/>
  <c r="BT84" i="35" s="1"/>
  <c r="BM15" i="35"/>
  <c r="BM84" i="35" s="1"/>
  <c r="CW15" i="35"/>
  <c r="CW84" i="35" s="1"/>
  <c r="AX15" i="35"/>
  <c r="AX84" i="35" s="1"/>
  <c r="DK15" i="35"/>
  <c r="DK84" i="35" s="1"/>
  <c r="GA15" i="35"/>
  <c r="GA84" i="35" s="1"/>
  <c r="ET15" i="35"/>
  <c r="ET84" i="35" s="1"/>
  <c r="CB15" i="35"/>
  <c r="CB84" i="35" s="1"/>
  <c r="ER15" i="35"/>
  <c r="ER84" i="35" s="1"/>
  <c r="CD15" i="35"/>
  <c r="CD84" i="35" s="1"/>
  <c r="AR15" i="35"/>
  <c r="AR84" i="35" s="1"/>
  <c r="DI15" i="35"/>
  <c r="DI84" i="35" s="1"/>
  <c r="FY15" i="35"/>
  <c r="FY84" i="35" s="1"/>
  <c r="CQ15" i="35"/>
  <c r="CQ84" i="35" s="1"/>
  <c r="DF15" i="35"/>
  <c r="DF84" i="35" s="1"/>
  <c r="BG15" i="35"/>
  <c r="BG84" i="35" s="1"/>
  <c r="DX15" i="35"/>
  <c r="DX84" i="35" s="1"/>
  <c r="AK15" i="35"/>
  <c r="AK84" i="35" s="1"/>
  <c r="FN15" i="35"/>
  <c r="FN84" i="35" s="1"/>
  <c r="CK15" i="35"/>
  <c r="CK84" i="35" s="1"/>
  <c r="FE15" i="35"/>
  <c r="FE84" i="35" s="1"/>
  <c r="Y15" i="35" l="1"/>
  <c r="Y84" i="35" s="1"/>
  <c r="AB15" i="35"/>
  <c r="AB84" i="35" s="1"/>
  <c r="V15" i="35"/>
  <c r="V84" i="35" s="1"/>
  <c r="FC57" i="35"/>
  <c r="CQ57" i="35"/>
  <c r="GC57" i="35"/>
  <c r="DM57" i="35"/>
  <c r="BA57" i="35"/>
  <c r="CR57" i="35"/>
  <c r="DV57" i="35"/>
  <c r="EP57" i="35"/>
  <c r="DD57" i="35"/>
  <c r="AZ57" i="35"/>
  <c r="EI57" i="35"/>
  <c r="FK57" i="35"/>
  <c r="BC57" i="35"/>
  <c r="DQ57" i="35"/>
  <c r="GB57" i="35"/>
  <c r="FR57" i="35"/>
  <c r="EX57" i="35"/>
  <c r="CV57" i="35"/>
  <c r="CU57" i="35"/>
  <c r="FA57" i="35"/>
  <c r="BU57" i="35"/>
  <c r="CJ57" i="35"/>
  <c r="BZ57" i="35"/>
  <c r="BF57" i="35"/>
  <c r="ER57" i="35"/>
  <c r="CI57" i="35"/>
  <c r="EW57" i="35"/>
  <c r="BM57" i="35"/>
  <c r="CB57" i="35"/>
  <c r="BR57" i="35"/>
  <c r="AP57" i="35"/>
  <c r="FW57" i="35"/>
  <c r="BG57" i="35"/>
  <c r="DU57" i="35"/>
  <c r="AO57" i="35"/>
  <c r="FZ57" i="35"/>
  <c r="FN57" i="35"/>
  <c r="FH57" i="35"/>
  <c r="FQ57" i="35"/>
  <c r="GI57" i="35"/>
  <c r="DW57" i="35"/>
  <c r="BK57" i="35"/>
  <c r="ES57" i="35"/>
  <c r="CG57" i="35"/>
  <c r="FD57" i="35"/>
  <c r="GH57" i="35"/>
  <c r="BJ57" i="35"/>
  <c r="CD57" i="35"/>
  <c r="GF57" i="35"/>
  <c r="FO57" i="35"/>
  <c r="DC57" i="35"/>
  <c r="CY57" i="35"/>
  <c r="FE57" i="35"/>
  <c r="BY57" i="35"/>
  <c r="CZ57" i="35"/>
  <c r="CH57" i="35"/>
  <c r="BN57" i="35"/>
  <c r="FG57" i="35"/>
  <c r="AY57" i="35"/>
  <c r="DI57" i="35"/>
  <c r="FT57" i="35"/>
  <c r="FJ57" i="35"/>
  <c r="EH57" i="35"/>
  <c r="BP57" i="35"/>
  <c r="EU57" i="35"/>
  <c r="AQ57" i="35"/>
  <c r="DE57" i="35"/>
  <c r="FL57" i="35"/>
  <c r="ET57" i="35"/>
  <c r="DZ57" i="35"/>
  <c r="AJ57" i="35"/>
  <c r="DK57" i="35"/>
  <c r="FM57" i="35"/>
  <c r="CC57" i="35"/>
  <c r="DH57" i="35"/>
  <c r="CX57" i="35"/>
  <c r="BV57" i="35"/>
  <c r="CF57" i="35"/>
  <c r="CA57" i="35"/>
  <c r="CW57" i="35"/>
  <c r="BL57" i="35"/>
  <c r="DJ57" i="35"/>
  <c r="GE57" i="35"/>
  <c r="EE57" i="35"/>
  <c r="CS57" i="35"/>
  <c r="EN57" i="35"/>
  <c r="DB57" i="35"/>
  <c r="BS57" i="35"/>
  <c r="AV57" i="35"/>
  <c r="BX57" i="35"/>
  <c r="BO57" i="35"/>
  <c r="AS57" i="35"/>
  <c r="FV57" i="35"/>
  <c r="EQ57" i="35"/>
  <c r="DA57" i="35"/>
  <c r="EL57" i="35"/>
  <c r="EZ57" i="35"/>
  <c r="FS57" i="35"/>
  <c r="DG57" i="35"/>
  <c r="AU57" i="35"/>
  <c r="EC57" i="35"/>
  <c r="BQ57" i="35"/>
  <c r="DX57" i="35"/>
  <c r="FB57" i="35"/>
  <c r="GD57" i="35"/>
  <c r="AX57" i="35"/>
  <c r="BH57" i="35"/>
  <c r="EY57" i="35"/>
  <c r="CM57" i="35"/>
  <c r="BW57" i="35"/>
  <c r="EK57" i="35"/>
  <c r="BE57" i="35"/>
  <c r="BD57" i="35"/>
  <c r="AT57" i="35"/>
  <c r="EJ57" i="35"/>
  <c r="EA57" i="35"/>
  <c r="FY57" i="35"/>
  <c r="CO57" i="35"/>
  <c r="EF57" i="35"/>
  <c r="DN57" i="35"/>
  <c r="CT57" i="35"/>
  <c r="CN57" i="35"/>
  <c r="DO57" i="35"/>
  <c r="FU57" i="35"/>
  <c r="CK57" i="35"/>
  <c r="DP57" i="35"/>
  <c r="DF57" i="35"/>
  <c r="CL57" i="35"/>
  <c r="DL57" i="35"/>
  <c r="CE57" i="35"/>
  <c r="EO57" i="35"/>
  <c r="BI57" i="35"/>
  <c r="BT57" i="35"/>
  <c r="BB57" i="35"/>
  <c r="FP57" i="35"/>
  <c r="FX57" i="35"/>
  <c r="EM57" i="35"/>
  <c r="FI57" i="35"/>
  <c r="AK57" i="35"/>
  <c r="CP57" i="35"/>
  <c r="EB57" i="35"/>
  <c r="DS57" i="35"/>
  <c r="GG57" i="35"/>
  <c r="ED57" i="35"/>
  <c r="DT57" i="35"/>
  <c r="EG57" i="35"/>
  <c r="AW57" i="35"/>
  <c r="AL57" i="35"/>
  <c r="GA57" i="35"/>
  <c r="DY57" i="35"/>
  <c r="AN57" i="35"/>
  <c r="AR57" i="35"/>
  <c r="AM57" i="35"/>
  <c r="EV57" i="35"/>
  <c r="DR57" i="35"/>
  <c r="J57" i="35"/>
  <c r="AF15" i="35"/>
  <c r="AF84" i="35" s="1"/>
  <c r="M58" i="35"/>
  <c r="P58" i="35"/>
  <c r="X78" i="35"/>
  <c r="X79" i="35" s="1"/>
  <c r="X93" i="35" s="1"/>
  <c r="BH79" i="35"/>
  <c r="BH93" i="35" s="1"/>
  <c r="AF78" i="35"/>
  <c r="AF79" i="35" s="1"/>
  <c r="AF93" i="35" s="1"/>
  <c r="EZ79" i="35"/>
  <c r="EZ93" i="35" s="1"/>
  <c r="AB78" i="35"/>
  <c r="AB79" i="35" s="1"/>
  <c r="AB93" i="35" s="1"/>
  <c r="DD79" i="35"/>
  <c r="DD93" i="35" s="1"/>
  <c r="V78" i="35"/>
  <c r="AJ79" i="35"/>
  <c r="AJ93" i="35" s="1"/>
  <c r="S13" i="35"/>
  <c r="AC15" i="35"/>
  <c r="AC84" i="35" s="1"/>
  <c r="X15" i="35"/>
  <c r="X84" i="35" s="1"/>
  <c r="AA15" i="35"/>
  <c r="AA84" i="35" s="1"/>
  <c r="X159" i="22"/>
  <c r="W160" i="22" s="1"/>
  <c r="X160" i="22" s="1"/>
  <c r="W161" i="22" s="1"/>
  <c r="L70" i="35"/>
  <c r="L69" i="35"/>
  <c r="Z78" i="35"/>
  <c r="Z79" i="35" s="1"/>
  <c r="Z93" i="35" s="1"/>
  <c r="CF79" i="35"/>
  <c r="CF93" i="35" s="1"/>
  <c r="AE78" i="35"/>
  <c r="AE79" i="35" s="1"/>
  <c r="AE93" i="35" s="1"/>
  <c r="EN79" i="35"/>
  <c r="EN93" i="35" s="1"/>
  <c r="Y78" i="35"/>
  <c r="Y79" i="35" s="1"/>
  <c r="Y93" i="35" s="1"/>
  <c r="BT79" i="35"/>
  <c r="BT93" i="35" s="1"/>
  <c r="AC78" i="35"/>
  <c r="AC79" i="35" s="1"/>
  <c r="AC93" i="35" s="1"/>
  <c r="DP79" i="35"/>
  <c r="DP93" i="35" s="1"/>
  <c r="Z15" i="35"/>
  <c r="Z84" i="35" s="1"/>
  <c r="S14" i="35"/>
  <c r="T14" i="35" s="1"/>
  <c r="T68" i="35"/>
  <c r="W15" i="35"/>
  <c r="W84" i="35" s="1"/>
  <c r="AA78" i="35"/>
  <c r="AA79" i="35" s="1"/>
  <c r="AA93" i="35" s="1"/>
  <c r="CR79" i="35"/>
  <c r="CR93" i="35" s="1"/>
  <c r="AD78" i="35"/>
  <c r="AD79" i="35" s="1"/>
  <c r="AD93" i="35" s="1"/>
  <c r="EB79" i="35"/>
  <c r="EB93" i="35" s="1"/>
  <c r="EC27" i="35"/>
  <c r="EC28" i="35" s="1"/>
  <c r="EC85" i="35" s="1"/>
  <c r="BQ27" i="35"/>
  <c r="BQ28" i="35" s="1"/>
  <c r="BQ85" i="35" s="1"/>
  <c r="FD27" i="35"/>
  <c r="FD28" i="35" s="1"/>
  <c r="FD85" i="35" s="1"/>
  <c r="CR27" i="35"/>
  <c r="GH27" i="35"/>
  <c r="GH28" i="35" s="1"/>
  <c r="GH85" i="35" s="1"/>
  <c r="DV27" i="35"/>
  <c r="DV28" i="35" s="1"/>
  <c r="DV85" i="35" s="1"/>
  <c r="BJ27" i="35"/>
  <c r="BJ28" i="35" s="1"/>
  <c r="BJ85" i="35" s="1"/>
  <c r="AU27" i="35"/>
  <c r="AU28" i="35" s="1"/>
  <c r="AU85" i="35" s="1"/>
  <c r="CU27" i="35"/>
  <c r="CU28" i="35" s="1"/>
  <c r="CU85" i="35" s="1"/>
  <c r="FU27" i="35"/>
  <c r="FU28" i="35" s="1"/>
  <c r="FU85" i="35" s="1"/>
  <c r="DI27" i="35"/>
  <c r="DI28" i="35" s="1"/>
  <c r="DI85" i="35" s="1"/>
  <c r="AW27" i="35"/>
  <c r="AW28" i="35" s="1"/>
  <c r="AW85" i="35" s="1"/>
  <c r="EJ27" i="35"/>
  <c r="EJ28" i="35" s="1"/>
  <c r="EJ85" i="35" s="1"/>
  <c r="BX27" i="35"/>
  <c r="BX28" i="35" s="1"/>
  <c r="BX85" i="35" s="1"/>
  <c r="FN27" i="35"/>
  <c r="FN28" i="35" s="1"/>
  <c r="FN85" i="35" s="1"/>
  <c r="DB27" i="35"/>
  <c r="DB28" i="35" s="1"/>
  <c r="DB85" i="35" s="1"/>
  <c r="AP27" i="35"/>
  <c r="AP28" i="35" s="1"/>
  <c r="AP85" i="35" s="1"/>
  <c r="DS27" i="35"/>
  <c r="DS28" i="35" s="1"/>
  <c r="DS85" i="35" s="1"/>
  <c r="CI27" i="35"/>
  <c r="CI28" i="35" s="1"/>
  <c r="CI85" i="35" s="1"/>
  <c r="FQ27" i="35"/>
  <c r="DE27" i="35"/>
  <c r="DE28" i="35" s="1"/>
  <c r="DE85" i="35" s="1"/>
  <c r="AS27" i="35"/>
  <c r="AS28" i="35" s="1"/>
  <c r="AS85" i="35" s="1"/>
  <c r="EF27" i="35"/>
  <c r="EF28" i="35" s="1"/>
  <c r="EF85" i="35" s="1"/>
  <c r="BT27" i="35"/>
  <c r="FJ27" i="35"/>
  <c r="FJ28" i="35" s="1"/>
  <c r="FJ85" i="35" s="1"/>
  <c r="CX27" i="35"/>
  <c r="CX28" i="35" s="1"/>
  <c r="CX85" i="35" s="1"/>
  <c r="AL27" i="35"/>
  <c r="AL28" i="35" s="1"/>
  <c r="AL85" i="35" s="1"/>
  <c r="DC27" i="35"/>
  <c r="DC28" i="35" s="1"/>
  <c r="DC85" i="35" s="1"/>
  <c r="FK27" i="35"/>
  <c r="FK28" i="35" s="1"/>
  <c r="FK85" i="35" s="1"/>
  <c r="EW27" i="35"/>
  <c r="EW28" i="35" s="1"/>
  <c r="EW85" i="35" s="1"/>
  <c r="CK27" i="35"/>
  <c r="CK28" i="35" s="1"/>
  <c r="CK85" i="35" s="1"/>
  <c r="FX27" i="35"/>
  <c r="FX28" i="35" s="1"/>
  <c r="FX85" i="35" s="1"/>
  <c r="DL27" i="35"/>
  <c r="DL28" i="35" s="1"/>
  <c r="DL85" i="35" s="1"/>
  <c r="AZ27" i="35"/>
  <c r="AZ28" i="35" s="1"/>
  <c r="AZ85" i="35" s="1"/>
  <c r="EP27" i="35"/>
  <c r="EP28" i="35" s="1"/>
  <c r="EP85" i="35" s="1"/>
  <c r="CD27" i="35"/>
  <c r="CD28" i="35" s="1"/>
  <c r="CD85" i="35" s="1"/>
  <c r="DW27" i="35"/>
  <c r="DW28" i="35" s="1"/>
  <c r="DW85" i="35" s="1"/>
  <c r="FW27" i="35"/>
  <c r="FW28" i="35" s="1"/>
  <c r="FW85" i="35" s="1"/>
  <c r="GA27" i="35"/>
  <c r="GA28" i="35" s="1"/>
  <c r="GA85" i="35" s="1"/>
  <c r="FY27" i="35"/>
  <c r="FY28" i="35" s="1"/>
  <c r="FY85" i="35" s="1"/>
  <c r="DM27" i="35"/>
  <c r="DM28" i="35" s="1"/>
  <c r="DM85" i="35" s="1"/>
  <c r="BA27" i="35"/>
  <c r="BA28" i="35" s="1"/>
  <c r="BA85" i="35" s="1"/>
  <c r="EN27" i="35"/>
  <c r="CB27" i="35"/>
  <c r="CB28" i="35" s="1"/>
  <c r="CB85" i="35" s="1"/>
  <c r="FR27" i="35"/>
  <c r="FR28" i="35" s="1"/>
  <c r="FR85" i="35" s="1"/>
  <c r="DF27" i="35"/>
  <c r="DF28" i="35" s="1"/>
  <c r="DF85" i="35" s="1"/>
  <c r="AT27" i="35"/>
  <c r="AT28" i="35" s="1"/>
  <c r="AT85" i="35" s="1"/>
  <c r="EI27" i="35"/>
  <c r="EI28" i="35" s="1"/>
  <c r="EI85" i="35" s="1"/>
  <c r="EU27" i="35"/>
  <c r="EU28" i="35" s="1"/>
  <c r="EU85" i="35" s="1"/>
  <c r="FE27" i="35"/>
  <c r="FE28" i="35" s="1"/>
  <c r="FE85" i="35" s="1"/>
  <c r="CS27" i="35"/>
  <c r="CS28" i="35" s="1"/>
  <c r="CS85" i="35" s="1"/>
  <c r="GF27" i="35"/>
  <c r="GF28" i="35" s="1"/>
  <c r="GF85" i="35" s="1"/>
  <c r="DT27" i="35"/>
  <c r="DT28" i="35" s="1"/>
  <c r="DT85" i="35" s="1"/>
  <c r="BH27" i="35"/>
  <c r="EX27" i="35"/>
  <c r="EX28" i="35" s="1"/>
  <c r="EX85" i="35" s="1"/>
  <c r="CL27" i="35"/>
  <c r="CL28" i="35" s="1"/>
  <c r="CL85" i="35" s="1"/>
  <c r="FC27" i="35"/>
  <c r="FC28" i="35" s="1"/>
  <c r="FC85" i="35" s="1"/>
  <c r="BG27" i="35"/>
  <c r="BG28" i="35" s="1"/>
  <c r="BG85" i="35" s="1"/>
  <c r="BS27" i="35"/>
  <c r="BS28" i="35" s="1"/>
  <c r="BS85" i="35" s="1"/>
  <c r="FA27" i="35"/>
  <c r="FA28" i="35" s="1"/>
  <c r="FA85" i="35" s="1"/>
  <c r="CO27" i="35"/>
  <c r="CO28" i="35" s="1"/>
  <c r="CO85" i="35" s="1"/>
  <c r="GB27" i="35"/>
  <c r="GB28" i="35" s="1"/>
  <c r="GB85" i="35" s="1"/>
  <c r="DP27" i="35"/>
  <c r="BD27" i="35"/>
  <c r="BD28" i="35" s="1"/>
  <c r="BD85" i="35" s="1"/>
  <c r="ET27" i="35"/>
  <c r="ET28" i="35" s="1"/>
  <c r="ET85" i="35" s="1"/>
  <c r="CH27" i="35"/>
  <c r="CH28" i="35" s="1"/>
  <c r="CH85" i="35" s="1"/>
  <c r="EM27" i="35"/>
  <c r="EM28" i="35" s="1"/>
  <c r="EM85" i="35" s="1"/>
  <c r="AQ27" i="35"/>
  <c r="AQ28" i="35" s="1"/>
  <c r="AQ85" i="35" s="1"/>
  <c r="CY27" i="35"/>
  <c r="CY28" i="35" s="1"/>
  <c r="CY85" i="35" s="1"/>
  <c r="EG27" i="35"/>
  <c r="EG28" i="35" s="1"/>
  <c r="EG85" i="35" s="1"/>
  <c r="BU27" i="35"/>
  <c r="BU28" i="35" s="1"/>
  <c r="BU85" i="35" s="1"/>
  <c r="FH27" i="35"/>
  <c r="FH28" i="35" s="1"/>
  <c r="FH85" i="35" s="1"/>
  <c r="CV27" i="35"/>
  <c r="CV28" i="35" s="1"/>
  <c r="CV85" i="35" s="1"/>
  <c r="AJ27" i="35"/>
  <c r="DZ27" i="35"/>
  <c r="DZ28" i="35" s="1"/>
  <c r="DZ85" i="35" s="1"/>
  <c r="BN27" i="35"/>
  <c r="BN28" i="35" s="1"/>
  <c r="BN85" i="35" s="1"/>
  <c r="BK27" i="35"/>
  <c r="BK28" i="35" s="1"/>
  <c r="BK85" i="35" s="1"/>
  <c r="DK27" i="35"/>
  <c r="DK28" i="35" s="1"/>
  <c r="DK85" i="35" s="1"/>
  <c r="ES27" i="35"/>
  <c r="ES28" i="35" s="1"/>
  <c r="ES85" i="35" s="1"/>
  <c r="CG27" i="35"/>
  <c r="CG28" i="35" s="1"/>
  <c r="CG85" i="35" s="1"/>
  <c r="FT27" i="35"/>
  <c r="FT28" i="35" s="1"/>
  <c r="FT85" i="35" s="1"/>
  <c r="DH27" i="35"/>
  <c r="DH28" i="35" s="1"/>
  <c r="DH85" i="35" s="1"/>
  <c r="AV27" i="35"/>
  <c r="EL27" i="35"/>
  <c r="EL28" i="35" s="1"/>
  <c r="EL85" i="35" s="1"/>
  <c r="BZ27" i="35"/>
  <c r="BZ28" i="35" s="1"/>
  <c r="BZ85" i="35" s="1"/>
  <c r="DG27" i="35"/>
  <c r="DG28" i="35" s="1"/>
  <c r="DG85" i="35" s="1"/>
  <c r="FG27" i="35"/>
  <c r="FG28" i="35" s="1"/>
  <c r="FG85" i="35" s="1"/>
  <c r="DO27" i="35"/>
  <c r="DO28" i="35" s="1"/>
  <c r="DO85" i="35" s="1"/>
  <c r="DY27" i="35"/>
  <c r="DY28" i="35" s="1"/>
  <c r="DY85" i="35" s="1"/>
  <c r="BM27" i="35"/>
  <c r="BM28" i="35" s="1"/>
  <c r="BM85" i="35" s="1"/>
  <c r="EZ27" i="35"/>
  <c r="CN27" i="35"/>
  <c r="CN28" i="35" s="1"/>
  <c r="CN85" i="35" s="1"/>
  <c r="GD27" i="35"/>
  <c r="GD28" i="35" s="1"/>
  <c r="GD85" i="35" s="1"/>
  <c r="DR27" i="35"/>
  <c r="DR28" i="35" s="1"/>
  <c r="DR85" i="35" s="1"/>
  <c r="BF27" i="35"/>
  <c r="BF28" i="35" s="1"/>
  <c r="BF85" i="35" s="1"/>
  <c r="GE27" i="35"/>
  <c r="GE28" i="35" s="1"/>
  <c r="GE85" i="35" s="1"/>
  <c r="CE27" i="35"/>
  <c r="CE28" i="35" s="1"/>
  <c r="CE85" i="35" s="1"/>
  <c r="GG27" i="35"/>
  <c r="GG28" i="35" s="1"/>
  <c r="GG85" i="35" s="1"/>
  <c r="DU27" i="35"/>
  <c r="DU28" i="35" s="1"/>
  <c r="DU85" i="35" s="1"/>
  <c r="BI27" i="35"/>
  <c r="BI28" i="35" s="1"/>
  <c r="BI85" i="35" s="1"/>
  <c r="EV27" i="35"/>
  <c r="EV28" i="35" s="1"/>
  <c r="EV85" i="35" s="1"/>
  <c r="CJ27" i="35"/>
  <c r="CJ28" i="35" s="1"/>
  <c r="CJ85" i="35" s="1"/>
  <c r="FZ27" i="35"/>
  <c r="FZ28" i="35" s="1"/>
  <c r="FZ85" i="35" s="1"/>
  <c r="DN27" i="35"/>
  <c r="DN28" i="35" s="1"/>
  <c r="DN85" i="35" s="1"/>
  <c r="BB27" i="35"/>
  <c r="BB28" i="35" s="1"/>
  <c r="BB85" i="35" s="1"/>
  <c r="FO27" i="35"/>
  <c r="FO28" i="35" s="1"/>
  <c r="FO85" i="35" s="1"/>
  <c r="BO27" i="35"/>
  <c r="BO28" i="35" s="1"/>
  <c r="BO85" i="35" s="1"/>
  <c r="FM27" i="35"/>
  <c r="FM28" i="35" s="1"/>
  <c r="FM85" i="35" s="1"/>
  <c r="DA27" i="35"/>
  <c r="DA28" i="35" s="1"/>
  <c r="DA85" i="35" s="1"/>
  <c r="AO27" i="35"/>
  <c r="AO28" i="35" s="1"/>
  <c r="AO85" i="35" s="1"/>
  <c r="EB27" i="35"/>
  <c r="BP27" i="35"/>
  <c r="BP28" i="35" s="1"/>
  <c r="BP85" i="35" s="1"/>
  <c r="FF27" i="35"/>
  <c r="FF28" i="35" s="1"/>
  <c r="FF85" i="35" s="1"/>
  <c r="CT27" i="35"/>
  <c r="CT28" i="35" s="1"/>
  <c r="CT85" i="35" s="1"/>
  <c r="GI27" i="35"/>
  <c r="GI28" i="35" s="1"/>
  <c r="GI85" i="35" s="1"/>
  <c r="CM27" i="35"/>
  <c r="CM28" i="35" s="1"/>
  <c r="CM85" i="35" s="1"/>
  <c r="AM27" i="35"/>
  <c r="AM28" i="35" s="1"/>
  <c r="AM85" i="35" s="1"/>
  <c r="AK27" i="35"/>
  <c r="AK28" i="35" s="1"/>
  <c r="AK85" i="35" s="1"/>
  <c r="CP27" i="35"/>
  <c r="CP28" i="35" s="1"/>
  <c r="CP85" i="35" s="1"/>
  <c r="EO27" i="35"/>
  <c r="EO28" i="35" s="1"/>
  <c r="EO85" i="35" s="1"/>
  <c r="AR27" i="35"/>
  <c r="AR28" i="35" s="1"/>
  <c r="AR85" i="35" s="1"/>
  <c r="EQ27" i="35"/>
  <c r="EQ28" i="35" s="1"/>
  <c r="EQ85" i="35" s="1"/>
  <c r="FL27" i="35"/>
  <c r="BR27" i="35"/>
  <c r="BR28" i="35" s="1"/>
  <c r="BR85" i="35" s="1"/>
  <c r="DQ27" i="35"/>
  <c r="DQ28" i="35" s="1"/>
  <c r="DQ85" i="35" s="1"/>
  <c r="FV27" i="35"/>
  <c r="FV28" i="35" s="1"/>
  <c r="FV85" i="35" s="1"/>
  <c r="AY27" i="35"/>
  <c r="AY28" i="35" s="1"/>
  <c r="AY85" i="35" s="1"/>
  <c r="DX27" i="35"/>
  <c r="DX28" i="35" s="1"/>
  <c r="DX85" i="35" s="1"/>
  <c r="FS27" i="35"/>
  <c r="FS28" i="35" s="1"/>
  <c r="FS85" i="35" s="1"/>
  <c r="CC27" i="35"/>
  <c r="CC28" i="35" s="1"/>
  <c r="CC85" i="35" s="1"/>
  <c r="EH27" i="35"/>
  <c r="EH28" i="35" s="1"/>
  <c r="EH85" i="35" s="1"/>
  <c r="BC27" i="35"/>
  <c r="BC28" i="35" s="1"/>
  <c r="BC85" i="35" s="1"/>
  <c r="CZ27" i="35"/>
  <c r="CZ28" i="35" s="1"/>
  <c r="CZ85" i="35" s="1"/>
  <c r="CA27" i="35"/>
  <c r="CA28" i="35" s="1"/>
  <c r="CA85" i="35" s="1"/>
  <c r="BE27" i="35"/>
  <c r="BE28" i="35" s="1"/>
  <c r="BE85" i="35" s="1"/>
  <c r="DJ27" i="35"/>
  <c r="DJ28" i="35" s="1"/>
  <c r="DJ85" i="35" s="1"/>
  <c r="FI27" i="35"/>
  <c r="FI28" i="35" s="1"/>
  <c r="FI85" i="35" s="1"/>
  <c r="BL27" i="35"/>
  <c r="BL28" i="35" s="1"/>
  <c r="BL85" i="35" s="1"/>
  <c r="BW27" i="35"/>
  <c r="BW28" i="35" s="1"/>
  <c r="BW85" i="35" s="1"/>
  <c r="FP27" i="35"/>
  <c r="FP28" i="35" s="1"/>
  <c r="FP85" i="35" s="1"/>
  <c r="BV27" i="35"/>
  <c r="BV28" i="35" s="1"/>
  <c r="BV85" i="35" s="1"/>
  <c r="EK27" i="35"/>
  <c r="EK28" i="35" s="1"/>
  <c r="EK85" i="35" s="1"/>
  <c r="AN27" i="35"/>
  <c r="AN28" i="35" s="1"/>
  <c r="AN85" i="35" s="1"/>
  <c r="EA27" i="35"/>
  <c r="EA28" i="35" s="1"/>
  <c r="EA85" i="35" s="1"/>
  <c r="ER27" i="35"/>
  <c r="ER28" i="35" s="1"/>
  <c r="ER85" i="35" s="1"/>
  <c r="AX27" i="35"/>
  <c r="AX28" i="35" s="1"/>
  <c r="AX85" i="35" s="1"/>
  <c r="CW27" i="35"/>
  <c r="CW28" i="35" s="1"/>
  <c r="CW85" i="35" s="1"/>
  <c r="CQ27" i="35"/>
  <c r="CQ28" i="35" s="1"/>
  <c r="CQ85" i="35" s="1"/>
  <c r="CF27" i="35"/>
  <c r="FB27" i="35"/>
  <c r="FB28" i="35" s="1"/>
  <c r="FB85" i="35" s="1"/>
  <c r="BY27" i="35"/>
  <c r="BY28" i="35" s="1"/>
  <c r="BY85" i="35" s="1"/>
  <c r="EY27" i="35"/>
  <c r="EY28" i="35" s="1"/>
  <c r="EY85" i="35" s="1"/>
  <c r="DD27" i="35"/>
  <c r="GC27" i="35"/>
  <c r="GC28" i="35" s="1"/>
  <c r="GC85" i="35" s="1"/>
  <c r="EE27" i="35"/>
  <c r="EE28" i="35" s="1"/>
  <c r="EE85" i="35" s="1"/>
  <c r="ED27" i="35"/>
  <c r="ED28" i="35" s="1"/>
  <c r="ED85" i="35" s="1"/>
  <c r="J27" i="35"/>
  <c r="C14" i="2"/>
  <c r="FQ79" i="35"/>
  <c r="FQ93" i="35" s="1"/>
  <c r="D22" i="2"/>
  <c r="AG78" i="35"/>
  <c r="AG79" i="35" s="1"/>
  <c r="AG93" i="35" s="1"/>
  <c r="FL79" i="35"/>
  <c r="FL93" i="35" s="1"/>
  <c r="W78" i="35"/>
  <c r="W79" i="35" s="1"/>
  <c r="W93" i="35" s="1"/>
  <c r="AV79" i="35"/>
  <c r="AV93" i="35" s="1"/>
  <c r="AG27" i="35" l="1"/>
  <c r="AG28" i="35" s="1"/>
  <c r="AG85" i="35" s="1"/>
  <c r="FL28" i="35"/>
  <c r="FL85" i="35" s="1"/>
  <c r="AD27" i="35"/>
  <c r="AD28" i="35" s="1"/>
  <c r="AD85" i="35" s="1"/>
  <c r="EB28" i="35"/>
  <c r="EB85" i="35" s="1"/>
  <c r="AF27" i="35"/>
  <c r="AF28" i="35" s="1"/>
  <c r="AF85" i="35" s="1"/>
  <c r="EZ28" i="35"/>
  <c r="EZ85" i="35" s="1"/>
  <c r="W27" i="35"/>
  <c r="W28" i="35" s="1"/>
  <c r="W85" i="35" s="1"/>
  <c r="AV28" i="35"/>
  <c r="AV85" i="35" s="1"/>
  <c r="AC27" i="35"/>
  <c r="AC28" i="35" s="1"/>
  <c r="AC85" i="35" s="1"/>
  <c r="DP28" i="35"/>
  <c r="DP85" i="35" s="1"/>
  <c r="AE27" i="35"/>
  <c r="AE28" i="35" s="1"/>
  <c r="AE85" i="35" s="1"/>
  <c r="EN28" i="35"/>
  <c r="EN85" i="35" s="1"/>
  <c r="X161" i="22"/>
  <c r="W162" i="22" s="1"/>
  <c r="L71" i="35"/>
  <c r="T13" i="35"/>
  <c r="T15" i="35" s="1"/>
  <c r="T84" i="35" s="1"/>
  <c r="S15" i="35"/>
  <c r="S84" i="35" s="1"/>
  <c r="X57" i="35"/>
  <c r="FF57" i="35"/>
  <c r="AF57" i="35" s="1"/>
  <c r="V57" i="35"/>
  <c r="V27" i="35"/>
  <c r="AJ28" i="35"/>
  <c r="AJ85" i="35" s="1"/>
  <c r="X27" i="35"/>
  <c r="X28" i="35" s="1"/>
  <c r="X85" i="35" s="1"/>
  <c r="BH28" i="35"/>
  <c r="BH85" i="35" s="1"/>
  <c r="AC57" i="35"/>
  <c r="AE57" i="35"/>
  <c r="Z57" i="35"/>
  <c r="AA57" i="35"/>
  <c r="AB27" i="35"/>
  <c r="AB28" i="35" s="1"/>
  <c r="AB85" i="35" s="1"/>
  <c r="DD28" i="35"/>
  <c r="DD85" i="35" s="1"/>
  <c r="Z27" i="35"/>
  <c r="Z28" i="35" s="1"/>
  <c r="Z85" i="35" s="1"/>
  <c r="CF28" i="35"/>
  <c r="CF85" i="35" s="1"/>
  <c r="M69" i="35"/>
  <c r="P69" i="35"/>
  <c r="AD57" i="35"/>
  <c r="Y57" i="35"/>
  <c r="W57" i="35"/>
  <c r="AB57" i="35"/>
  <c r="Y27" i="35"/>
  <c r="Y28" i="35" s="1"/>
  <c r="Y85" i="35" s="1"/>
  <c r="BT28" i="35"/>
  <c r="BT85" i="35" s="1"/>
  <c r="C12" i="2"/>
  <c r="FQ28" i="35"/>
  <c r="FQ85" i="35" s="1"/>
  <c r="D17" i="2"/>
  <c r="AA27" i="35"/>
  <c r="AA28" i="35" s="1"/>
  <c r="AA85" i="35" s="1"/>
  <c r="CR28" i="35"/>
  <c r="CR85" i="35" s="1"/>
  <c r="M70" i="35"/>
  <c r="P70" i="35"/>
  <c r="S78" i="35"/>
  <c r="V79" i="35"/>
  <c r="V93" i="35" s="1"/>
  <c r="EU58" i="35"/>
  <c r="EU59" i="35" s="1"/>
  <c r="EU91" i="35" s="1"/>
  <c r="CI58" i="35"/>
  <c r="CI59" i="35" s="1"/>
  <c r="CI91" i="35" s="1"/>
  <c r="FR58" i="35"/>
  <c r="FR59" i="35" s="1"/>
  <c r="FR91" i="35" s="1"/>
  <c r="DF58" i="35"/>
  <c r="DF59" i="35" s="1"/>
  <c r="DF91" i="35" s="1"/>
  <c r="AT58" i="35"/>
  <c r="AT59" i="35" s="1"/>
  <c r="AT91" i="35" s="1"/>
  <c r="EG58" i="35"/>
  <c r="EG59" i="35" s="1"/>
  <c r="EG91" i="35" s="1"/>
  <c r="BU58" i="35"/>
  <c r="BU59" i="35" s="1"/>
  <c r="BU91" i="35" s="1"/>
  <c r="CF58" i="35"/>
  <c r="CF59" i="35" s="1"/>
  <c r="CF91" i="35" s="1"/>
  <c r="EF58" i="35"/>
  <c r="EF59" i="35" s="1"/>
  <c r="EF91" i="35" s="1"/>
  <c r="BX58" i="35"/>
  <c r="BX59" i="35" s="1"/>
  <c r="BX91" i="35" s="1"/>
  <c r="EH58" i="35"/>
  <c r="EH59" i="35" s="1"/>
  <c r="EH91" i="35" s="1"/>
  <c r="BI58" i="35"/>
  <c r="BI59" i="35" s="1"/>
  <c r="BI91" i="35" s="1"/>
  <c r="CV58" i="35"/>
  <c r="CV59" i="35" s="1"/>
  <c r="CV91" i="35" s="1"/>
  <c r="EY58" i="35"/>
  <c r="EY59" i="35" s="1"/>
  <c r="EY91" i="35" s="1"/>
  <c r="BO58" i="35"/>
  <c r="BO59" i="35" s="1"/>
  <c r="BO91" i="35" s="1"/>
  <c r="ED58" i="35"/>
  <c r="ED59" i="35" s="1"/>
  <c r="ED91" i="35" s="1"/>
  <c r="AX58" i="35"/>
  <c r="AX59" i="35" s="1"/>
  <c r="AX91" i="35" s="1"/>
  <c r="DM58" i="35"/>
  <c r="DM59" i="35" s="1"/>
  <c r="DM91" i="35" s="1"/>
  <c r="EV58" i="35"/>
  <c r="EV59" i="35" s="1"/>
  <c r="EV91" i="35" s="1"/>
  <c r="DW58" i="35"/>
  <c r="DW59" i="35" s="1"/>
  <c r="DW91" i="35" s="1"/>
  <c r="AQ58" i="35"/>
  <c r="AQ59" i="35" s="1"/>
  <c r="AQ91" i="35" s="1"/>
  <c r="DB58" i="35"/>
  <c r="DB59" i="35" s="1"/>
  <c r="DB91" i="35" s="1"/>
  <c r="FU58" i="35"/>
  <c r="FU59" i="35" s="1"/>
  <c r="FU91" i="35" s="1"/>
  <c r="CO58" i="35"/>
  <c r="CO59" i="35" s="1"/>
  <c r="CO91" i="35" s="1"/>
  <c r="BP58" i="35"/>
  <c r="BP59" i="35" s="1"/>
  <c r="BP91" i="35" s="1"/>
  <c r="AN58" i="35"/>
  <c r="AN59" i="35" s="1"/>
  <c r="AN91" i="35" s="1"/>
  <c r="EM58" i="35"/>
  <c r="EM59" i="35" s="1"/>
  <c r="EM91" i="35" s="1"/>
  <c r="BG58" i="35"/>
  <c r="BG59" i="35" s="1"/>
  <c r="BG91" i="35" s="1"/>
  <c r="DR58" i="35"/>
  <c r="DR59" i="35" s="1"/>
  <c r="DR91" i="35" s="1"/>
  <c r="AL58" i="35"/>
  <c r="AL59" i="35" s="1"/>
  <c r="AL91" i="35" s="1"/>
  <c r="DE58" i="35"/>
  <c r="DE59" i="35" s="1"/>
  <c r="DE91" i="35" s="1"/>
  <c r="EB58" i="35"/>
  <c r="EB59" i="35" s="1"/>
  <c r="EB91" i="35" s="1"/>
  <c r="CZ58" i="35"/>
  <c r="CZ59" i="35" s="1"/>
  <c r="CZ91" i="35" s="1"/>
  <c r="DK58" i="35"/>
  <c r="DK59" i="35" s="1"/>
  <c r="DK91" i="35" s="1"/>
  <c r="FF58" i="35"/>
  <c r="GG58" i="35"/>
  <c r="GG59" i="35" s="1"/>
  <c r="GG91" i="35" s="1"/>
  <c r="AK58" i="35"/>
  <c r="AK59" i="35" s="1"/>
  <c r="AK91" i="35" s="1"/>
  <c r="CN58" i="35"/>
  <c r="CN59" i="35" s="1"/>
  <c r="CN91" i="35" s="1"/>
  <c r="EJ58" i="35"/>
  <c r="EJ59" i="35" s="1"/>
  <c r="EJ91" i="35" s="1"/>
  <c r="DS58" i="35"/>
  <c r="DS59" i="35" s="1"/>
  <c r="DS91" i="35" s="1"/>
  <c r="GF58" i="35"/>
  <c r="GF59" i="35" s="1"/>
  <c r="GF91" i="35" s="1"/>
  <c r="EO58" i="35"/>
  <c r="EO59" i="35" s="1"/>
  <c r="EO91" i="35" s="1"/>
  <c r="BA58" i="35"/>
  <c r="BA59" i="35" s="1"/>
  <c r="BA91" i="35" s="1"/>
  <c r="GA58" i="35"/>
  <c r="GA59" i="35" s="1"/>
  <c r="GA91" i="35" s="1"/>
  <c r="DO58" i="35"/>
  <c r="DO59" i="35" s="1"/>
  <c r="DO91" i="35" s="1"/>
  <c r="BC58" i="35"/>
  <c r="BC59" i="35" s="1"/>
  <c r="BC91" i="35" s="1"/>
  <c r="EL58" i="35"/>
  <c r="EL59" i="35" s="1"/>
  <c r="EL91" i="35" s="1"/>
  <c r="BZ58" i="35"/>
  <c r="BZ59" i="35" s="1"/>
  <c r="BZ91" i="35" s="1"/>
  <c r="FM58" i="35"/>
  <c r="FM59" i="35" s="1"/>
  <c r="FM91" i="35" s="1"/>
  <c r="DA58" i="35"/>
  <c r="DA59" i="35" s="1"/>
  <c r="DA91" i="35" s="1"/>
  <c r="AO58" i="35"/>
  <c r="AO59" i="35" s="1"/>
  <c r="AO91" i="35" s="1"/>
  <c r="DH58" i="35"/>
  <c r="DH59" i="35" s="1"/>
  <c r="DH91" i="35" s="1"/>
  <c r="DT58" i="35"/>
  <c r="DT59" i="35" s="1"/>
  <c r="DT91" i="35" s="1"/>
  <c r="EI58" i="35"/>
  <c r="EI59" i="35" s="1"/>
  <c r="EI91" i="35" s="1"/>
  <c r="FI58" i="35"/>
  <c r="FI59" i="35" s="1"/>
  <c r="FI91" i="35" s="1"/>
  <c r="CR58" i="35"/>
  <c r="CR59" i="35" s="1"/>
  <c r="CR91" i="35" s="1"/>
  <c r="FP58" i="35"/>
  <c r="FP59" i="35" s="1"/>
  <c r="FP91" i="35" s="1"/>
  <c r="DG58" i="35"/>
  <c r="DG59" i="35" s="1"/>
  <c r="DG91" i="35" s="1"/>
  <c r="FV58" i="35"/>
  <c r="FV59" i="35" s="1"/>
  <c r="FV91" i="35" s="1"/>
  <c r="CL58" i="35"/>
  <c r="CL59" i="35" s="1"/>
  <c r="CL91" i="35" s="1"/>
  <c r="FE58" i="35"/>
  <c r="FE59" i="35" s="1"/>
  <c r="FE91" i="35" s="1"/>
  <c r="BY58" i="35"/>
  <c r="BY59" i="35" s="1"/>
  <c r="BY91" i="35" s="1"/>
  <c r="FO58" i="35"/>
  <c r="FO59" i="35" s="1"/>
  <c r="FO91" i="35" s="1"/>
  <c r="CE58" i="35"/>
  <c r="CE59" i="35" s="1"/>
  <c r="CE91" i="35" s="1"/>
  <c r="ET58" i="35"/>
  <c r="ET59" i="35" s="1"/>
  <c r="ET91" i="35" s="1"/>
  <c r="BN58" i="35"/>
  <c r="BN59" i="35" s="1"/>
  <c r="BN91" i="35" s="1"/>
  <c r="EC58" i="35"/>
  <c r="EC59" i="35" s="1"/>
  <c r="EC91" i="35" s="1"/>
  <c r="AW58" i="35"/>
  <c r="AW59" i="35" s="1"/>
  <c r="AW91" i="35" s="1"/>
  <c r="BL58" i="35"/>
  <c r="BL59" i="35" s="1"/>
  <c r="BL91" i="35" s="1"/>
  <c r="GE58" i="35"/>
  <c r="GE59" i="35" s="1"/>
  <c r="GE91" i="35" s="1"/>
  <c r="CU58" i="35"/>
  <c r="CU59" i="35" s="1"/>
  <c r="CU91" i="35" s="1"/>
  <c r="FJ58" i="35"/>
  <c r="FJ59" i="35" s="1"/>
  <c r="FJ91" i="35" s="1"/>
  <c r="CD58" i="35"/>
  <c r="CD59" i="35" s="1"/>
  <c r="CD91" i="35" s="1"/>
  <c r="ES58" i="35"/>
  <c r="ES59" i="35" s="1"/>
  <c r="ES91" i="35" s="1"/>
  <c r="BM58" i="35"/>
  <c r="BM59" i="35" s="1"/>
  <c r="BM91" i="35" s="1"/>
  <c r="DX58" i="35"/>
  <c r="DX59" i="35" s="1"/>
  <c r="DX91" i="35" s="1"/>
  <c r="EZ58" i="35"/>
  <c r="EZ59" i="35" s="1"/>
  <c r="EZ91" i="35" s="1"/>
  <c r="AY58" i="35"/>
  <c r="AY59" i="35" s="1"/>
  <c r="AY91" i="35" s="1"/>
  <c r="CT58" i="35"/>
  <c r="CT59" i="35" s="1"/>
  <c r="CT91" i="35" s="1"/>
  <c r="DU58" i="35"/>
  <c r="DU59" i="35" s="1"/>
  <c r="DU91" i="35" s="1"/>
  <c r="FL58" i="35"/>
  <c r="FL59" i="35" s="1"/>
  <c r="FL91" i="35" s="1"/>
  <c r="FD58" i="35"/>
  <c r="FD59" i="35" s="1"/>
  <c r="FD91" i="35" s="1"/>
  <c r="EE58" i="35"/>
  <c r="EE59" i="35" s="1"/>
  <c r="EE91" i="35" s="1"/>
  <c r="FB58" i="35"/>
  <c r="FB59" i="35" s="1"/>
  <c r="FB91" i="35" s="1"/>
  <c r="GC58" i="35"/>
  <c r="GC59" i="35" s="1"/>
  <c r="GC91" i="35" s="1"/>
  <c r="DQ58" i="35"/>
  <c r="DQ59" i="35" s="1"/>
  <c r="DQ91" i="35" s="1"/>
  <c r="FT58" i="35"/>
  <c r="FT59" i="35" s="1"/>
  <c r="FT91" i="35" s="1"/>
  <c r="FW58" i="35"/>
  <c r="FW59" i="35" s="1"/>
  <c r="FW91" i="35" s="1"/>
  <c r="DL58" i="35"/>
  <c r="DL59" i="35" s="1"/>
  <c r="DL91" i="35" s="1"/>
  <c r="EA58" i="35"/>
  <c r="EA59" i="35" s="1"/>
  <c r="EA91" i="35" s="1"/>
  <c r="DJ58" i="35"/>
  <c r="DJ59" i="35" s="1"/>
  <c r="DJ91" i="35" s="1"/>
  <c r="CS58" i="35"/>
  <c r="CS59" i="35" s="1"/>
  <c r="CS91" i="35" s="1"/>
  <c r="DC58" i="35"/>
  <c r="DC59" i="35" s="1"/>
  <c r="DC91" i="35" s="1"/>
  <c r="FN58" i="35"/>
  <c r="FN59" i="35" s="1"/>
  <c r="FN91" i="35" s="1"/>
  <c r="FA58" i="35"/>
  <c r="FA59" i="35" s="1"/>
  <c r="FA91" i="35" s="1"/>
  <c r="DD58" i="35"/>
  <c r="DD59" i="35" s="1"/>
  <c r="DD91" i="35" s="1"/>
  <c r="CX58" i="35"/>
  <c r="CX59" i="35" s="1"/>
  <c r="CX91" i="35" s="1"/>
  <c r="CG58" i="35"/>
  <c r="CG59" i="35" s="1"/>
  <c r="CG91" i="35" s="1"/>
  <c r="CQ58" i="35"/>
  <c r="CQ59" i="35" s="1"/>
  <c r="CQ91" i="35" s="1"/>
  <c r="AJ58" i="35"/>
  <c r="AJ59" i="35" s="1"/>
  <c r="AJ91" i="35" s="1"/>
  <c r="FK58" i="35"/>
  <c r="CY58" i="35"/>
  <c r="CY59" i="35" s="1"/>
  <c r="CY91" i="35" s="1"/>
  <c r="AM58" i="35"/>
  <c r="AM59" i="35" s="1"/>
  <c r="AM91" i="35" s="1"/>
  <c r="DV58" i="35"/>
  <c r="DV59" i="35" s="1"/>
  <c r="DV91" i="35" s="1"/>
  <c r="BJ58" i="35"/>
  <c r="BJ59" i="35" s="1"/>
  <c r="BJ91" i="35" s="1"/>
  <c r="EW58" i="35"/>
  <c r="EW59" i="35" s="1"/>
  <c r="EW91" i="35" s="1"/>
  <c r="CK58" i="35"/>
  <c r="CK59" i="35" s="1"/>
  <c r="CK91" i="35" s="1"/>
  <c r="ER58" i="35"/>
  <c r="ER59" i="35" s="1"/>
  <c r="ER91" i="35" s="1"/>
  <c r="AV58" i="35"/>
  <c r="AR58" i="35"/>
  <c r="BW58" i="35"/>
  <c r="BW59" i="35" s="1"/>
  <c r="BW91" i="35" s="1"/>
  <c r="CW58" i="35"/>
  <c r="CW59" i="35" s="1"/>
  <c r="CW91" i="35" s="1"/>
  <c r="CJ58" i="35"/>
  <c r="CJ59" i="35" s="1"/>
  <c r="CJ91" i="35" s="1"/>
  <c r="FS58" i="35"/>
  <c r="FS59" i="35" s="1"/>
  <c r="FS91" i="35" s="1"/>
  <c r="CM58" i="35"/>
  <c r="CM59" i="35" s="1"/>
  <c r="CM91" i="35" s="1"/>
  <c r="EX58" i="35"/>
  <c r="EX59" i="35" s="1"/>
  <c r="EX91" i="35" s="1"/>
  <c r="BR58" i="35"/>
  <c r="BR59" i="35" s="1"/>
  <c r="BR91" i="35" s="1"/>
  <c r="EK58" i="35"/>
  <c r="EK59" i="35" s="1"/>
  <c r="EK91" i="35" s="1"/>
  <c r="FX58" i="35"/>
  <c r="FX59" i="35" s="1"/>
  <c r="FX91" i="35" s="1"/>
  <c r="EQ58" i="35"/>
  <c r="EQ59" i="35" s="1"/>
  <c r="EQ91" i="35" s="1"/>
  <c r="BK58" i="35"/>
  <c r="BK59" i="35" s="1"/>
  <c r="BK91" i="35" s="1"/>
  <c r="DZ58" i="35"/>
  <c r="DZ59" i="35" s="1"/>
  <c r="DZ91" i="35" s="1"/>
  <c r="AP58" i="35"/>
  <c r="AP59" i="35" s="1"/>
  <c r="AP91" i="35" s="1"/>
  <c r="DI58" i="35"/>
  <c r="DI59" i="35" s="1"/>
  <c r="DI91" i="35" s="1"/>
  <c r="FH58" i="35"/>
  <c r="FH59" i="35" s="1"/>
  <c r="FH91" i="35" s="1"/>
  <c r="DP58" i="35"/>
  <c r="FG58" i="35"/>
  <c r="FG59" i="35" s="1"/>
  <c r="FG91" i="35" s="1"/>
  <c r="CA58" i="35"/>
  <c r="CA59" i="35" s="1"/>
  <c r="CA91" i="35" s="1"/>
  <c r="EP58" i="35"/>
  <c r="EP59" i="35" s="1"/>
  <c r="EP91" i="35" s="1"/>
  <c r="BF58" i="35"/>
  <c r="BF59" i="35" s="1"/>
  <c r="BF91" i="35" s="1"/>
  <c r="DY58" i="35"/>
  <c r="DY59" i="35" s="1"/>
  <c r="DY91" i="35" s="1"/>
  <c r="AS58" i="35"/>
  <c r="AS59" i="35" s="1"/>
  <c r="AS91" i="35" s="1"/>
  <c r="GB58" i="35"/>
  <c r="GB59" i="35" s="1"/>
  <c r="GB91" i="35" s="1"/>
  <c r="FC58" i="35"/>
  <c r="FC59" i="35" s="1"/>
  <c r="FC91" i="35" s="1"/>
  <c r="FZ58" i="35"/>
  <c r="FZ59" i="35" s="1"/>
  <c r="FZ91" i="35" s="1"/>
  <c r="BB58" i="35"/>
  <c r="BB59" i="35" s="1"/>
  <c r="BB91" i="35" s="1"/>
  <c r="CC58" i="35"/>
  <c r="CC59" i="35" s="1"/>
  <c r="CC91" i="35" s="1"/>
  <c r="BH58" i="35"/>
  <c r="BD58" i="35"/>
  <c r="BD59" i="35" s="1"/>
  <c r="BD91" i="35" s="1"/>
  <c r="BS58" i="35"/>
  <c r="BS59" i="35" s="1"/>
  <c r="BS91" i="35" s="1"/>
  <c r="CP58" i="35"/>
  <c r="CP59" i="35" s="1"/>
  <c r="CP91" i="35" s="1"/>
  <c r="BE58" i="35"/>
  <c r="BE59" i="35" s="1"/>
  <c r="BE91" i="35" s="1"/>
  <c r="BT58" i="35"/>
  <c r="BV58" i="35"/>
  <c r="BV59" i="35" s="1"/>
  <c r="BV91" i="35" s="1"/>
  <c r="CB58" i="35"/>
  <c r="CB59" i="35" s="1"/>
  <c r="CB91" i="35" s="1"/>
  <c r="AU58" i="35"/>
  <c r="AU59" i="35" s="1"/>
  <c r="AU91" i="35" s="1"/>
  <c r="FY58" i="35"/>
  <c r="FY59" i="35" s="1"/>
  <c r="FY91" i="35" s="1"/>
  <c r="GI58" i="35"/>
  <c r="GI59" i="35" s="1"/>
  <c r="GI91" i="35" s="1"/>
  <c r="CH58" i="35"/>
  <c r="CH59" i="35" s="1"/>
  <c r="CH91" i="35" s="1"/>
  <c r="BQ58" i="35"/>
  <c r="BQ59" i="35" s="1"/>
  <c r="BQ91" i="35" s="1"/>
  <c r="EN58" i="35"/>
  <c r="GD58" i="35"/>
  <c r="GD59" i="35" s="1"/>
  <c r="GD91" i="35" s="1"/>
  <c r="FQ58" i="35"/>
  <c r="FQ59" i="35" s="1"/>
  <c r="FQ91" i="35" s="1"/>
  <c r="AZ58" i="35"/>
  <c r="AZ59" i="35" s="1"/>
  <c r="AZ91" i="35" s="1"/>
  <c r="DN58" i="35"/>
  <c r="DN59" i="35" s="1"/>
  <c r="DN91" i="35" s="1"/>
  <c r="GH58" i="35"/>
  <c r="GH59" i="35" s="1"/>
  <c r="GH91" i="35" s="1"/>
  <c r="J58" i="35"/>
  <c r="AR59" i="35"/>
  <c r="AR91" i="35" s="1"/>
  <c r="AG57" i="35"/>
  <c r="FK59" i="35"/>
  <c r="FK91" i="35" s="1"/>
  <c r="FF59" i="35" l="1"/>
  <c r="FF91" i="35" s="1"/>
  <c r="AC58" i="35"/>
  <c r="AC59" i="35" s="1"/>
  <c r="AC91" i="35" s="1"/>
  <c r="X58" i="35"/>
  <c r="X59" i="35" s="1"/>
  <c r="X91" i="35" s="1"/>
  <c r="X162" i="22"/>
  <c r="W163" i="22" s="1"/>
  <c r="X163" i="22" s="1"/>
  <c r="W164" i="22" s="1"/>
  <c r="X164" i="22" s="1"/>
  <c r="W165" i="22" s="1"/>
  <c r="X165" i="22" s="1"/>
  <c r="W166" i="22" s="1"/>
  <c r="X166" i="22" s="1"/>
  <c r="W167" i="22" s="1"/>
  <c r="X167" i="22" s="1"/>
  <c r="W168" i="22" s="1"/>
  <c r="X168" i="22" s="1"/>
  <c r="W169" i="22" s="1"/>
  <c r="X169" i="22" s="1"/>
  <c r="W170" i="22" s="1"/>
  <c r="X170" i="22" s="1"/>
  <c r="W171" i="22" s="1"/>
  <c r="X171" i="22" s="1"/>
  <c r="W172" i="22" s="1"/>
  <c r="X172" i="22" s="1"/>
  <c r="W173" i="22" s="1"/>
  <c r="AE58" i="35"/>
  <c r="Y58" i="35"/>
  <c r="Y59" i="35" s="1"/>
  <c r="Y91" i="35" s="1"/>
  <c r="T78" i="35"/>
  <c r="T79" i="35" s="1"/>
  <c r="T93" i="35" s="1"/>
  <c r="S79" i="35"/>
  <c r="S93" i="35" s="1"/>
  <c r="FL70" i="35"/>
  <c r="FA70" i="35"/>
  <c r="DE70" i="35"/>
  <c r="DU70" i="35"/>
  <c r="CZ70" i="35"/>
  <c r="BJ70" i="35"/>
  <c r="AK70" i="35"/>
  <c r="BS70" i="35"/>
  <c r="BP70" i="35"/>
  <c r="EC70" i="35"/>
  <c r="FQ70" i="35"/>
  <c r="FG70" i="35"/>
  <c r="CU70" i="35"/>
  <c r="GH70" i="35"/>
  <c r="DR70" i="35"/>
  <c r="BF70" i="35"/>
  <c r="EO70" i="35"/>
  <c r="CC70" i="35"/>
  <c r="DP70" i="35"/>
  <c r="EN70" i="35"/>
  <c r="CQ70" i="35"/>
  <c r="CX70" i="35"/>
  <c r="AQ70" i="35"/>
  <c r="BN70" i="35"/>
  <c r="CK70" i="35"/>
  <c r="CP70" i="35"/>
  <c r="AM70" i="35"/>
  <c r="FD70" i="35"/>
  <c r="AR70" i="35"/>
  <c r="CW70" i="35"/>
  <c r="CY70" i="35"/>
  <c r="FI70" i="35"/>
  <c r="FP70" i="35"/>
  <c r="AS70" i="35"/>
  <c r="DV70" i="35"/>
  <c r="GG70" i="35"/>
  <c r="EA70" i="35"/>
  <c r="BO70" i="35"/>
  <c r="FB70" i="35"/>
  <c r="CL70" i="35"/>
  <c r="FU70" i="35"/>
  <c r="DI70" i="35"/>
  <c r="AW70" i="35"/>
  <c r="ER70" i="35"/>
  <c r="BH70" i="35"/>
  <c r="BR70" i="35"/>
  <c r="DW70" i="35"/>
  <c r="BK70" i="35"/>
  <c r="EX70" i="35"/>
  <c r="BB70" i="35"/>
  <c r="EI70" i="35"/>
  <c r="BW70" i="35"/>
  <c r="FJ70" i="35"/>
  <c r="CT70" i="35"/>
  <c r="GC70" i="35"/>
  <c r="DQ70" i="35"/>
  <c r="BE70" i="35"/>
  <c r="FX70" i="35"/>
  <c r="CN70" i="35"/>
  <c r="AJ70" i="35"/>
  <c r="EF70" i="35"/>
  <c r="ES70" i="35"/>
  <c r="BC70" i="35"/>
  <c r="FK70" i="35"/>
  <c r="EB70" i="35"/>
  <c r="DD70" i="35"/>
  <c r="AN70" i="35"/>
  <c r="CV70" i="35"/>
  <c r="EK70" i="35"/>
  <c r="EJ70" i="35"/>
  <c r="DF70" i="35"/>
  <c r="DH70" i="35"/>
  <c r="CO70" i="35"/>
  <c r="CI70" i="35"/>
  <c r="GA70" i="35"/>
  <c r="DK70" i="35"/>
  <c r="AY70" i="35"/>
  <c r="EL70" i="35"/>
  <c r="BV70" i="35"/>
  <c r="FE70" i="35"/>
  <c r="CS70" i="35"/>
  <c r="GB70" i="35"/>
  <c r="CF70" i="35"/>
  <c r="AV70" i="35"/>
  <c r="FS70" i="35"/>
  <c r="DG70" i="35"/>
  <c r="AU70" i="35"/>
  <c r="ED70" i="35"/>
  <c r="GI70" i="35"/>
  <c r="DS70" i="35"/>
  <c r="BG70" i="35"/>
  <c r="ET70" i="35"/>
  <c r="CD70" i="35"/>
  <c r="FM70" i="35"/>
  <c r="DA70" i="35"/>
  <c r="AO70" i="35"/>
  <c r="DL70" i="35"/>
  <c r="FT70" i="35"/>
  <c r="BX70" i="35"/>
  <c r="BA70" i="35"/>
  <c r="FY70" i="35"/>
  <c r="DO70" i="35"/>
  <c r="GF70" i="35"/>
  <c r="FC70" i="35"/>
  <c r="GD70" i="35"/>
  <c r="FO70" i="35"/>
  <c r="DC70" i="35"/>
  <c r="DZ70" i="35"/>
  <c r="EW70" i="35"/>
  <c r="BQ70" i="35"/>
  <c r="BM70" i="35"/>
  <c r="EE70" i="35"/>
  <c r="BY70" i="35"/>
  <c r="FV70" i="35"/>
  <c r="DB70" i="35"/>
  <c r="BD70" i="35"/>
  <c r="CA70" i="35"/>
  <c r="CM70" i="35"/>
  <c r="EG70" i="35"/>
  <c r="AZ70" i="35"/>
  <c r="AL70" i="35"/>
  <c r="BZ70" i="35"/>
  <c r="DX70" i="35"/>
  <c r="EU70" i="35"/>
  <c r="EQ70" i="35"/>
  <c r="AP70" i="35"/>
  <c r="DT70" i="35"/>
  <c r="FN70" i="35"/>
  <c r="FZ70" i="35"/>
  <c r="BU70" i="35"/>
  <c r="EZ70" i="35"/>
  <c r="FH70" i="35"/>
  <c r="EP70" i="35"/>
  <c r="CB70" i="35"/>
  <c r="BI70" i="35"/>
  <c r="BT70" i="35"/>
  <c r="CE70" i="35"/>
  <c r="DY70" i="35"/>
  <c r="DN70" i="35"/>
  <c r="CH70" i="35"/>
  <c r="DJ70" i="35"/>
  <c r="EV70" i="35"/>
  <c r="CR70" i="35"/>
  <c r="CG70" i="35"/>
  <c r="GE70" i="35"/>
  <c r="FF70" i="35"/>
  <c r="AT70" i="35"/>
  <c r="FR70" i="35"/>
  <c r="EM70" i="35"/>
  <c r="EY70" i="35"/>
  <c r="AX70" i="35"/>
  <c r="CJ70" i="35"/>
  <c r="BL70" i="35"/>
  <c r="DM70" i="35"/>
  <c r="EH70" i="35"/>
  <c r="J70" i="35"/>
  <c r="AE59" i="35"/>
  <c r="AE91" i="35" s="1"/>
  <c r="M71" i="35"/>
  <c r="P71" i="35"/>
  <c r="AS69" i="35"/>
  <c r="AZ69" i="35"/>
  <c r="DP69" i="35"/>
  <c r="BI69" i="35"/>
  <c r="CR69" i="35"/>
  <c r="BY69" i="35"/>
  <c r="CZ69" i="35"/>
  <c r="CO69" i="35"/>
  <c r="FT69" i="35"/>
  <c r="DH69" i="35"/>
  <c r="EF69" i="35"/>
  <c r="ET69" i="35"/>
  <c r="DR69" i="35"/>
  <c r="CN69" i="35"/>
  <c r="AW69" i="35"/>
  <c r="DI69" i="35"/>
  <c r="FU69" i="35"/>
  <c r="CI69" i="35"/>
  <c r="EU69" i="35"/>
  <c r="FQ69" i="35"/>
  <c r="FD69" i="35"/>
  <c r="DV69" i="35"/>
  <c r="CT69" i="35"/>
  <c r="BP69" i="35"/>
  <c r="AK69" i="35"/>
  <c r="CW69" i="35"/>
  <c r="FI69" i="35"/>
  <c r="BW69" i="35"/>
  <c r="EI69" i="35"/>
  <c r="AV69" i="35"/>
  <c r="FJ69" i="35"/>
  <c r="DD69" i="35"/>
  <c r="DQ69" i="35"/>
  <c r="CQ69" i="35"/>
  <c r="DE69" i="35"/>
  <c r="DK69" i="35"/>
  <c r="BZ69" i="35"/>
  <c r="DU69" i="35"/>
  <c r="DF69" i="35"/>
  <c r="EK69" i="35"/>
  <c r="EL69" i="35"/>
  <c r="FA69" i="35"/>
  <c r="FX69" i="35"/>
  <c r="CB69" i="35"/>
  <c r="BB69" i="35"/>
  <c r="FZ69" i="35"/>
  <c r="EX69" i="35"/>
  <c r="DT69" i="35"/>
  <c r="BM69" i="35"/>
  <c r="AM69" i="35"/>
  <c r="BT69" i="35" s="1"/>
  <c r="CY69" i="35"/>
  <c r="FK69" i="35"/>
  <c r="FL69" i="35"/>
  <c r="DZ69" i="35"/>
  <c r="BA69" i="35"/>
  <c r="FY69" i="35"/>
  <c r="EY69" i="35"/>
  <c r="BR69" i="35"/>
  <c r="FN69" i="35"/>
  <c r="BU69" i="35"/>
  <c r="AU69" i="35"/>
  <c r="FS69" i="35"/>
  <c r="FV69" i="35"/>
  <c r="AX69" i="35"/>
  <c r="CD69" i="35"/>
  <c r="BO69" i="35"/>
  <c r="DJ69" i="35"/>
  <c r="CE69" i="35"/>
  <c r="EP69" i="35"/>
  <c r="CU69" i="35"/>
  <c r="GG69" i="35"/>
  <c r="EV69" i="35"/>
  <c r="CH69" i="35"/>
  <c r="BF69" i="35"/>
  <c r="GD69" i="35"/>
  <c r="EZ69" i="35"/>
  <c r="CC69" i="35"/>
  <c r="EO69" i="35"/>
  <c r="BC69" i="35"/>
  <c r="DO69" i="35"/>
  <c r="GA69" i="35"/>
  <c r="BD69" i="35"/>
  <c r="BJ69" i="35"/>
  <c r="GH69" i="35"/>
  <c r="FF69" i="35"/>
  <c r="EB69" i="35"/>
  <c r="BQ69" i="35"/>
  <c r="EC69" i="35"/>
  <c r="AQ69" i="35"/>
  <c r="DC69" i="35"/>
  <c r="FO69" i="35"/>
  <c r="BL69" i="35"/>
  <c r="CX69" i="35"/>
  <c r="BV69" i="35"/>
  <c r="AR69" i="35"/>
  <c r="FP69" i="35"/>
  <c r="CK69" i="35"/>
  <c r="EW69" i="35"/>
  <c r="BK69" i="35"/>
  <c r="DW69" i="35"/>
  <c r="FG69" i="35"/>
  <c r="AT69" i="35"/>
  <c r="AY69" i="35"/>
  <c r="CF69" i="35"/>
  <c r="EA69" i="35"/>
  <c r="DL69" i="35"/>
  <c r="EQ69" i="35"/>
  <c r="ER69" i="35"/>
  <c r="GI69" i="35"/>
  <c r="FW69" i="35"/>
  <c r="DX69" i="35"/>
  <c r="DN69" i="35"/>
  <c r="CL69" i="35"/>
  <c r="BH69" i="35"/>
  <c r="GF69" i="35"/>
  <c r="CS69" i="35"/>
  <c r="FE69" i="35"/>
  <c r="BS69" i="35"/>
  <c r="EE69" i="35"/>
  <c r="FR69" i="35"/>
  <c r="GB69" i="35"/>
  <c r="CP69" i="35"/>
  <c r="BN69" i="35"/>
  <c r="AJ69" i="35"/>
  <c r="FH69" i="35"/>
  <c r="CG69" i="35"/>
  <c r="ES69" i="35"/>
  <c r="BG69" i="35"/>
  <c r="DS69" i="35"/>
  <c r="GE69" i="35"/>
  <c r="AN69" i="35"/>
  <c r="ED69" i="35"/>
  <c r="DB69" i="35"/>
  <c r="BX69" i="35"/>
  <c r="AO69" i="35"/>
  <c r="DA69" i="35"/>
  <c r="FM69" i="35"/>
  <c r="CA69" i="35"/>
  <c r="EM69" i="35"/>
  <c r="AL69" i="35"/>
  <c r="EH69" i="35"/>
  <c r="BE69" i="35"/>
  <c r="GC69" i="35"/>
  <c r="FC69" i="35"/>
  <c r="DY69" i="35"/>
  <c r="EN69" i="35"/>
  <c r="FB69" i="35"/>
  <c r="CV69" i="35"/>
  <c r="DM69" i="35"/>
  <c r="CM69" i="35"/>
  <c r="CJ69" i="35"/>
  <c r="AP69" i="35"/>
  <c r="EJ69" i="35"/>
  <c r="EG69" i="35"/>
  <c r="DG69" i="35"/>
  <c r="J69" i="35"/>
  <c r="S27" i="35"/>
  <c r="V28" i="35"/>
  <c r="V85" i="35" s="1"/>
  <c r="S57" i="35"/>
  <c r="C16" i="2"/>
  <c r="W58" i="35"/>
  <c r="W59" i="35" s="1"/>
  <c r="W91" i="35" s="1"/>
  <c r="AG58" i="35"/>
  <c r="AG59" i="35" s="1"/>
  <c r="AG91" i="35" s="1"/>
  <c r="AF58" i="35"/>
  <c r="AF59" i="35" s="1"/>
  <c r="AF91" i="35" s="1"/>
  <c r="AV59" i="35"/>
  <c r="AV91" i="35" s="1"/>
  <c r="DP59" i="35"/>
  <c r="DP91" i="35" s="1"/>
  <c r="V58" i="35"/>
  <c r="AB58" i="35"/>
  <c r="AB59" i="35" s="1"/>
  <c r="AB91" i="35" s="1"/>
  <c r="AA58" i="35"/>
  <c r="AA59" i="35" s="1"/>
  <c r="AA91" i="35" s="1"/>
  <c r="AD58" i="35"/>
  <c r="AD59" i="35" s="1"/>
  <c r="AD91" i="35" s="1"/>
  <c r="Z58" i="35"/>
  <c r="Z59" i="35" s="1"/>
  <c r="Z91" i="35" s="1"/>
  <c r="BT59" i="35"/>
  <c r="BT91" i="35" s="1"/>
  <c r="EN59" i="35"/>
  <c r="EN91" i="35" s="1"/>
  <c r="D18" i="2"/>
  <c r="BH59" i="35"/>
  <c r="BH91" i="35" s="1"/>
  <c r="AA70" i="35" l="1"/>
  <c r="X173" i="22"/>
  <c r="W174" i="22" s="1"/>
  <c r="X174" i="22" s="1"/>
  <c r="W175" i="22" s="1"/>
  <c r="X175" i="22" s="1"/>
  <c r="W176" i="22" s="1"/>
  <c r="X176" i="22" s="1"/>
  <c r="W177" i="22" s="1"/>
  <c r="X177" i="22" s="1"/>
  <c r="W178" i="22" s="1"/>
  <c r="X178" i="22" s="1"/>
  <c r="W179" i="22" s="1"/>
  <c r="X179" i="22" s="1"/>
  <c r="W180" i="22" s="1"/>
  <c r="T57" i="35"/>
  <c r="V69" i="35"/>
  <c r="Z69" i="35"/>
  <c r="AF69" i="35"/>
  <c r="AB69" i="35"/>
  <c r="AB70" i="35"/>
  <c r="S58" i="35"/>
  <c r="T58" i="35" s="1"/>
  <c r="AC69" i="35"/>
  <c r="AD70" i="35"/>
  <c r="X70" i="35"/>
  <c r="AG70" i="35"/>
  <c r="AE69" i="35"/>
  <c r="X69" i="35"/>
  <c r="AD69" i="35"/>
  <c r="Y69" i="35"/>
  <c r="W69" i="35"/>
  <c r="EJ71" i="35"/>
  <c r="EJ72" i="35" s="1"/>
  <c r="EJ92" i="35" s="1"/>
  <c r="EJ95" i="35" s="1"/>
  <c r="ED71" i="35"/>
  <c r="ED72" i="35" s="1"/>
  <c r="ED92" i="35" s="1"/>
  <c r="ED95" i="35" s="1"/>
  <c r="FU71" i="35"/>
  <c r="FU72" i="35" s="1"/>
  <c r="FU92" i="35" s="1"/>
  <c r="FU95" i="35" s="1"/>
  <c r="CO71" i="35"/>
  <c r="CO72" i="35" s="1"/>
  <c r="CO92" i="35" s="1"/>
  <c r="CO95" i="35" s="1"/>
  <c r="FC71" i="35"/>
  <c r="FC72" i="35" s="1"/>
  <c r="FC92" i="35" s="1"/>
  <c r="FC95" i="35" s="1"/>
  <c r="BR71" i="35"/>
  <c r="BR72" i="35" s="1"/>
  <c r="BR92" i="35" s="1"/>
  <c r="BR95" i="35" s="1"/>
  <c r="DS71" i="35"/>
  <c r="DS72" i="35" s="1"/>
  <c r="DS92" i="35" s="1"/>
  <c r="DS95" i="35" s="1"/>
  <c r="AS71" i="35"/>
  <c r="AS72" i="35" s="1"/>
  <c r="AS92" i="35" s="1"/>
  <c r="AS95" i="35" s="1"/>
  <c r="GI71" i="35"/>
  <c r="GI72" i="35" s="1"/>
  <c r="GI92" i="35" s="1"/>
  <c r="GI95" i="35" s="1"/>
  <c r="GB71" i="35"/>
  <c r="GB72" i="35" s="1"/>
  <c r="GB92" i="35" s="1"/>
  <c r="GB95" i="35" s="1"/>
  <c r="FV71" i="35"/>
  <c r="FV72" i="35" s="1"/>
  <c r="FV92" i="35" s="1"/>
  <c r="FV95" i="35" s="1"/>
  <c r="DJ71" i="35"/>
  <c r="DJ72" i="35" s="1"/>
  <c r="DJ92" i="35" s="1"/>
  <c r="DJ95" i="35" s="1"/>
  <c r="FE71" i="35"/>
  <c r="FE72" i="35" s="1"/>
  <c r="FE92" i="35" s="1"/>
  <c r="FE95" i="35" s="1"/>
  <c r="BS71" i="35"/>
  <c r="BS72" i="35" s="1"/>
  <c r="BS92" i="35" s="1"/>
  <c r="BS95" i="35" s="1"/>
  <c r="DT71" i="35"/>
  <c r="DT72" i="35" s="1"/>
  <c r="DT92" i="35" s="1"/>
  <c r="DT95" i="35" s="1"/>
  <c r="AX71" i="35"/>
  <c r="AX72" i="35" s="1"/>
  <c r="AX92" i="35" s="1"/>
  <c r="AX95" i="35" s="1"/>
  <c r="CR71" i="35"/>
  <c r="CR72" i="35" s="1"/>
  <c r="CR92" i="35" s="1"/>
  <c r="CR95" i="35" s="1"/>
  <c r="CQ71" i="35"/>
  <c r="CQ72" i="35" s="1"/>
  <c r="CQ92" i="35" s="1"/>
  <c r="CQ95" i="35" s="1"/>
  <c r="BL71" i="35"/>
  <c r="BL72" i="35" s="1"/>
  <c r="BL92" i="35" s="1"/>
  <c r="BL95" i="35" s="1"/>
  <c r="FH71" i="35"/>
  <c r="FH72" i="35" s="1"/>
  <c r="FH92" i="35" s="1"/>
  <c r="FH95" i="35" s="1"/>
  <c r="FB71" i="35"/>
  <c r="FB72" i="35" s="1"/>
  <c r="FB92" i="35" s="1"/>
  <c r="FB95" i="35" s="1"/>
  <c r="CP71" i="35"/>
  <c r="CP72" i="35" s="1"/>
  <c r="CP92" i="35" s="1"/>
  <c r="CP95" i="35" s="1"/>
  <c r="DU71" i="35"/>
  <c r="DU72" i="35" s="1"/>
  <c r="DU92" i="35" s="1"/>
  <c r="DU95" i="35" s="1"/>
  <c r="AY71" i="35"/>
  <c r="AY72" i="35" s="1"/>
  <c r="AY92" i="35" s="1"/>
  <c r="AY95" i="35" s="1"/>
  <c r="CS71" i="35"/>
  <c r="CS72" i="35" s="1"/>
  <c r="CS92" i="35" s="1"/>
  <c r="CS95" i="35" s="1"/>
  <c r="FI71" i="35"/>
  <c r="FI72" i="35" s="1"/>
  <c r="FI92" i="35" s="1"/>
  <c r="FI95" i="35" s="1"/>
  <c r="BQ71" i="35"/>
  <c r="BQ72" i="35" s="1"/>
  <c r="BQ92" i="35" s="1"/>
  <c r="BQ95" i="35" s="1"/>
  <c r="EB71" i="35"/>
  <c r="DW71" i="35"/>
  <c r="DW72" i="35" s="1"/>
  <c r="DW92" i="35" s="1"/>
  <c r="DW95" i="35" s="1"/>
  <c r="GD71" i="35"/>
  <c r="GD72" i="35" s="1"/>
  <c r="GD92" i="35" s="1"/>
  <c r="GD95" i="35" s="1"/>
  <c r="DR71" i="35"/>
  <c r="DR72" i="35" s="1"/>
  <c r="DR92" i="35" s="1"/>
  <c r="DR95" i="35" s="1"/>
  <c r="DI71" i="35"/>
  <c r="DI72" i="35" s="1"/>
  <c r="DI92" i="35" s="1"/>
  <c r="DI95" i="35" s="1"/>
  <c r="DP71" i="35"/>
  <c r="BM71" i="35"/>
  <c r="BM72" i="35" s="1"/>
  <c r="BM92" i="35" s="1"/>
  <c r="BM95" i="35" s="1"/>
  <c r="CU71" i="35"/>
  <c r="CU72" i="35" s="1"/>
  <c r="CU92" i="35" s="1"/>
  <c r="CU95" i="35" s="1"/>
  <c r="AW71" i="35"/>
  <c r="AW72" i="35" s="1"/>
  <c r="AW92" i="35" s="1"/>
  <c r="AW95" i="35" s="1"/>
  <c r="EE71" i="35"/>
  <c r="EE72" i="35" s="1"/>
  <c r="EE92" i="35" s="1"/>
  <c r="EE95" i="35" s="1"/>
  <c r="CV71" i="35"/>
  <c r="CV72" i="35" s="1"/>
  <c r="CV92" i="35" s="1"/>
  <c r="CV95" i="35" s="1"/>
  <c r="GF71" i="35"/>
  <c r="GF72" i="35" s="1"/>
  <c r="GF92" i="35" s="1"/>
  <c r="GF95" i="35" s="1"/>
  <c r="FZ71" i="35"/>
  <c r="FZ72" i="35" s="1"/>
  <c r="FZ92" i="35" s="1"/>
  <c r="FZ95" i="35" s="1"/>
  <c r="DN71" i="35"/>
  <c r="DN72" i="35" s="1"/>
  <c r="DN92" i="35" s="1"/>
  <c r="DN95" i="35" s="1"/>
  <c r="FO71" i="35"/>
  <c r="FO72" i="35" s="1"/>
  <c r="FO92" i="35" s="1"/>
  <c r="FO95" i="35" s="1"/>
  <c r="BW71" i="35"/>
  <c r="BW72" i="35" s="1"/>
  <c r="BW92" i="35" s="1"/>
  <c r="BW95" i="35" s="1"/>
  <c r="DY71" i="35"/>
  <c r="DY72" i="35" s="1"/>
  <c r="DY92" i="35" s="1"/>
  <c r="DY95" i="35" s="1"/>
  <c r="BB71" i="35"/>
  <c r="BB72" i="35" s="1"/>
  <c r="BB92" i="35" s="1"/>
  <c r="BB95" i="35" s="1"/>
  <c r="CW71" i="35"/>
  <c r="CW72" i="35" s="1"/>
  <c r="CW92" i="35" s="1"/>
  <c r="CW95" i="35" s="1"/>
  <c r="DL71" i="35"/>
  <c r="DL72" i="35" s="1"/>
  <c r="DL92" i="35" s="1"/>
  <c r="DL95" i="35" s="1"/>
  <c r="CB71" i="35"/>
  <c r="CB72" i="35" s="1"/>
  <c r="CB92" i="35" s="1"/>
  <c r="CB95" i="35" s="1"/>
  <c r="FL71" i="35"/>
  <c r="FL72" i="35" s="1"/>
  <c r="FL92" i="35" s="1"/>
  <c r="FL95" i="35" s="1"/>
  <c r="FF71" i="35"/>
  <c r="FF72" i="35" s="1"/>
  <c r="FF92" i="35" s="1"/>
  <c r="FF95" i="35" s="1"/>
  <c r="CT71" i="35"/>
  <c r="CT72" i="35" s="1"/>
  <c r="CT92" i="35" s="1"/>
  <c r="CT95" i="35" s="1"/>
  <c r="EA71" i="35"/>
  <c r="EA72" i="35" s="1"/>
  <c r="EA92" i="35" s="1"/>
  <c r="EA95" i="35" s="1"/>
  <c r="BC71" i="35"/>
  <c r="BC72" i="35" s="1"/>
  <c r="BC92" i="35" s="1"/>
  <c r="BC95" i="35" s="1"/>
  <c r="CY71" i="35"/>
  <c r="CY72" i="35" s="1"/>
  <c r="CY92" i="35" s="1"/>
  <c r="CY95" i="35" s="1"/>
  <c r="FW71" i="35"/>
  <c r="BU71" i="35"/>
  <c r="BU72" i="35" s="1"/>
  <c r="BU92" i="35" s="1"/>
  <c r="BU95" i="35" s="1"/>
  <c r="FG71" i="35"/>
  <c r="FG72" i="35" s="1"/>
  <c r="FG92" i="35" s="1"/>
  <c r="FG95" i="35" s="1"/>
  <c r="BP71" i="35"/>
  <c r="BP72" i="35" s="1"/>
  <c r="BP92" i="35" s="1"/>
  <c r="BP95" i="35" s="1"/>
  <c r="ER71" i="35"/>
  <c r="ER72" i="35" s="1"/>
  <c r="ER92" i="35" s="1"/>
  <c r="ER95" i="35" s="1"/>
  <c r="EL71" i="35"/>
  <c r="EL72" i="35" s="1"/>
  <c r="EL92" i="35" s="1"/>
  <c r="EL95" i="35" s="1"/>
  <c r="GC71" i="35"/>
  <c r="GC72" i="35" s="1"/>
  <c r="GC92" i="35" s="1"/>
  <c r="GC95" i="35" s="1"/>
  <c r="CZ71" i="35"/>
  <c r="CZ72" i="35" s="1"/>
  <c r="CZ92" i="35" s="1"/>
  <c r="CZ95" i="35" s="1"/>
  <c r="GA71" i="35"/>
  <c r="GA72" i="35" s="1"/>
  <c r="GA92" i="35" s="1"/>
  <c r="GA95" i="35" s="1"/>
  <c r="BZ71" i="35"/>
  <c r="BZ72" i="35" s="1"/>
  <c r="BZ92" i="35" s="1"/>
  <c r="BZ95" i="35" s="1"/>
  <c r="EC71" i="35"/>
  <c r="EC72" i="35" s="1"/>
  <c r="EC92" i="35" s="1"/>
  <c r="EC95" i="35" s="1"/>
  <c r="BA71" i="35"/>
  <c r="BA72" i="35" s="1"/>
  <c r="BA92" i="35" s="1"/>
  <c r="BA95" i="35" s="1"/>
  <c r="BD71" i="35"/>
  <c r="BD72" i="35" s="1"/>
  <c r="BD92" i="35" s="1"/>
  <c r="BD95" i="35" s="1"/>
  <c r="FT71" i="35"/>
  <c r="FT72" i="35" s="1"/>
  <c r="FT92" i="35" s="1"/>
  <c r="FT95" i="35" s="1"/>
  <c r="FN71" i="35"/>
  <c r="FN72" i="35" s="1"/>
  <c r="FN92" i="35" s="1"/>
  <c r="FN95" i="35" s="1"/>
  <c r="DB71" i="35"/>
  <c r="DB72" i="35" s="1"/>
  <c r="DB92" i="35" s="1"/>
  <c r="DB95" i="35" s="1"/>
  <c r="AP71" i="35"/>
  <c r="AP72" i="35" s="1"/>
  <c r="AP92" i="35" s="1"/>
  <c r="AP95" i="35" s="1"/>
  <c r="AU71" i="35"/>
  <c r="AU72" i="35" s="1"/>
  <c r="AU92" i="35" s="1"/>
  <c r="AU95" i="35" s="1"/>
  <c r="DG71" i="35"/>
  <c r="DG72" i="35" s="1"/>
  <c r="DG92" i="35" s="1"/>
  <c r="DG95" i="35" s="1"/>
  <c r="FK71" i="35"/>
  <c r="FK72" i="35" s="1"/>
  <c r="FK92" i="35" s="1"/>
  <c r="FK95" i="35" s="1"/>
  <c r="AN71" i="35"/>
  <c r="AN72" i="35" s="1"/>
  <c r="AN92" i="35" s="1"/>
  <c r="AN95" i="35" s="1"/>
  <c r="BF71" i="35"/>
  <c r="BF72" i="35" s="1"/>
  <c r="BF92" i="35" s="1"/>
  <c r="BF95" i="35" s="1"/>
  <c r="CC71" i="35"/>
  <c r="CC72" i="35" s="1"/>
  <c r="CC92" i="35" s="1"/>
  <c r="CC95" i="35" s="1"/>
  <c r="FP71" i="35"/>
  <c r="FP72" i="35" s="1"/>
  <c r="FP92" i="35" s="1"/>
  <c r="FP95" i="35" s="1"/>
  <c r="FJ71" i="35"/>
  <c r="FJ72" i="35" s="1"/>
  <c r="FJ92" i="35" s="1"/>
  <c r="FJ95" i="35" s="1"/>
  <c r="CX71" i="35"/>
  <c r="CX72" i="35" s="1"/>
  <c r="CX92" i="35" s="1"/>
  <c r="CX95" i="35" s="1"/>
  <c r="EG71" i="35"/>
  <c r="EG72" i="35" s="1"/>
  <c r="EG92" i="35" s="1"/>
  <c r="EG95" i="35" s="1"/>
  <c r="BG71" i="35"/>
  <c r="BG72" i="35" s="1"/>
  <c r="BG92" i="35" s="1"/>
  <c r="BG95" i="35" s="1"/>
  <c r="DD71" i="35"/>
  <c r="AL71" i="35"/>
  <c r="AL72" i="35" s="1"/>
  <c r="AL92" i="35" s="1"/>
  <c r="AL95" i="35" s="1"/>
  <c r="BY71" i="35"/>
  <c r="BY72" i="35" s="1"/>
  <c r="BY92" i="35" s="1"/>
  <c r="BY95" i="35" s="1"/>
  <c r="AR71" i="35"/>
  <c r="AR72" i="35" s="1"/>
  <c r="AR92" i="35" s="1"/>
  <c r="AR95" i="35" s="1"/>
  <c r="EY71" i="35"/>
  <c r="EY72" i="35" s="1"/>
  <c r="EY92" i="35" s="1"/>
  <c r="EY95" i="35" s="1"/>
  <c r="EV71" i="35"/>
  <c r="EV72" i="35" s="1"/>
  <c r="EV92" i="35" s="1"/>
  <c r="EV95" i="35" s="1"/>
  <c r="EP71" i="35"/>
  <c r="EP72" i="35" s="1"/>
  <c r="EP92" i="35" s="1"/>
  <c r="EP95" i="35" s="1"/>
  <c r="GG71" i="35"/>
  <c r="GG72" i="35" s="1"/>
  <c r="GG92" i="35" s="1"/>
  <c r="GG95" i="35" s="1"/>
  <c r="DE71" i="35"/>
  <c r="DE72" i="35" s="1"/>
  <c r="DE92" i="35" s="1"/>
  <c r="DE95" i="35" s="1"/>
  <c r="AM71" i="35"/>
  <c r="AM72" i="35" s="1"/>
  <c r="AM92" i="35" s="1"/>
  <c r="AM95" i="35" s="1"/>
  <c r="CD71" i="35"/>
  <c r="CD72" i="35" s="1"/>
  <c r="CD92" i="35" s="1"/>
  <c r="CD95" i="35" s="1"/>
  <c r="EK71" i="35"/>
  <c r="EK72" i="35" s="1"/>
  <c r="EK92" i="35" s="1"/>
  <c r="EK95" i="35" s="1"/>
  <c r="BE71" i="35"/>
  <c r="BE72" i="35" s="1"/>
  <c r="BE92" i="35" s="1"/>
  <c r="BE95" i="35" s="1"/>
  <c r="BT71" i="35"/>
  <c r="AJ71" i="35"/>
  <c r="GH71" i="35"/>
  <c r="GH72" i="35" s="1"/>
  <c r="GH92" i="35" s="1"/>
  <c r="GH95" i="35" s="1"/>
  <c r="DV71" i="35"/>
  <c r="DV72" i="35" s="1"/>
  <c r="DV92" i="35" s="1"/>
  <c r="DV95" i="35" s="1"/>
  <c r="FM71" i="35"/>
  <c r="FM72" i="35" s="1"/>
  <c r="FM92" i="35" s="1"/>
  <c r="FM95" i="35" s="1"/>
  <c r="CE71" i="35"/>
  <c r="CE72" i="35" s="1"/>
  <c r="CE92" i="35" s="1"/>
  <c r="CE95" i="35" s="1"/>
  <c r="EM71" i="35"/>
  <c r="EM72" i="35" s="1"/>
  <c r="EM92" i="35" s="1"/>
  <c r="EM95" i="35" s="1"/>
  <c r="BJ71" i="35"/>
  <c r="BJ72" i="35" s="1"/>
  <c r="BJ92" i="35" s="1"/>
  <c r="BJ95" i="35" s="1"/>
  <c r="DH71" i="35"/>
  <c r="DH72" i="35" s="1"/>
  <c r="DH92" i="35" s="1"/>
  <c r="DH95" i="35" s="1"/>
  <c r="AK71" i="35"/>
  <c r="AK72" i="35" s="1"/>
  <c r="AK92" i="35" s="1"/>
  <c r="AK95" i="35" s="1"/>
  <c r="DQ71" i="35"/>
  <c r="DQ72" i="35" s="1"/>
  <c r="DQ92" i="35" s="1"/>
  <c r="DQ95" i="35" s="1"/>
  <c r="FD71" i="35"/>
  <c r="FD72" i="35" s="1"/>
  <c r="FD92" i="35" s="1"/>
  <c r="FD95" i="35" s="1"/>
  <c r="EX71" i="35"/>
  <c r="EX72" i="35" s="1"/>
  <c r="EX92" i="35" s="1"/>
  <c r="EX95" i="35" s="1"/>
  <c r="EO71" i="35"/>
  <c r="EO72" i="35" s="1"/>
  <c r="EO92" i="35" s="1"/>
  <c r="EO95" i="35" s="1"/>
  <c r="CF71" i="35"/>
  <c r="CF72" i="35" s="1"/>
  <c r="CF92" i="35" s="1"/>
  <c r="CF95" i="35" s="1"/>
  <c r="CN71" i="35"/>
  <c r="CN72" i="35" s="1"/>
  <c r="CN92" i="35" s="1"/>
  <c r="CN95" i="35" s="1"/>
  <c r="AZ71" i="35"/>
  <c r="AZ72" i="35" s="1"/>
  <c r="AZ92" i="35" s="1"/>
  <c r="AZ95" i="35" s="1"/>
  <c r="BV71" i="35"/>
  <c r="BV72" i="35" s="1"/>
  <c r="BV92" i="35" s="1"/>
  <c r="BV95" i="35" s="1"/>
  <c r="GE71" i="35"/>
  <c r="GE72" i="35" s="1"/>
  <c r="GE92" i="35" s="1"/>
  <c r="GE95" i="35" s="1"/>
  <c r="DC71" i="35"/>
  <c r="DC72" i="35" s="1"/>
  <c r="DC92" i="35" s="1"/>
  <c r="DC95" i="35" s="1"/>
  <c r="BH71" i="35"/>
  <c r="CH71" i="35"/>
  <c r="CH72" i="35" s="1"/>
  <c r="CH92" i="35" s="1"/>
  <c r="CH95" i="35" s="1"/>
  <c r="ES71" i="35"/>
  <c r="ES72" i="35" s="1"/>
  <c r="ES92" i="35" s="1"/>
  <c r="ES95" i="35" s="1"/>
  <c r="EF71" i="35"/>
  <c r="EF72" i="35" s="1"/>
  <c r="EF92" i="35" s="1"/>
  <c r="EF95" i="35" s="1"/>
  <c r="EU71" i="35"/>
  <c r="EU72" i="35" s="1"/>
  <c r="EU92" i="35" s="1"/>
  <c r="EU95" i="35" s="1"/>
  <c r="EQ71" i="35"/>
  <c r="EQ72" i="35" s="1"/>
  <c r="EQ92" i="35" s="1"/>
  <c r="EQ95" i="35" s="1"/>
  <c r="EW71" i="35"/>
  <c r="EW72" i="35" s="1"/>
  <c r="EW92" i="35" s="1"/>
  <c r="EW95" i="35" s="1"/>
  <c r="CM71" i="35"/>
  <c r="CM72" i="35" s="1"/>
  <c r="CM92" i="35" s="1"/>
  <c r="CM95" i="35" s="1"/>
  <c r="EH71" i="35"/>
  <c r="EH72" i="35" s="1"/>
  <c r="EH92" i="35" s="1"/>
  <c r="EH95" i="35" s="1"/>
  <c r="FY71" i="35"/>
  <c r="FY72" i="35" s="1"/>
  <c r="FY92" i="35" s="1"/>
  <c r="FY95" i="35" s="1"/>
  <c r="CG71" i="35"/>
  <c r="CG72" i="35" s="1"/>
  <c r="CG92" i="35" s="1"/>
  <c r="CG95" i="35" s="1"/>
  <c r="DK71" i="35"/>
  <c r="DK72" i="35" s="1"/>
  <c r="DK92" i="35" s="1"/>
  <c r="DK95" i="35" s="1"/>
  <c r="BI71" i="35"/>
  <c r="BI72" i="35" s="1"/>
  <c r="BI92" i="35" s="1"/>
  <c r="BI95" i="35" s="1"/>
  <c r="DZ71" i="35"/>
  <c r="DZ72" i="35" s="1"/>
  <c r="DZ92" i="35" s="1"/>
  <c r="DZ95" i="35" s="1"/>
  <c r="BN71" i="35"/>
  <c r="BN72" i="35" s="1"/>
  <c r="BN92" i="35" s="1"/>
  <c r="BN95" i="35" s="1"/>
  <c r="FX71" i="35"/>
  <c r="FX72" i="35" s="1"/>
  <c r="FX92" i="35" s="1"/>
  <c r="FX95" i="35" s="1"/>
  <c r="BO71" i="35"/>
  <c r="BO72" i="35" s="1"/>
  <c r="BO92" i="35" s="1"/>
  <c r="BO95" i="35" s="1"/>
  <c r="BX71" i="35"/>
  <c r="BX72" i="35" s="1"/>
  <c r="BX92" i="35" s="1"/>
  <c r="BX95" i="35" s="1"/>
  <c r="BK71" i="35"/>
  <c r="BK72" i="35" s="1"/>
  <c r="BK92" i="35" s="1"/>
  <c r="BK95" i="35" s="1"/>
  <c r="DX71" i="35"/>
  <c r="DX72" i="35" s="1"/>
  <c r="DX92" i="35" s="1"/>
  <c r="DX95" i="35" s="1"/>
  <c r="ET71" i="35"/>
  <c r="ET72" i="35" s="1"/>
  <c r="ET92" i="35" s="1"/>
  <c r="ET95" i="35" s="1"/>
  <c r="CI71" i="35"/>
  <c r="CI72" i="35" s="1"/>
  <c r="CI92" i="35" s="1"/>
  <c r="CI95" i="35" s="1"/>
  <c r="DA71" i="35"/>
  <c r="DA72" i="35" s="1"/>
  <c r="DA92" i="35" s="1"/>
  <c r="DA95" i="35" s="1"/>
  <c r="CJ71" i="35"/>
  <c r="CJ72" i="35" s="1"/>
  <c r="CJ92" i="35" s="1"/>
  <c r="CJ95" i="35" s="1"/>
  <c r="AO71" i="35"/>
  <c r="AO72" i="35" s="1"/>
  <c r="AO92" i="35" s="1"/>
  <c r="AO95" i="35" s="1"/>
  <c r="DF71" i="35"/>
  <c r="DF72" i="35" s="1"/>
  <c r="DF92" i="35" s="1"/>
  <c r="DF95" i="35" s="1"/>
  <c r="AT71" i="35"/>
  <c r="AT72" i="35" s="1"/>
  <c r="AT92" i="35" s="1"/>
  <c r="AT95" i="35" s="1"/>
  <c r="EN71" i="35"/>
  <c r="FA71" i="35"/>
  <c r="FA72" i="35" s="1"/>
  <c r="FA92" i="35" s="1"/>
  <c r="FA95" i="35" s="1"/>
  <c r="EI71" i="35"/>
  <c r="EI72" i="35" s="1"/>
  <c r="EI92" i="35" s="1"/>
  <c r="EI95" i="35" s="1"/>
  <c r="CK71" i="35"/>
  <c r="CK72" i="35" s="1"/>
  <c r="CK92" i="35" s="1"/>
  <c r="CK95" i="35" s="1"/>
  <c r="DO71" i="35"/>
  <c r="DO72" i="35" s="1"/>
  <c r="DO92" i="35" s="1"/>
  <c r="DO95" i="35" s="1"/>
  <c r="FQ71" i="35"/>
  <c r="C13" i="2" s="1"/>
  <c r="C23" i="2" s="1"/>
  <c r="AV71" i="35"/>
  <c r="EZ71" i="35"/>
  <c r="DM71" i="35"/>
  <c r="DM72" i="35" s="1"/>
  <c r="DM92" i="35" s="1"/>
  <c r="DM95" i="35" s="1"/>
  <c r="CL71" i="35"/>
  <c r="CL72" i="35" s="1"/>
  <c r="CL92" i="35" s="1"/>
  <c r="CL95" i="35" s="1"/>
  <c r="CA71" i="35"/>
  <c r="CA72" i="35" s="1"/>
  <c r="CA92" i="35" s="1"/>
  <c r="CA95" i="35" s="1"/>
  <c r="FR71" i="35"/>
  <c r="FR72" i="35" s="1"/>
  <c r="FR92" i="35" s="1"/>
  <c r="FR95" i="35" s="1"/>
  <c r="AQ71" i="35"/>
  <c r="AQ72" i="35" s="1"/>
  <c r="AQ92" i="35" s="1"/>
  <c r="AQ95" i="35" s="1"/>
  <c r="J71" i="35"/>
  <c r="Y70" i="35"/>
  <c r="W70" i="35"/>
  <c r="FW70" i="35"/>
  <c r="V70" i="35"/>
  <c r="AE70" i="35"/>
  <c r="T27" i="35"/>
  <c r="T28" i="35" s="1"/>
  <c r="T85" i="35" s="1"/>
  <c r="S28" i="35"/>
  <c r="S85" i="35" s="1"/>
  <c r="V59" i="35"/>
  <c r="V91" i="35" s="1"/>
  <c r="AG69" i="35"/>
  <c r="AA69" i="35"/>
  <c r="AF70" i="35"/>
  <c r="Z70" i="35"/>
  <c r="AC70" i="35"/>
  <c r="W71" i="35" l="1"/>
  <c r="W72" i="35" s="1"/>
  <c r="W92" i="35" s="1"/>
  <c r="W95" i="35" s="1"/>
  <c r="AE71" i="35"/>
  <c r="AF71" i="35"/>
  <c r="AF72" i="35" s="1"/>
  <c r="AF92" i="35" s="1"/>
  <c r="AF95" i="35" s="1"/>
  <c r="X180" i="22"/>
  <c r="FS71" i="35"/>
  <c r="FS72" i="35" s="1"/>
  <c r="FS92" i="35" s="1"/>
  <c r="FS95" i="35" s="1"/>
  <c r="V71" i="35"/>
  <c r="V72" i="35" s="1"/>
  <c r="V92" i="35" s="1"/>
  <c r="V95" i="35" s="1"/>
  <c r="AG71" i="35"/>
  <c r="AG72" i="35" s="1"/>
  <c r="AG92" i="35" s="1"/>
  <c r="AG95" i="35" s="1"/>
  <c r="AC71" i="35"/>
  <c r="AC72" i="35" s="1"/>
  <c r="AC92" i="35" s="1"/>
  <c r="AC95" i="35" s="1"/>
  <c r="AA71" i="35"/>
  <c r="AA72" i="35" s="1"/>
  <c r="AA92" i="35" s="1"/>
  <c r="AA95" i="35" s="1"/>
  <c r="EZ72" i="35"/>
  <c r="EZ92" i="35" s="1"/>
  <c r="EZ95" i="35" s="1"/>
  <c r="AJ72" i="35"/>
  <c r="AJ92" i="35" s="1"/>
  <c r="AJ95" i="35" s="1"/>
  <c r="X71" i="35"/>
  <c r="X72" i="35" s="1"/>
  <c r="X92" i="35" s="1"/>
  <c r="X95" i="35" s="1"/>
  <c r="Y71" i="35"/>
  <c r="Y72" i="35" s="1"/>
  <c r="Y92" i="35" s="1"/>
  <c r="Y95" i="35" s="1"/>
  <c r="AD71" i="35"/>
  <c r="AD72" i="35" s="1"/>
  <c r="AD92" i="35" s="1"/>
  <c r="AD95" i="35" s="1"/>
  <c r="AV72" i="35"/>
  <c r="AV92" i="35" s="1"/>
  <c r="AV95" i="35" s="1"/>
  <c r="EB72" i="35"/>
  <c r="EB92" i="35" s="1"/>
  <c r="EB95" i="35" s="1"/>
  <c r="EN72" i="35"/>
  <c r="EN92" i="35" s="1"/>
  <c r="EN95" i="35" s="1"/>
  <c r="FQ72" i="35"/>
  <c r="FQ92" i="35" s="1"/>
  <c r="FQ95" i="35" s="1"/>
  <c r="S69" i="35"/>
  <c r="S70" i="35"/>
  <c r="T70" i="35" s="1"/>
  <c r="AB71" i="35"/>
  <c r="AB72" i="35" s="1"/>
  <c r="AB92" i="35" s="1"/>
  <c r="AB95" i="35" s="1"/>
  <c r="DD72" i="35"/>
  <c r="DD92" i="35" s="1"/>
  <c r="DD95" i="35" s="1"/>
  <c r="FW72" i="35"/>
  <c r="FW92" i="35" s="1"/>
  <c r="FW95" i="35" s="1"/>
  <c r="AE72" i="35"/>
  <c r="AE92" i="35" s="1"/>
  <c r="AE95" i="35" s="1"/>
  <c r="DP72" i="35"/>
  <c r="DP92" i="35" s="1"/>
  <c r="DP95" i="35" s="1"/>
  <c r="D20" i="2"/>
  <c r="D23" i="2" s="1"/>
  <c r="S59" i="35"/>
  <c r="S91" i="35" s="1"/>
  <c r="Z71" i="35"/>
  <c r="Z72" i="35" s="1"/>
  <c r="Z92" i="35" s="1"/>
  <c r="Z95" i="35" s="1"/>
  <c r="BT72" i="35"/>
  <c r="BT92" i="35" s="1"/>
  <c r="BT95" i="35" s="1"/>
  <c r="BH72" i="35"/>
  <c r="BH92" i="35" s="1"/>
  <c r="BH95" i="35" s="1"/>
  <c r="T59" i="35"/>
  <c r="T91" i="35" s="1"/>
  <c r="T69" i="35" l="1"/>
  <c r="S71" i="35"/>
  <c r="T71" i="35" s="1"/>
  <c r="S72" i="35" l="1"/>
  <c r="S92" i="35" s="1"/>
  <c r="S95" i="35" s="1"/>
  <c r="T72" i="35"/>
  <c r="T92" i="35" s="1"/>
  <c r="T95" i="35" s="1"/>
</calcChain>
</file>

<file path=xl/comments1.xml><?xml version="1.0" encoding="utf-8"?>
<comments xmlns="http://schemas.openxmlformats.org/spreadsheetml/2006/main">
  <authors>
    <author>Aaron Mercado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Aaron Mercado
</t>
        </r>
        <r>
          <rPr>
            <sz val="9"/>
            <color indexed="81"/>
            <rFont val="Tahoma"/>
            <family val="2"/>
          </rPr>
          <t>Changing this date will change the "Months in Service" column which will alter the "Accumulated Depreciation Column</t>
        </r>
      </text>
    </comment>
  </commentList>
</comments>
</file>

<file path=xl/sharedStrings.xml><?xml version="1.0" encoding="utf-8"?>
<sst xmlns="http://schemas.openxmlformats.org/spreadsheetml/2006/main" count="1379" uniqueCount="535">
  <si>
    <t>Classification</t>
  </si>
  <si>
    <t>Description</t>
  </si>
  <si>
    <t>Asset</t>
  </si>
  <si>
    <t>Vendor</t>
  </si>
  <si>
    <t>Acquisition Cost</t>
  </si>
  <si>
    <t>AUTO / TRUCK</t>
  </si>
  <si>
    <t>TOTAL AUTO &amp; TRUCKS</t>
  </si>
  <si>
    <t>BUILDING</t>
  </si>
  <si>
    <t>TOTAL BUILDING</t>
  </si>
  <si>
    <t>TOTAL COMPUTER HARDWARE</t>
  </si>
  <si>
    <t>Oracle</t>
  </si>
  <si>
    <t>Transportation Management Software</t>
  </si>
  <si>
    <t>TOTAL COMPUTER SOFTWARE</t>
  </si>
  <si>
    <t>LEASE IMPRV</t>
  </si>
  <si>
    <t>TOTAL LEASEHOLD IMPROVEMENT</t>
  </si>
  <si>
    <t>MACH &amp; EQUIP</t>
  </si>
  <si>
    <t>Oil Roaster</t>
  </si>
  <si>
    <t>TOTAL MACHINERY &amp; EQUIP</t>
  </si>
  <si>
    <t>OFFICE EQUIP</t>
  </si>
  <si>
    <t>TOTAL OFFICE EQUIP</t>
  </si>
  <si>
    <t>GRAND TOTAL</t>
  </si>
  <si>
    <t>Project</t>
  </si>
  <si>
    <t>Summary</t>
  </si>
  <si>
    <t>TOTAL COMPUTER</t>
  </si>
  <si>
    <t>COMP HARDWARE</t>
  </si>
  <si>
    <t>COMP SOFTWARE</t>
  </si>
  <si>
    <t>JOURNAL NUMBER:</t>
  </si>
  <si>
    <t>SUBMITTED BY:</t>
  </si>
  <si>
    <t>Aaron Mercado</t>
  </si>
  <si>
    <t>BATCH:</t>
  </si>
  <si>
    <t>APPROVED BY:</t>
  </si>
  <si>
    <t>PERIOD:</t>
  </si>
  <si>
    <t>DATE SUBMITTED:</t>
  </si>
  <si>
    <t>JOURNAL DESCRIPTION:</t>
  </si>
  <si>
    <t>REVERSING (Y/N):</t>
  </si>
  <si>
    <t>N</t>
  </si>
  <si>
    <t>ACCOUNT CODE</t>
  </si>
  <si>
    <t>ACCOUNT</t>
  </si>
  <si>
    <t>DEBIT</t>
  </si>
  <si>
    <t>CREDIT</t>
  </si>
  <si>
    <t>DESCRIPTION</t>
  </si>
  <si>
    <t>ACC DEPR BUILDING</t>
  </si>
  <si>
    <t>ACC DEPR LEASEHOLD</t>
  </si>
  <si>
    <t>ACC DEPR COMPUTER</t>
  </si>
  <si>
    <t>ACC DEPR MACH &amp; EQUIPMENT</t>
  </si>
  <si>
    <t>ACC DEPR AUTO/TRUCK</t>
  </si>
  <si>
    <t>ACC DEPR OFFICE EQUIPMENT</t>
  </si>
  <si>
    <t>TOTAL</t>
  </si>
  <si>
    <t>New Payroll System</t>
  </si>
  <si>
    <t>NBV</t>
  </si>
  <si>
    <t>Beg of Life</t>
  </si>
  <si>
    <t>End of Life</t>
  </si>
  <si>
    <t>Years</t>
  </si>
  <si>
    <t>Depreciation Status</t>
  </si>
  <si>
    <t>Weeks</t>
  </si>
  <si>
    <t>Weekly Depreciation</t>
  </si>
  <si>
    <t>Weeks in service</t>
  </si>
  <si>
    <t>Accumulated Depreciation Total</t>
  </si>
  <si>
    <t>Fiscal Month</t>
  </si>
  <si>
    <t>FY21</t>
  </si>
  <si>
    <t>FY20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</si>
  <si>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</si>
  <si>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</si>
  <si>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</si>
  <si>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</si>
  <si>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</si>
  <si>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</si>
  <si>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</si>
  <si>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</si>
  <si>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</si>
  <si>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</si>
  <si>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</si>
  <si>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</si>
  <si>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FY20 YTD Depreciation</t>
  </si>
  <si>
    <t>FY21 YTD Depreciation</t>
  </si>
  <si>
    <t>FY22</t>
  </si>
  <si>
    <t>FY22 YTD Depreciation</t>
  </si>
  <si>
    <t>Current Month</t>
  </si>
  <si>
    <t>Prior Month</t>
  </si>
  <si>
    <t>TOTAL DEPRECIATION &amp; NBV</t>
  </si>
  <si>
    <t>TERM</t>
  </si>
  <si>
    <t>NOV</t>
  </si>
  <si>
    <t>AUG</t>
  </si>
  <si>
    <t>SEP</t>
  </si>
  <si>
    <t>OCT</t>
  </si>
  <si>
    <t>DEC</t>
  </si>
  <si>
    <t>JUL</t>
  </si>
  <si>
    <t>JUN</t>
  </si>
  <si>
    <t>MAY</t>
  </si>
  <si>
    <t>APR</t>
  </si>
  <si>
    <t>MAR</t>
  </si>
  <si>
    <t>FEB</t>
  </si>
  <si>
    <t>JAN</t>
  </si>
  <si>
    <t>Month Title</t>
  </si>
  <si>
    <t>Pull Mo.</t>
  </si>
  <si>
    <t>Actual Date</t>
  </si>
  <si>
    <t>GL Month</t>
  </si>
  <si>
    <t>DETAILS</t>
  </si>
  <si>
    <t>Location</t>
  </si>
  <si>
    <t>Depr Exp Acct</t>
  </si>
  <si>
    <t>Accum Depr Acct</t>
  </si>
  <si>
    <t>Column3</t>
  </si>
  <si>
    <t>Nov 19</t>
  </si>
  <si>
    <t>Dec 19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</si>
  <si>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</si>
  <si>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</si>
  <si>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</si>
  <si>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</si>
  <si>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</si>
  <si>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</si>
  <si>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</si>
  <si>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</si>
  <si>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Sep 20</t>
  </si>
  <si>
    <t>Oct 20</t>
  </si>
  <si>
    <t>Nov 20</t>
  </si>
  <si>
    <t>Dec 20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</si>
  <si>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</si>
  <si>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</si>
  <si>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</si>
  <si>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</si>
  <si>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</si>
  <si>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</si>
  <si>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</si>
  <si>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</si>
  <si>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</si>
  <si>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</si>
  <si>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</si>
  <si>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</si>
  <si>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</si>
  <si>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</si>
  <si>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</si>
  <si>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</si>
  <si>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</si>
  <si>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</si>
  <si>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</si>
  <si>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</si>
  <si>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</si>
  <si>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</si>
  <si>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Column4</t>
  </si>
  <si>
    <t>Fiscal Year</t>
  </si>
  <si>
    <t>Period</t>
  </si>
  <si>
    <t>Month</t>
  </si>
  <si>
    <t>Calendar</t>
  </si>
  <si>
    <t>FY21 P06 - APR 2021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</si>
  <si>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</si>
  <si>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</si>
  <si>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</si>
  <si>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</si>
  <si>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</si>
  <si>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</si>
  <si>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</si>
  <si>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</si>
  <si>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</si>
  <si>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</si>
  <si>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Nov-10</t>
  </si>
  <si>
    <t>Dec-10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</si>
  <si>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</si>
  <si>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</si>
  <si>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</si>
  <si>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</si>
  <si>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</si>
  <si>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</si>
  <si>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</si>
  <si>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</si>
  <si>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</si>
  <si>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</si>
  <si>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Nov-11</t>
  </si>
  <si>
    <t>Dec-11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</si>
  <si>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</si>
  <si>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</si>
  <si>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</si>
  <si>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</si>
  <si>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</si>
  <si>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</si>
  <si>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</si>
  <si>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</si>
  <si>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</si>
  <si>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</si>
  <si>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Nov-12</t>
  </si>
  <si>
    <t>Dec-12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</si>
  <si>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</si>
  <si>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</si>
  <si>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</si>
  <si>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</si>
  <si>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</si>
  <si>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</si>
  <si>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</si>
  <si>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</si>
  <si>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</si>
  <si>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</si>
  <si>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Nov-13</t>
  </si>
  <si>
    <t>Dec-13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</si>
  <si>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</si>
  <si>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</si>
  <si>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</si>
  <si>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</si>
  <si>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</si>
  <si>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</si>
  <si>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</si>
  <si>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</si>
  <si>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</si>
  <si>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</si>
  <si>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Nov-14</t>
  </si>
  <si>
    <t>Dec-14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</si>
  <si>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</si>
  <si>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</si>
  <si>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</si>
  <si>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</si>
  <si>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</si>
  <si>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</si>
  <si>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</si>
  <si>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</si>
  <si>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</si>
  <si>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</si>
  <si>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Nov-15</t>
  </si>
  <si>
    <t>Dec-15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</si>
  <si>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</si>
  <si>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</si>
  <si>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</si>
  <si>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</si>
  <si>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</si>
  <si>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</si>
  <si>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</si>
  <si>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</si>
  <si>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</si>
  <si>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</si>
  <si>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Nov-16</t>
  </si>
  <si>
    <t>Dec-16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</si>
  <si>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</si>
  <si>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</si>
  <si>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</si>
  <si>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</si>
  <si>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</si>
  <si>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</si>
  <si>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</si>
  <si>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</si>
  <si>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</si>
  <si>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</si>
  <si>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Nov-17</t>
  </si>
  <si>
    <t>Dec-17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</si>
  <si>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</si>
  <si>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</si>
  <si>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</si>
  <si>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</si>
  <si>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</si>
  <si>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</si>
  <si>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</si>
  <si>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</si>
  <si>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</si>
  <si>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</si>
  <si>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Nov-18</t>
  </si>
  <si>
    <t>Dec-18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</si>
  <si>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</si>
  <si>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</si>
  <si>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</si>
  <si>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</si>
  <si>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</si>
  <si>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</si>
  <si>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</si>
  <si>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</si>
  <si>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</si>
  <si>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</si>
  <si>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Nov-19</t>
  </si>
  <si>
    <t>Dec-19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</si>
  <si>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</si>
  <si>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</si>
  <si>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</si>
  <si>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</si>
  <si>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</si>
  <si>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</si>
  <si>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</si>
  <si>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</si>
  <si>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</si>
  <si>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</si>
  <si>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Nov-20</t>
  </si>
  <si>
    <t>Dec-20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</si>
  <si>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</si>
  <si>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</si>
  <si>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</si>
  <si>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</si>
  <si>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</si>
  <si>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</si>
  <si>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</si>
  <si>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</si>
  <si>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</si>
  <si>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</si>
  <si>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Nov-21</t>
  </si>
  <si>
    <t>Dec-21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</si>
  <si>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</si>
  <si>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</si>
  <si>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</si>
  <si>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</si>
  <si>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</si>
  <si>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</si>
  <si>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</si>
  <si>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</si>
  <si>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</si>
  <si>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</si>
  <si>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Nov-22</t>
  </si>
  <si>
    <t>Dec-22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</si>
  <si>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</si>
  <si>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</si>
  <si>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</si>
  <si>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</si>
  <si>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</si>
  <si>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</si>
  <si>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</si>
  <si>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</si>
  <si>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</si>
  <si>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</si>
  <si>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FY10 YTD Depreciation</t>
  </si>
  <si>
    <t>FY11 YTD Depreciation</t>
  </si>
  <si>
    <t>FY12 YTD Depreciation</t>
  </si>
  <si>
    <t>FY13 YTD Depreciation</t>
  </si>
  <si>
    <t>FY14 YTD Depreciation</t>
  </si>
  <si>
    <t>FY15 YTD Depreciation</t>
  </si>
  <si>
    <t>FY16 YTD Depreciation</t>
  </si>
  <si>
    <t>FY17 YTD Depreciation</t>
  </si>
  <si>
    <t>FY18 YTD Depreciation</t>
  </si>
  <si>
    <t>FY19 YTD Depreciation</t>
  </si>
  <si>
    <t>Azusa</t>
  </si>
  <si>
    <t>San Diego</t>
  </si>
  <si>
    <t>Rancho Cucamonga</t>
  </si>
  <si>
    <t>Burbank</t>
  </si>
  <si>
    <t>Yorba Linda</t>
  </si>
  <si>
    <t>Ford Truck #29472</t>
  </si>
  <si>
    <t xml:space="preserve">Audi A4 2.0 CVT  </t>
  </si>
  <si>
    <t>Isuzu #9173 NP</t>
  </si>
  <si>
    <t>Reefer #9124</t>
  </si>
  <si>
    <t>Bathroom Door Frame and Wall Damage</t>
  </si>
  <si>
    <t>Wiring for AC Units</t>
  </si>
  <si>
    <t xml:space="preserve">Carpeting </t>
  </si>
  <si>
    <t>Interior Painting</t>
  </si>
  <si>
    <t xml:space="preserve">Iron Fence </t>
  </si>
  <si>
    <t>Asphalt Services</t>
  </si>
  <si>
    <t>Steel Door</t>
  </si>
  <si>
    <t>Barb Wire Fence</t>
  </si>
  <si>
    <t>Roofing Repairs</t>
  </si>
  <si>
    <t>Skylight and Coating Replacement</t>
  </si>
  <si>
    <t>Nissan 2002 Blue Metallic</t>
  </si>
  <si>
    <t>IT Equipment</t>
  </si>
  <si>
    <t>3 Tech MC10580 Handheld Scanners</t>
  </si>
  <si>
    <t>Spare Laptops</t>
  </si>
  <si>
    <t>MF2372 Security System</t>
  </si>
  <si>
    <t>Laptops Batch #864</t>
  </si>
  <si>
    <t>Computers for Warehouse (23) &amp; Production (12)</t>
  </si>
  <si>
    <t>SQL Server Software</t>
  </si>
  <si>
    <t>ERP Migration</t>
  </si>
  <si>
    <t>Microsoft Licenses</t>
  </si>
  <si>
    <t>Exhaust Fan Installation Trucker Bathroom</t>
  </si>
  <si>
    <t>Room 18 &amp; 52 Replacement Air Vent Grills</t>
  </si>
  <si>
    <t>Smoke Vent Repair</t>
  </si>
  <si>
    <t>Chainlink Fencing</t>
  </si>
  <si>
    <t>Cooler Plan Walls</t>
  </si>
  <si>
    <t>Dry Roast Concrete Coating Repair RM 32</t>
  </si>
  <si>
    <t>Forklift Bumpers Warehouse</t>
  </si>
  <si>
    <t>HVAC Repairs</t>
  </si>
  <si>
    <t>Warehouse Lighting Repair</t>
  </si>
  <si>
    <t>Warehouse Coil Relocation</t>
  </si>
  <si>
    <t>Hopper Machine</t>
  </si>
  <si>
    <t>Replacement Derlin Roller Chain</t>
  </si>
  <si>
    <t>Epoxy Floor Replacement</t>
  </si>
  <si>
    <t>Dry Roasting Workstation</t>
  </si>
  <si>
    <t>Check / Weigh System Replacement</t>
  </si>
  <si>
    <t>Rod Collar and Ball Bearing Mount</t>
  </si>
  <si>
    <t>Case Packer RM 62</t>
  </si>
  <si>
    <t>Bagger Machine Actuators</t>
  </si>
  <si>
    <t>Cameras - Production Rooms 43 - 59</t>
  </si>
  <si>
    <t>Fireproof File Cabinets</t>
  </si>
  <si>
    <t>Toshiba Printer #917234</t>
  </si>
  <si>
    <t>Office Chairs</t>
  </si>
  <si>
    <t>Lift Desks</t>
  </si>
  <si>
    <t>#74176</t>
  </si>
  <si>
    <t>UJF42</t>
  </si>
  <si>
    <t>#24314</t>
  </si>
  <si>
    <t>FXF34</t>
  </si>
  <si>
    <t>#78511</t>
  </si>
  <si>
    <t>CWN63</t>
  </si>
  <si>
    <t>#85380</t>
  </si>
  <si>
    <t>STK29</t>
  </si>
  <si>
    <t>#34313</t>
  </si>
  <si>
    <t>ZFQ84</t>
  </si>
  <si>
    <t>#11525</t>
  </si>
  <si>
    <t>GDM65</t>
  </si>
  <si>
    <t>#47914</t>
  </si>
  <si>
    <t>PSM37</t>
  </si>
  <si>
    <t>#33044</t>
  </si>
  <si>
    <t>JSY73</t>
  </si>
  <si>
    <t>#57573</t>
  </si>
  <si>
    <t>XFW80</t>
  </si>
  <si>
    <t>#78082</t>
  </si>
  <si>
    <t>GKH77</t>
  </si>
  <si>
    <t>#61319</t>
  </si>
  <si>
    <t>DVE84</t>
  </si>
  <si>
    <t>#69807</t>
  </si>
  <si>
    <t>VNX17</t>
  </si>
  <si>
    <t>#58615</t>
  </si>
  <si>
    <t>KPG86</t>
  </si>
  <si>
    <t>#95718</t>
  </si>
  <si>
    <t>XLO56</t>
  </si>
  <si>
    <t>#12068</t>
  </si>
  <si>
    <t>ZEN24</t>
  </si>
  <si>
    <t>#26999</t>
  </si>
  <si>
    <t>CHV19</t>
  </si>
  <si>
    <t>#29663</t>
  </si>
  <si>
    <t>GWG69</t>
  </si>
  <si>
    <t>#94409</t>
  </si>
  <si>
    <t>JFX20</t>
  </si>
  <si>
    <t>#67932</t>
  </si>
  <si>
    <t>SEP72</t>
  </si>
  <si>
    <t>#36440</t>
  </si>
  <si>
    <t>FNX96</t>
  </si>
  <si>
    <t>#55708</t>
  </si>
  <si>
    <t>SQV45</t>
  </si>
  <si>
    <t>#79334</t>
  </si>
  <si>
    <t>HTD28</t>
  </si>
  <si>
    <t>#55654</t>
  </si>
  <si>
    <t>RHU81</t>
  </si>
  <si>
    <t>#55985</t>
  </si>
  <si>
    <t>JAB61</t>
  </si>
  <si>
    <t>#70116</t>
  </si>
  <si>
    <t>GUO70</t>
  </si>
  <si>
    <t>#47972</t>
  </si>
  <si>
    <t>KFV29</t>
  </si>
  <si>
    <t>#87945</t>
  </si>
  <si>
    <t>FFS82</t>
  </si>
  <si>
    <t>#55388</t>
  </si>
  <si>
    <t>AQK62</t>
  </si>
  <si>
    <t>#98658</t>
  </si>
  <si>
    <t>TQI36</t>
  </si>
  <si>
    <t>#35869</t>
  </si>
  <si>
    <t>HPH13</t>
  </si>
  <si>
    <t>#49241</t>
  </si>
  <si>
    <t>DJV97</t>
  </si>
  <si>
    <t>#59000</t>
  </si>
  <si>
    <t>SID91</t>
  </si>
  <si>
    <t>#27001</t>
  </si>
  <si>
    <t>XYR88</t>
  </si>
  <si>
    <t>#26576</t>
  </si>
  <si>
    <t>UUY14</t>
  </si>
  <si>
    <t>#57908</t>
  </si>
  <si>
    <t>FLW56</t>
  </si>
  <si>
    <t>#16134</t>
  </si>
  <si>
    <t>FWC73</t>
  </si>
  <si>
    <t>#36773</t>
  </si>
  <si>
    <t>ZWT29</t>
  </si>
  <si>
    <t>#50991</t>
  </si>
  <si>
    <t>VSU93</t>
  </si>
  <si>
    <t>#95918</t>
  </si>
  <si>
    <t>TWE35</t>
  </si>
  <si>
    <t>#45221</t>
  </si>
  <si>
    <t>SDZ56</t>
  </si>
  <si>
    <t>#47886</t>
  </si>
  <si>
    <t>GDN26</t>
  </si>
  <si>
    <t>#20409</t>
  </si>
  <si>
    <t>IUW89</t>
  </si>
  <si>
    <t>#55334</t>
  </si>
  <si>
    <t>LHB40</t>
  </si>
  <si>
    <t>#34930</t>
  </si>
  <si>
    <t>AVV96</t>
  </si>
  <si>
    <t>#98354</t>
  </si>
  <si>
    <t>MWR41</t>
  </si>
  <si>
    <t>#84802</t>
  </si>
  <si>
    <t>AZW67</t>
  </si>
  <si>
    <t>#70546</t>
  </si>
  <si>
    <t>MRB24</t>
  </si>
  <si>
    <t>#46593</t>
  </si>
  <si>
    <t>HMZ61</t>
  </si>
  <si>
    <t>#39387</t>
  </si>
  <si>
    <t>CTZ51</t>
  </si>
  <si>
    <t>#15209</t>
  </si>
  <si>
    <t>UOA39</t>
  </si>
  <si>
    <t>#84635</t>
  </si>
  <si>
    <t>LNI14</t>
  </si>
  <si>
    <t>B10-05</t>
  </si>
  <si>
    <t>S12-14</t>
  </si>
  <si>
    <t>S16-27</t>
  </si>
  <si>
    <t>R20-43</t>
  </si>
  <si>
    <t>B20-44</t>
  </si>
  <si>
    <t>A11-09</t>
  </si>
  <si>
    <t>A13-16</t>
  </si>
  <si>
    <t>A13-17</t>
  </si>
  <si>
    <t>A14-21</t>
  </si>
  <si>
    <t>A15-24</t>
  </si>
  <si>
    <t>A16-28</t>
  </si>
  <si>
    <t>A16-29</t>
  </si>
  <si>
    <t>A16-30</t>
  </si>
  <si>
    <t>A19-41</t>
  </si>
  <si>
    <t>A20-46</t>
  </si>
  <si>
    <t>Y11-10</t>
  </si>
  <si>
    <t>Y12-12</t>
  </si>
  <si>
    <t>B13-18</t>
  </si>
  <si>
    <t>Y18-35</t>
  </si>
  <si>
    <t>Y18-36</t>
  </si>
  <si>
    <t>B19-40</t>
  </si>
  <si>
    <t>Y11-11</t>
  </si>
  <si>
    <t>R13-19</t>
  </si>
  <si>
    <t>R14-23</t>
  </si>
  <si>
    <t>Y17-33</t>
  </si>
  <si>
    <t>R18-37</t>
  </si>
  <si>
    <t>B18-38</t>
  </si>
  <si>
    <t>B10-04</t>
  </si>
  <si>
    <t>B11-07</t>
  </si>
  <si>
    <t>B11-08</t>
  </si>
  <si>
    <t>Y12-13</t>
  </si>
  <si>
    <t>R14-20</t>
  </si>
  <si>
    <t>S14-22</t>
  </si>
  <si>
    <t>Y17-32</t>
  </si>
  <si>
    <t>B18-34</t>
  </si>
  <si>
    <t>B20-47</t>
  </si>
  <si>
    <t>Y20-48</t>
  </si>
  <si>
    <t>B09-01</t>
  </si>
  <si>
    <t>R10-06</t>
  </si>
  <si>
    <t>Y13-15</t>
  </si>
  <si>
    <t>B15-25</t>
  </si>
  <si>
    <t>S15-26</t>
  </si>
  <si>
    <t>R18-39</t>
  </si>
  <si>
    <t>R19-42</t>
  </si>
  <si>
    <t>Y20-49</t>
  </si>
  <si>
    <t>Y20-50</t>
  </si>
  <si>
    <t>B21-51</t>
  </si>
  <si>
    <t>Y09-02</t>
  </si>
  <si>
    <t>S10-03</t>
  </si>
  <si>
    <t>Y16-31</t>
  </si>
  <si>
    <t>S20-45</t>
  </si>
  <si>
    <t>ACCOUNTS</t>
  </si>
  <si>
    <t>YTD DEPRECIATION</t>
  </si>
  <si>
    <t>JRNL00845712</t>
  </si>
  <si>
    <t>John Smith</t>
  </si>
  <si>
    <t>Fruits &amp; Nuts, Inc.</t>
  </si>
  <si>
    <t>DEPRECIATION EXPENSE AZUSA</t>
  </si>
  <si>
    <t>DEPRECIATION EXPENSE BURBANK</t>
  </si>
  <si>
    <t>DEPRECIATION EXPENSE SAN DIEGO</t>
  </si>
  <si>
    <t>DEPRECIATION EXPENSE RANCHO CUCAMONGA</t>
  </si>
  <si>
    <t>DEPRECIATION EXPENSE YORBA 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</si>
</sst>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mm\/dd\/yy"/>
    <numFmt numFmtId="167" formatCode="[$-409]mmm\-yy;@"/>
    <numFmt numFmtId="168" formatCode="[$$  -409]#,##0.00_);[$$  -409]\(#,##0.00\)"/>
    <numFmt numFmtId="169" formatCode="_(&quot;$&quot;* #,##0_);_(&quot;$&quot;* \(#,##0\);_(&quot;$&quot;* &quot;-&quot;??_);_(@_)"/>
    <numFmt numFmtId="170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3C472"/>
        <bgColor indexed="64"/>
      </patternFill>
    </fill>
    <fill>
      <patternFill patternType="solid">
        <fgColor rgb="FFF19861"/>
        <bgColor indexed="64"/>
      </patternFill>
    </fill>
    <fill>
      <patternFill patternType="solid">
        <fgColor rgb="FF4C91D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>
      <alignment vertical="top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63">
    <xf numFmtId="0" fontId="0" fillId="0" borderId="0" xfId="0"/>
    <xf numFmtId="0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169" fontId="3" fillId="0" borderId="1" xfId="2" applyNumberFormat="1" applyFont="1" applyFill="1" applyBorder="1" applyAlignment="1">
      <alignment horizontal="left" vertical="center"/>
    </xf>
    <xf numFmtId="169" fontId="3" fillId="0" borderId="8" xfId="2" applyNumberFormat="1" applyFont="1" applyFill="1" applyBorder="1" applyAlignment="1">
      <alignment vertical="center"/>
    </xf>
    <xf numFmtId="169" fontId="3" fillId="0" borderId="9" xfId="2" applyNumberFormat="1" applyFont="1" applyFill="1" applyBorder="1" applyAlignment="1">
      <alignment vertical="center"/>
    </xf>
    <xf numFmtId="169" fontId="3" fillId="0" borderId="9" xfId="2" applyNumberFormat="1" applyFont="1" applyFill="1" applyBorder="1" applyAlignment="1">
      <alignment horizontal="left" vertical="center"/>
    </xf>
    <xf numFmtId="169" fontId="3" fillId="4" borderId="5" xfId="2" applyNumberFormat="1" applyFont="1" applyFill="1" applyBorder="1" applyAlignment="1">
      <alignment horizontal="left" vertical="center"/>
    </xf>
    <xf numFmtId="169" fontId="3" fillId="4" borderId="6" xfId="2" applyNumberFormat="1" applyFont="1" applyFill="1" applyBorder="1" applyAlignment="1">
      <alignment horizontal="left" vertical="center"/>
    </xf>
    <xf numFmtId="0" fontId="1" fillId="0" borderId="0" xfId="6" applyAlignment="1">
      <alignment vertical="center"/>
    </xf>
    <xf numFmtId="43" fontId="1" fillId="0" borderId="0" xfId="1" applyAlignment="1">
      <alignment vertical="center"/>
    </xf>
    <xf numFmtId="0" fontId="10" fillId="0" borderId="0" xfId="6" applyFont="1" applyAlignment="1">
      <alignment vertical="center"/>
    </xf>
    <xf numFmtId="43" fontId="10" fillId="0" borderId="0" xfId="1" applyFont="1" applyAlignment="1">
      <alignment vertical="center"/>
    </xf>
    <xf numFmtId="0" fontId="0" fillId="0" borderId="12" xfId="6" applyFont="1" applyBorder="1" applyAlignment="1">
      <alignment vertical="center"/>
    </xf>
    <xf numFmtId="0" fontId="1" fillId="0" borderId="12" xfId="6" applyBorder="1" applyAlignment="1">
      <alignment vertical="center"/>
    </xf>
    <xf numFmtId="17" fontId="0" fillId="0" borderId="12" xfId="6" quotePrefix="1" applyNumberFormat="1" applyFont="1" applyBorder="1" applyAlignment="1">
      <alignment vertical="center"/>
    </xf>
    <xf numFmtId="14" fontId="1" fillId="0" borderId="12" xfId="6" applyNumberFormat="1" applyBorder="1" applyAlignment="1">
      <alignment horizontal="left" vertical="center"/>
    </xf>
    <xf numFmtId="0" fontId="1" fillId="0" borderId="14" xfId="6" applyFill="1" applyBorder="1" applyAlignment="1">
      <alignment vertical="center"/>
    </xf>
    <xf numFmtId="43" fontId="1" fillId="0" borderId="14" xfId="1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center"/>
    </xf>
    <xf numFmtId="169" fontId="3" fillId="10" borderId="0" xfId="2" applyNumberFormat="1" applyFont="1" applyFill="1" applyBorder="1" applyAlignment="1">
      <alignment horizontal="left" vertical="top"/>
    </xf>
    <xf numFmtId="0" fontId="3" fillId="10" borderId="0" xfId="3" applyFont="1" applyFill="1" applyBorder="1" applyAlignment="1">
      <alignment horizontal="center" vertical="top"/>
    </xf>
    <xf numFmtId="0" fontId="3" fillId="10" borderId="0" xfId="3" applyFont="1" applyFill="1" applyBorder="1">
      <alignment vertical="top"/>
    </xf>
    <xf numFmtId="0" fontId="3" fillId="10" borderId="0" xfId="3" applyFont="1" applyFill="1" applyBorder="1" applyAlignment="1">
      <alignment vertical="top"/>
    </xf>
    <xf numFmtId="0" fontId="3" fillId="10" borderId="0" xfId="1" applyNumberFormat="1" applyFont="1" applyFill="1" applyBorder="1" applyAlignment="1">
      <alignment horizontal="center" vertical="top"/>
    </xf>
    <xf numFmtId="164" fontId="3" fillId="10" borderId="0" xfId="3" applyNumberFormat="1" applyFont="1" applyFill="1" applyBorder="1" applyAlignment="1">
      <alignment horizontal="center" vertical="top"/>
    </xf>
    <xf numFmtId="169" fontId="3" fillId="0" borderId="20" xfId="2" applyNumberFormat="1" applyFont="1" applyFill="1" applyBorder="1" applyAlignment="1">
      <alignment horizontal="left" vertical="center"/>
    </xf>
    <xf numFmtId="169" fontId="3" fillId="0" borderId="22" xfId="2" applyNumberFormat="1" applyFont="1" applyFill="1" applyBorder="1" applyAlignment="1">
      <alignment horizontal="left" vertical="center"/>
    </xf>
    <xf numFmtId="0" fontId="3" fillId="0" borderId="20" xfId="3" applyFont="1" applyFill="1" applyBorder="1" applyAlignment="1">
      <alignment horizontal="center" vertical="center"/>
    </xf>
    <xf numFmtId="0" fontId="6" fillId="10" borderId="0" xfId="0" applyFont="1" applyFill="1"/>
    <xf numFmtId="0" fontId="6" fillId="10" borderId="0" xfId="0" applyFont="1" applyFill="1" applyAlignment="1">
      <alignment horizontal="center"/>
    </xf>
    <xf numFmtId="0" fontId="3" fillId="10" borderId="0" xfId="3" applyFont="1" applyFill="1" applyBorder="1" applyAlignment="1">
      <alignment vertical="center"/>
    </xf>
    <xf numFmtId="0" fontId="3" fillId="10" borderId="0" xfId="3" applyFont="1" applyFill="1" applyBorder="1" applyAlignment="1">
      <alignment horizontal="center" vertical="center"/>
    </xf>
    <xf numFmtId="165" fontId="3" fillId="10" borderId="0" xfId="1" applyNumberFormat="1" applyFont="1" applyFill="1" applyBorder="1" applyAlignment="1">
      <alignment vertical="center"/>
    </xf>
    <xf numFmtId="0" fontId="3" fillId="10" borderId="0" xfId="3" applyFont="1" applyFill="1" applyBorder="1" applyAlignment="1">
      <alignment horizontal="center" vertical="center" wrapText="1"/>
    </xf>
    <xf numFmtId="0" fontId="4" fillId="10" borderId="0" xfId="3" applyFont="1" applyFill="1" applyBorder="1" applyAlignment="1">
      <alignment horizontal="left" vertical="top"/>
    </xf>
    <xf numFmtId="0" fontId="4" fillId="10" borderId="0" xfId="3" applyFont="1" applyFill="1" applyBorder="1" applyAlignment="1">
      <alignment horizontal="center" vertical="top"/>
    </xf>
    <xf numFmtId="0" fontId="4" fillId="10" borderId="0" xfId="1" applyNumberFormat="1" applyFont="1" applyFill="1" applyBorder="1" applyAlignment="1">
      <alignment horizontal="center" vertical="top"/>
    </xf>
    <xf numFmtId="12" fontId="3" fillId="10" borderId="0" xfId="3" applyNumberFormat="1" applyFont="1" applyFill="1" applyBorder="1" applyAlignment="1">
      <alignment horizontal="center" vertical="top"/>
    </xf>
    <xf numFmtId="0" fontId="4" fillId="10" borderId="0" xfId="3" applyFont="1" applyFill="1" applyBorder="1" applyAlignment="1">
      <alignment horizontal="center" vertical="center" wrapText="1"/>
    </xf>
    <xf numFmtId="0" fontId="3" fillId="10" borderId="0" xfId="3" applyFont="1" applyFill="1" applyBorder="1" applyAlignment="1"/>
    <xf numFmtId="169" fontId="3" fillId="10" borderId="0" xfId="2" applyNumberFormat="1" applyFont="1" applyFill="1" applyBorder="1" applyAlignment="1">
      <alignment horizontal="center" vertical="top"/>
    </xf>
    <xf numFmtId="169" fontId="6" fillId="10" borderId="0" xfId="2" applyNumberFormat="1" applyFont="1" applyFill="1"/>
    <xf numFmtId="170" fontId="0" fillId="0" borderId="0" xfId="0" applyNumberFormat="1" applyAlignment="1">
      <alignment horizontal="center"/>
    </xf>
    <xf numFmtId="43" fontId="3" fillId="10" borderId="0" xfId="1" applyFont="1" applyFill="1" applyBorder="1" applyAlignment="1">
      <alignment horizontal="center" vertical="top"/>
    </xf>
    <xf numFmtId="43" fontId="6" fillId="10" borderId="0" xfId="1" applyFont="1" applyFill="1"/>
    <xf numFmtId="43" fontId="3" fillId="4" borderId="5" xfId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43" fontId="9" fillId="3" borderId="12" xfId="1" applyFont="1" applyFill="1" applyBorder="1" applyAlignment="1">
      <alignment horizontal="center" vertical="center"/>
    </xf>
    <xf numFmtId="167" fontId="3" fillId="0" borderId="0" xfId="3" applyNumberFormat="1" applyFont="1" applyFill="1" applyBorder="1" applyAlignment="1">
      <alignment horizontal="center" vertical="center"/>
    </xf>
    <xf numFmtId="167" fontId="6" fillId="10" borderId="0" xfId="0" applyNumberFormat="1" applyFont="1" applyFill="1" applyAlignment="1">
      <alignment horizontal="center"/>
    </xf>
    <xf numFmtId="167" fontId="3" fillId="10" borderId="0" xfId="3" applyNumberFormat="1" applyFont="1" applyFill="1" applyBorder="1" applyAlignment="1">
      <alignment horizontal="center" vertical="top"/>
    </xf>
    <xf numFmtId="167" fontId="4" fillId="7" borderId="34" xfId="2" applyNumberFormat="1" applyFont="1" applyFill="1" applyBorder="1" applyAlignment="1">
      <alignment horizontal="center" vertical="center" wrapText="1"/>
    </xf>
    <xf numFmtId="167" fontId="4" fillId="7" borderId="35" xfId="2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vertical="center"/>
    </xf>
    <xf numFmtId="167" fontId="14" fillId="5" borderId="34" xfId="2" applyNumberFormat="1" applyFont="1" applyFill="1" applyBorder="1" applyAlignment="1">
      <alignment horizontal="center" vertical="center" wrapText="1"/>
    </xf>
    <xf numFmtId="167" fontId="14" fillId="15" borderId="33" xfId="2" applyNumberFormat="1" applyFont="1" applyFill="1" applyBorder="1" applyAlignment="1">
      <alignment horizontal="center" vertical="center" wrapText="1"/>
    </xf>
    <xf numFmtId="167" fontId="14" fillId="15" borderId="34" xfId="2" applyNumberFormat="1" applyFont="1" applyFill="1" applyBorder="1" applyAlignment="1">
      <alignment horizontal="center" vertical="center" wrapText="1"/>
    </xf>
    <xf numFmtId="167" fontId="14" fillId="15" borderId="35" xfId="2" applyNumberFormat="1" applyFont="1" applyFill="1" applyBorder="1" applyAlignment="1">
      <alignment horizontal="center" vertical="center" wrapText="1"/>
    </xf>
    <xf numFmtId="14" fontId="4" fillId="10" borderId="0" xfId="3" applyNumberFormat="1" applyFont="1" applyFill="1" applyBorder="1" applyAlignment="1">
      <alignment horizontal="center" vertical="top"/>
    </xf>
    <xf numFmtId="167" fontId="4" fillId="7" borderId="38" xfId="2" applyNumberFormat="1" applyFont="1" applyFill="1" applyBorder="1" applyAlignment="1">
      <alignment horizontal="center" vertical="center" wrapText="1"/>
    </xf>
    <xf numFmtId="0" fontId="12" fillId="7" borderId="39" xfId="0" applyFont="1" applyFill="1" applyBorder="1" applyAlignment="1">
      <alignment horizontal="center" vertical="center"/>
    </xf>
    <xf numFmtId="0" fontId="12" fillId="7" borderId="29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/>
    </xf>
    <xf numFmtId="0" fontId="12" fillId="15" borderId="28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15" borderId="29" xfId="0" applyFont="1" applyFill="1" applyBorder="1" applyAlignment="1">
      <alignment horizontal="center" vertical="center"/>
    </xf>
    <xf numFmtId="0" fontId="12" fillId="15" borderId="30" xfId="0" applyFont="1" applyFill="1" applyBorder="1" applyAlignment="1">
      <alignment horizontal="center" vertical="center"/>
    </xf>
    <xf numFmtId="170" fontId="6" fillId="7" borderId="18" xfId="0" applyNumberFormat="1" applyFont="1" applyFill="1" applyBorder="1" applyAlignment="1">
      <alignment horizontal="center" vertical="center"/>
    </xf>
    <xf numFmtId="170" fontId="6" fillId="7" borderId="14" xfId="0" applyNumberFormat="1" applyFont="1" applyFill="1" applyBorder="1" applyAlignment="1">
      <alignment horizontal="center" vertical="center"/>
    </xf>
    <xf numFmtId="170" fontId="6" fillId="7" borderId="32" xfId="0" applyNumberFormat="1" applyFont="1" applyFill="1" applyBorder="1" applyAlignment="1">
      <alignment horizontal="center" vertical="center"/>
    </xf>
    <xf numFmtId="170" fontId="6" fillId="15" borderId="31" xfId="0" applyNumberFormat="1" applyFont="1" applyFill="1" applyBorder="1" applyAlignment="1">
      <alignment horizontal="center" vertical="center"/>
    </xf>
    <xf numFmtId="170" fontId="6" fillId="5" borderId="14" xfId="0" applyNumberFormat="1" applyFont="1" applyFill="1" applyBorder="1" applyAlignment="1">
      <alignment horizontal="center" vertical="center"/>
    </xf>
    <xf numFmtId="170" fontId="6" fillId="15" borderId="14" xfId="0" applyNumberFormat="1" applyFont="1" applyFill="1" applyBorder="1" applyAlignment="1">
      <alignment horizontal="center" vertical="center"/>
    </xf>
    <xf numFmtId="170" fontId="6" fillId="15" borderId="32" xfId="0" applyNumberFormat="1" applyFont="1" applyFill="1" applyBorder="1" applyAlignment="1">
      <alignment horizontal="center" vertical="center"/>
    </xf>
    <xf numFmtId="170" fontId="12" fillId="7" borderId="24" xfId="0" applyNumberFormat="1" applyFont="1" applyFill="1" applyBorder="1" applyAlignment="1">
      <alignment horizontal="center" vertical="center"/>
    </xf>
    <xf numFmtId="170" fontId="12" fillId="7" borderId="25" xfId="0" applyNumberFormat="1" applyFont="1" applyFill="1" applyBorder="1" applyAlignment="1">
      <alignment horizontal="center" vertical="center"/>
    </xf>
    <xf numFmtId="170" fontId="12" fillId="7" borderId="26" xfId="0" applyNumberFormat="1" applyFont="1" applyFill="1" applyBorder="1" applyAlignment="1">
      <alignment horizontal="center" vertical="center"/>
    </xf>
    <xf numFmtId="170" fontId="12" fillId="7" borderId="37" xfId="0" applyNumberFormat="1" applyFont="1" applyFill="1" applyBorder="1" applyAlignment="1">
      <alignment horizontal="center" vertical="center"/>
    </xf>
    <xf numFmtId="170" fontId="12" fillId="15" borderId="36" xfId="0" applyNumberFormat="1" applyFont="1" applyFill="1" applyBorder="1" applyAlignment="1">
      <alignment horizontal="center" vertical="center"/>
    </xf>
    <xf numFmtId="170" fontId="12" fillId="5" borderId="25" xfId="0" applyNumberFormat="1" applyFont="1" applyFill="1" applyBorder="1" applyAlignment="1">
      <alignment horizontal="center" vertical="center"/>
    </xf>
    <xf numFmtId="170" fontId="12" fillId="15" borderId="25" xfId="0" applyNumberFormat="1" applyFont="1" applyFill="1" applyBorder="1" applyAlignment="1">
      <alignment horizontal="center" vertical="center"/>
    </xf>
    <xf numFmtId="170" fontId="12" fillId="15" borderId="37" xfId="0" applyNumberFormat="1" applyFont="1" applyFill="1" applyBorder="1" applyAlignment="1">
      <alignment horizontal="center" vertical="center"/>
    </xf>
    <xf numFmtId="167" fontId="6" fillId="10" borderId="0" xfId="0" applyNumberFormat="1" applyFont="1" applyFill="1"/>
    <xf numFmtId="170" fontId="10" fillId="9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9" fontId="3" fillId="0" borderId="45" xfId="2" applyNumberFormat="1" applyFont="1" applyFill="1" applyBorder="1" applyAlignment="1">
      <alignment horizontal="left" vertical="center"/>
    </xf>
    <xf numFmtId="169" fontId="3" fillId="0" borderId="46" xfId="2" applyNumberFormat="1" applyFont="1" applyFill="1" applyBorder="1" applyAlignment="1">
      <alignment horizontal="left" vertical="center"/>
    </xf>
    <xf numFmtId="169" fontId="3" fillId="0" borderId="44" xfId="2" applyNumberFormat="1" applyFont="1" applyFill="1" applyBorder="1" applyAlignment="1">
      <alignment horizontal="left" vertical="center"/>
    </xf>
    <xf numFmtId="169" fontId="3" fillId="0" borderId="51" xfId="2" applyNumberFormat="1" applyFont="1" applyFill="1" applyBorder="1" applyAlignment="1">
      <alignment horizontal="left" vertical="center"/>
    </xf>
    <xf numFmtId="166" fontId="3" fillId="0" borderId="4" xfId="3" applyNumberFormat="1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169" fontId="3" fillId="0" borderId="6" xfId="2" applyNumberFormat="1" applyFont="1" applyFill="1" applyBorder="1" applyAlignment="1">
      <alignment horizontal="center" vertical="center"/>
    </xf>
    <xf numFmtId="166" fontId="3" fillId="0" borderId="7" xfId="3" applyNumberFormat="1" applyFont="1" applyFill="1" applyBorder="1" applyAlignment="1">
      <alignment horizontal="center" vertical="center"/>
    </xf>
    <xf numFmtId="169" fontId="3" fillId="0" borderId="8" xfId="2" applyNumberFormat="1" applyFont="1" applyFill="1" applyBorder="1" applyAlignment="1">
      <alignment horizontal="center" vertical="center"/>
    </xf>
    <xf numFmtId="164" fontId="3" fillId="0" borderId="53" xfId="3" applyNumberFormat="1" applyFont="1" applyFill="1" applyBorder="1" applyAlignment="1">
      <alignment horizontal="center" vertical="center"/>
    </xf>
    <xf numFmtId="164" fontId="3" fillId="0" borderId="54" xfId="3" applyNumberFormat="1" applyFont="1" applyFill="1" applyBorder="1" applyAlignment="1">
      <alignment horizontal="center" vertical="center"/>
    </xf>
    <xf numFmtId="166" fontId="3" fillId="0" borderId="45" xfId="3" applyNumberFormat="1" applyFont="1" applyFill="1" applyBorder="1" applyAlignment="1">
      <alignment horizontal="center" vertical="center"/>
    </xf>
    <xf numFmtId="166" fontId="3" fillId="0" borderId="44" xfId="3" applyNumberFormat="1" applyFont="1" applyFill="1" applyBorder="1" applyAlignment="1">
      <alignment horizontal="center" vertical="center"/>
    </xf>
    <xf numFmtId="166" fontId="3" fillId="0" borderId="51" xfId="3" applyNumberFormat="1" applyFont="1" applyFill="1" applyBorder="1" applyAlignment="1">
      <alignment horizontal="center" vertical="center"/>
    </xf>
    <xf numFmtId="166" fontId="3" fillId="0" borderId="20" xfId="3" applyNumberFormat="1" applyFont="1" applyFill="1" applyBorder="1" applyAlignment="1">
      <alignment horizontal="center" vertical="center"/>
    </xf>
    <xf numFmtId="0" fontId="3" fillId="0" borderId="51" xfId="3" applyNumberFormat="1" applyFont="1" applyFill="1" applyBorder="1" applyAlignment="1">
      <alignment horizontal="center" vertical="center"/>
    </xf>
    <xf numFmtId="0" fontId="3" fillId="0" borderId="20" xfId="3" applyNumberFormat="1" applyFont="1" applyFill="1" applyBorder="1" applyAlignment="1">
      <alignment horizontal="center" vertical="center"/>
    </xf>
    <xf numFmtId="0" fontId="3" fillId="0" borderId="51" xfId="3" applyFont="1" applyFill="1" applyBorder="1" applyAlignment="1">
      <alignment horizontal="center" vertical="center"/>
    </xf>
    <xf numFmtId="43" fontId="3" fillId="0" borderId="51" xfId="1" applyFont="1" applyFill="1" applyBorder="1" applyAlignment="1">
      <alignment horizontal="center" vertical="center"/>
    </xf>
    <xf numFmtId="43" fontId="3" fillId="0" borderId="20" xfId="1" applyFont="1" applyFill="1" applyBorder="1" applyAlignment="1">
      <alignment horizontal="center" vertical="center"/>
    </xf>
    <xf numFmtId="0" fontId="3" fillId="0" borderId="46" xfId="3" applyFont="1" applyFill="1" applyBorder="1" applyAlignment="1">
      <alignment horizontal="center" vertical="center"/>
    </xf>
    <xf numFmtId="0" fontId="3" fillId="0" borderId="22" xfId="3" applyFont="1" applyFill="1" applyBorder="1" applyAlignment="1">
      <alignment horizontal="center" vertical="center"/>
    </xf>
    <xf numFmtId="169" fontId="3" fillId="0" borderId="4" xfId="2" applyNumberFormat="1" applyFont="1" applyFill="1" applyBorder="1" applyAlignment="1">
      <alignment horizontal="left" vertical="center"/>
    </xf>
    <xf numFmtId="169" fontId="3" fillId="0" borderId="7" xfId="2" applyNumberFormat="1" applyFont="1" applyFill="1" applyBorder="1" applyAlignment="1">
      <alignment horizontal="left" vertical="center"/>
    </xf>
    <xf numFmtId="169" fontId="3" fillId="0" borderId="10" xfId="2" applyNumberFormat="1" applyFont="1" applyFill="1" applyBorder="1" applyAlignment="1">
      <alignment horizontal="left" vertical="center"/>
    </xf>
    <xf numFmtId="169" fontId="3" fillId="0" borderId="47" xfId="2" applyNumberFormat="1" applyFont="1" applyFill="1" applyBorder="1" applyAlignment="1">
      <alignment horizontal="center" vertical="center"/>
    </xf>
    <xf numFmtId="169" fontId="3" fillId="0" borderId="48" xfId="2" applyNumberFormat="1" applyFont="1" applyFill="1" applyBorder="1" applyAlignment="1">
      <alignment horizontal="center" vertical="center"/>
    </xf>
    <xf numFmtId="43" fontId="3" fillId="0" borderId="55" xfId="1" applyFont="1" applyFill="1" applyBorder="1" applyAlignment="1">
      <alignment horizontal="center" vertical="center"/>
    </xf>
    <xf numFmtId="43" fontId="3" fillId="0" borderId="19" xfId="1" applyFont="1" applyFill="1" applyBorder="1" applyAlignment="1">
      <alignment horizontal="center" vertical="center"/>
    </xf>
    <xf numFmtId="0" fontId="3" fillId="0" borderId="55" xfId="3" applyFont="1" applyFill="1" applyBorder="1" applyAlignment="1">
      <alignment horizontal="center" vertical="center"/>
    </xf>
    <xf numFmtId="0" fontId="3" fillId="0" borderId="19" xfId="3" applyFont="1" applyFill="1" applyBorder="1" applyAlignment="1">
      <alignment horizontal="center" vertical="center"/>
    </xf>
    <xf numFmtId="0" fontId="3" fillId="0" borderId="55" xfId="3" applyNumberFormat="1" applyFont="1" applyFill="1" applyBorder="1" applyAlignment="1">
      <alignment horizontal="center" vertical="center"/>
    </xf>
    <xf numFmtId="0" fontId="3" fillId="0" borderId="19" xfId="3" applyNumberFormat="1" applyFont="1" applyFill="1" applyBorder="1" applyAlignment="1">
      <alignment horizontal="center" vertical="center"/>
    </xf>
    <xf numFmtId="166" fontId="3" fillId="0" borderId="55" xfId="3" applyNumberFormat="1" applyFont="1" applyFill="1" applyBorder="1" applyAlignment="1">
      <alignment horizontal="center" vertical="center"/>
    </xf>
    <xf numFmtId="166" fontId="3" fillId="0" borderId="19" xfId="3" applyNumberFormat="1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left" vertical="center"/>
    </xf>
    <xf numFmtId="165" fontId="3" fillId="0" borderId="5" xfId="1" applyNumberFormat="1" applyFont="1" applyFill="1" applyBorder="1" applyAlignment="1">
      <alignment horizontal="left" vertical="center"/>
    </xf>
    <xf numFmtId="165" fontId="3" fillId="0" borderId="6" xfId="1" applyNumberFormat="1" applyFont="1" applyFill="1" applyBorder="1" applyAlignment="1">
      <alignment horizontal="left" vertical="center"/>
    </xf>
    <xf numFmtId="165" fontId="3" fillId="0" borderId="7" xfId="1" applyNumberFormat="1" applyFont="1" applyFill="1" applyBorder="1" applyAlignment="1">
      <alignment horizontal="left" vertical="center"/>
    </xf>
    <xf numFmtId="165" fontId="3" fillId="0" borderId="8" xfId="1" applyNumberFormat="1" applyFont="1" applyFill="1" applyBorder="1" applyAlignment="1">
      <alignment horizontal="left" vertical="center"/>
    </xf>
    <xf numFmtId="0" fontId="3" fillId="0" borderId="4" xfId="3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left" vertical="center"/>
    </xf>
    <xf numFmtId="0" fontId="3" fillId="0" borderId="5" xfId="1" applyNumberFormat="1" applyFont="1" applyFill="1" applyBorder="1" applyAlignment="1">
      <alignment horizontal="center" vertical="center"/>
    </xf>
    <xf numFmtId="167" fontId="3" fillId="0" borderId="5" xfId="3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14" fontId="0" fillId="0" borderId="0" xfId="0" applyNumberFormat="1"/>
    <xf numFmtId="169" fontId="3" fillId="4" borderId="4" xfId="2" applyNumberFormat="1" applyFont="1" applyFill="1" applyBorder="1" applyAlignment="1">
      <alignment horizontal="left" vertical="center"/>
    </xf>
    <xf numFmtId="165" fontId="3" fillId="0" borderId="7" xfId="1" applyNumberFormat="1" applyFont="1" applyFill="1" applyBorder="1" applyAlignment="1">
      <alignment vertical="center"/>
    </xf>
    <xf numFmtId="165" fontId="3" fillId="0" borderId="8" xfId="1" applyNumberFormat="1" applyFont="1" applyFill="1" applyBorder="1" applyAlignment="1">
      <alignment vertical="center"/>
    </xf>
    <xf numFmtId="165" fontId="3" fillId="0" borderId="10" xfId="1" applyNumberFormat="1" applyFont="1" applyFill="1" applyBorder="1" applyAlignment="1">
      <alignment vertical="center"/>
    </xf>
    <xf numFmtId="165" fontId="3" fillId="0" borderId="9" xfId="1" applyNumberFormat="1" applyFont="1" applyFill="1" applyBorder="1" applyAlignment="1">
      <alignment vertical="center"/>
    </xf>
    <xf numFmtId="169" fontId="9" fillId="3" borderId="11" xfId="2" applyNumberFormat="1" applyFont="1" applyFill="1" applyBorder="1" applyAlignment="1">
      <alignment vertical="center"/>
    </xf>
    <xf numFmtId="169" fontId="4" fillId="4" borderId="4" xfId="2" applyNumberFormat="1" applyFont="1" applyFill="1" applyBorder="1" applyAlignment="1">
      <alignment horizontal="left" vertical="center"/>
    </xf>
    <xf numFmtId="169" fontId="3" fillId="0" borderId="7" xfId="2" applyNumberFormat="1" applyFont="1" applyFill="1" applyBorder="1" applyAlignment="1">
      <alignment vertical="center"/>
    </xf>
    <xf numFmtId="169" fontId="3" fillId="0" borderId="10" xfId="2" applyNumberFormat="1" applyFont="1" applyFill="1" applyBorder="1" applyAlignment="1">
      <alignment vertical="center"/>
    </xf>
    <xf numFmtId="169" fontId="4" fillId="0" borderId="10" xfId="2" applyNumberFormat="1" applyFont="1" applyFill="1" applyBorder="1" applyAlignment="1">
      <alignment horizontal="left" vertical="center"/>
    </xf>
    <xf numFmtId="169" fontId="3" fillId="4" borderId="6" xfId="2" applyNumberFormat="1" applyFont="1" applyFill="1" applyBorder="1" applyAlignment="1">
      <alignment horizontal="center" vertical="center"/>
    </xf>
    <xf numFmtId="169" fontId="4" fillId="0" borderId="9" xfId="2" applyNumberFormat="1" applyFont="1" applyFill="1" applyBorder="1" applyAlignment="1">
      <alignment horizontal="center" vertical="center"/>
    </xf>
    <xf numFmtId="169" fontId="9" fillId="3" borderId="13" xfId="2" applyNumberFormat="1" applyFont="1" applyFill="1" applyBorder="1" applyAlignment="1">
      <alignment horizontal="center" vertical="center"/>
    </xf>
    <xf numFmtId="0" fontId="4" fillId="11" borderId="16" xfId="3" applyFont="1" applyFill="1" applyBorder="1" applyAlignment="1">
      <alignment horizontal="left"/>
    </xf>
    <xf numFmtId="0" fontId="4" fillId="11" borderId="16" xfId="3" applyFont="1" applyFill="1" applyBorder="1" applyAlignment="1">
      <alignment horizontal="center" wrapText="1"/>
    </xf>
    <xf numFmtId="0" fontId="4" fillId="11" borderId="16" xfId="1" applyNumberFormat="1" applyFont="1" applyFill="1" applyBorder="1" applyAlignment="1">
      <alignment horizontal="center" wrapText="1"/>
    </xf>
    <xf numFmtId="167" fontId="4" fillId="11" borderId="16" xfId="3" applyNumberFormat="1" applyFont="1" applyFill="1" applyBorder="1" applyAlignment="1">
      <alignment horizontal="center"/>
    </xf>
    <xf numFmtId="43" fontId="4" fillId="11" borderId="38" xfId="1" applyFont="1" applyFill="1" applyBorder="1" applyAlignment="1">
      <alignment horizontal="center"/>
    </xf>
    <xf numFmtId="169" fontId="4" fillId="11" borderId="34" xfId="2" applyNumberFormat="1" applyFont="1" applyFill="1" applyBorder="1" applyAlignment="1"/>
    <xf numFmtId="169" fontId="4" fillId="11" borderId="52" xfId="2" applyNumberFormat="1" applyFont="1" applyFill="1" applyBorder="1" applyAlignment="1"/>
    <xf numFmtId="169" fontId="4" fillId="11" borderId="16" xfId="2" applyNumberFormat="1" applyFont="1" applyFill="1" applyBorder="1" applyAlignment="1"/>
    <xf numFmtId="169" fontId="4" fillId="11" borderId="17" xfId="2" applyNumberFormat="1" applyFont="1" applyFill="1" applyBorder="1" applyAlignment="1"/>
    <xf numFmtId="165" fontId="3" fillId="10" borderId="0" xfId="1" applyNumberFormat="1" applyFont="1" applyFill="1" applyBorder="1" applyAlignment="1"/>
    <xf numFmtId="0" fontId="5" fillId="11" borderId="52" xfId="3" applyFont="1" applyFill="1" applyBorder="1" applyAlignment="1">
      <alignment horizontal="center"/>
    </xf>
    <xf numFmtId="169" fontId="4" fillId="11" borderId="35" xfId="2" applyNumberFormat="1" applyFont="1" applyFill="1" applyBorder="1" applyAlignment="1">
      <alignment horizontal="center"/>
    </xf>
    <xf numFmtId="0" fontId="3" fillId="11" borderId="16" xfId="3" applyFont="1" applyFill="1" applyBorder="1" applyAlignment="1">
      <alignment horizontal="center"/>
    </xf>
    <xf numFmtId="0" fontId="3" fillId="11" borderId="16" xfId="1" applyNumberFormat="1" applyFont="1" applyFill="1" applyBorder="1" applyAlignment="1">
      <alignment horizontal="center"/>
    </xf>
    <xf numFmtId="169" fontId="3" fillId="11" borderId="17" xfId="2" applyNumberFormat="1" applyFont="1" applyFill="1" applyBorder="1" applyAlignment="1">
      <alignment horizontal="center"/>
    </xf>
    <xf numFmtId="169" fontId="4" fillId="11" borderId="34" xfId="2" applyNumberFormat="1" applyFont="1" applyFill="1" applyBorder="1" applyAlignment="1">
      <alignment horizontal="left"/>
    </xf>
    <xf numFmtId="169" fontId="4" fillId="11" borderId="52" xfId="2" applyNumberFormat="1" applyFont="1" applyFill="1" applyBorder="1" applyAlignment="1">
      <alignment horizontal="left"/>
    </xf>
    <xf numFmtId="169" fontId="4" fillId="11" borderId="16" xfId="2" applyNumberFormat="1" applyFont="1" applyFill="1" applyBorder="1" applyAlignment="1">
      <alignment horizontal="left"/>
    </xf>
    <xf numFmtId="169" fontId="4" fillId="11" borderId="17" xfId="2" applyNumberFormat="1" applyFont="1" applyFill="1" applyBorder="1" applyAlignment="1">
      <alignment horizontal="left"/>
    </xf>
    <xf numFmtId="0" fontId="4" fillId="4" borderId="4" xfId="3" applyFont="1" applyFill="1" applyBorder="1" applyAlignment="1">
      <alignment horizontal="center" vertical="center"/>
    </xf>
    <xf numFmtId="169" fontId="4" fillId="0" borderId="7" xfId="2" applyNumberFormat="1" applyFont="1" applyFill="1" applyBorder="1" applyAlignment="1">
      <alignment vertical="center"/>
    </xf>
    <xf numFmtId="7" fontId="4" fillId="0" borderId="10" xfId="3" applyNumberFormat="1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left" vertical="center"/>
    </xf>
    <xf numFmtId="0" fontId="16" fillId="10" borderId="0" xfId="3" applyFont="1" applyFill="1" applyBorder="1">
      <alignment vertical="top"/>
    </xf>
    <xf numFmtId="0" fontId="3" fillId="0" borderId="4" xfId="1" applyNumberFormat="1" applyFont="1" applyFill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50" xfId="0" applyFont="1" applyFill="1" applyBorder="1" applyAlignment="1">
      <alignment horizontal="center" vertical="center"/>
    </xf>
    <xf numFmtId="0" fontId="12" fillId="15" borderId="49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15" borderId="21" xfId="0" applyFont="1" applyFill="1" applyBorder="1" applyAlignment="1">
      <alignment horizontal="center" vertical="center"/>
    </xf>
    <xf numFmtId="0" fontId="12" fillId="15" borderId="50" xfId="0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0" xfId="6" applyFont="1" applyAlignment="1">
      <alignment vertical="center"/>
    </xf>
    <xf numFmtId="170" fontId="0" fillId="12" borderId="0" xfId="0" applyNumberForma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70" fontId="10" fillId="9" borderId="0" xfId="0" applyNumberFormat="1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0" fillId="0" borderId="4" xfId="0" applyBorder="1"/>
    <xf numFmtId="170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70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11" xfId="0" applyBorder="1"/>
    <xf numFmtId="170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170" fontId="0" fillId="12" borderId="12" xfId="0" applyNumberFormat="1" applyFill="1" applyBorder="1" applyAlignment="1">
      <alignment horizontal="center"/>
    </xf>
    <xf numFmtId="170" fontId="0" fillId="12" borderId="5" xfId="0" applyNumberFormat="1" applyFill="1" applyBorder="1" applyAlignment="1">
      <alignment horizontal="center"/>
    </xf>
    <xf numFmtId="170" fontId="0" fillId="12" borderId="0" xfId="0" applyNumberFormat="1" applyFill="1" applyBorder="1" applyAlignment="1">
      <alignment horizontal="center"/>
    </xf>
    <xf numFmtId="43" fontId="1" fillId="0" borderId="0" xfId="1" applyNumberFormat="1" applyAlignment="1">
      <alignment vertical="center"/>
    </xf>
    <xf numFmtId="43" fontId="0" fillId="0" borderId="0" xfId="1" applyNumberFormat="1" applyFont="1" applyAlignment="1">
      <alignment vertical="center"/>
    </xf>
    <xf numFmtId="0" fontId="0" fillId="20" borderId="14" xfId="0" applyFill="1" applyBorder="1" applyAlignment="1">
      <alignment horizontal="center"/>
    </xf>
    <xf numFmtId="170" fontId="0" fillId="20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70" fontId="0" fillId="4" borderId="14" xfId="0" applyNumberFormat="1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170" fontId="0" fillId="19" borderId="14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70" fontId="0" fillId="7" borderId="14" xfId="0" applyNumberFormat="1" applyFill="1" applyBorder="1" applyAlignment="1">
      <alignment horizontal="center"/>
    </xf>
    <xf numFmtId="0" fontId="0" fillId="20" borderId="28" xfId="0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170" fontId="0" fillId="20" borderId="29" xfId="0" applyNumberFormat="1" applyFill="1" applyBorder="1" applyAlignment="1">
      <alignment horizontal="center"/>
    </xf>
    <xf numFmtId="170" fontId="0" fillId="20" borderId="30" xfId="0" applyNumberFormat="1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170" fontId="0" fillId="20" borderId="32" xfId="0" applyNumberFormat="1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170" fontId="0" fillId="4" borderId="32" xfId="0" applyNumberForma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170" fontId="0" fillId="4" borderId="34" xfId="0" applyNumberFormat="1" applyFill="1" applyBorder="1" applyAlignment="1">
      <alignment horizontal="center"/>
    </xf>
    <xf numFmtId="170" fontId="0" fillId="4" borderId="35" xfId="0" applyNumberFormat="1" applyFill="1" applyBorder="1" applyAlignment="1">
      <alignment horizontal="center"/>
    </xf>
    <xf numFmtId="0" fontId="0" fillId="19" borderId="28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170" fontId="0" fillId="19" borderId="29" xfId="0" applyNumberFormat="1" applyFill="1" applyBorder="1" applyAlignment="1">
      <alignment horizontal="center"/>
    </xf>
    <xf numFmtId="170" fontId="0" fillId="19" borderId="30" xfId="0" applyNumberFormat="1" applyFill="1" applyBorder="1" applyAlignment="1">
      <alignment horizontal="center"/>
    </xf>
    <xf numFmtId="0" fontId="0" fillId="19" borderId="31" xfId="0" applyFill="1" applyBorder="1" applyAlignment="1">
      <alignment horizontal="center"/>
    </xf>
    <xf numFmtId="170" fontId="0" fillId="19" borderId="32" xfId="0" applyNumberFormat="1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170" fontId="0" fillId="7" borderId="32" xfId="0" applyNumberFormat="1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170" fontId="0" fillId="7" borderId="34" xfId="0" applyNumberFormat="1" applyFill="1" applyBorder="1" applyAlignment="1">
      <alignment horizontal="center"/>
    </xf>
    <xf numFmtId="170" fontId="0" fillId="7" borderId="35" xfId="0" applyNumberFormat="1" applyFill="1" applyBorder="1" applyAlignment="1">
      <alignment horizontal="center"/>
    </xf>
    <xf numFmtId="0" fontId="0" fillId="20" borderId="33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170" fontId="0" fillId="20" borderId="34" xfId="0" applyNumberFormat="1" applyFill="1" applyBorder="1" applyAlignment="1">
      <alignment horizontal="center"/>
    </xf>
    <xf numFmtId="170" fontId="0" fillId="20" borderId="35" xfId="0" applyNumberFormat="1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19" borderId="34" xfId="0" applyFill="1" applyBorder="1" applyAlignment="1">
      <alignment horizontal="center"/>
    </xf>
    <xf numFmtId="170" fontId="0" fillId="19" borderId="34" xfId="0" applyNumberFormat="1" applyFill="1" applyBorder="1" applyAlignment="1">
      <alignment horizontal="center"/>
    </xf>
    <xf numFmtId="170" fontId="0" fillId="19" borderId="35" xfId="0" applyNumberFormat="1" applyFill="1" applyBorder="1" applyAlignment="1">
      <alignment horizontal="center"/>
    </xf>
    <xf numFmtId="0" fontId="12" fillId="8" borderId="29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170" fontId="6" fillId="8" borderId="14" xfId="0" applyNumberFormat="1" applyFont="1" applyFill="1" applyBorder="1" applyAlignment="1">
      <alignment horizontal="center" vertical="center"/>
    </xf>
    <xf numFmtId="170" fontId="12" fillId="8" borderId="25" xfId="0" applyNumberFormat="1" applyFont="1" applyFill="1" applyBorder="1" applyAlignment="1">
      <alignment horizontal="center" vertical="center"/>
    </xf>
    <xf numFmtId="167" fontId="4" fillId="8" borderId="34" xfId="2" applyNumberFormat="1" applyFont="1" applyFill="1" applyBorder="1" applyAlignment="1">
      <alignment horizontal="center" vertical="center" wrapText="1"/>
    </xf>
    <xf numFmtId="0" fontId="3" fillId="0" borderId="6" xfId="3" applyFont="1" applyFill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/>
    </xf>
    <xf numFmtId="0" fontId="4" fillId="11" borderId="16" xfId="3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64" fontId="4" fillId="11" borderId="16" xfId="3" applyNumberFormat="1" applyFont="1" applyFill="1" applyBorder="1" applyAlignment="1">
      <alignment horizontal="center"/>
    </xf>
    <xf numFmtId="7" fontId="4" fillId="11" borderId="16" xfId="3" applyNumberFormat="1" applyFont="1" applyFill="1" applyBorder="1" applyAlignment="1">
      <alignment horizontal="center"/>
    </xf>
    <xf numFmtId="41" fontId="3" fillId="11" borderId="16" xfId="4" applyNumberFormat="1" applyFont="1" applyFill="1" applyBorder="1" applyAlignment="1">
      <alignment horizontal="center"/>
    </xf>
    <xf numFmtId="0" fontId="6" fillId="10" borderId="0" xfId="0" applyFont="1" applyFill="1" applyBorder="1"/>
    <xf numFmtId="164" fontId="3" fillId="0" borderId="4" xfId="3" applyNumberFormat="1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/>
    </xf>
    <xf numFmtId="167" fontId="3" fillId="0" borderId="53" xfId="3" applyNumberFormat="1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167" fontId="12" fillId="18" borderId="0" xfId="0" applyNumberFormat="1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vertical="center"/>
    </xf>
    <xf numFmtId="0" fontId="3" fillId="9" borderId="0" xfId="3" applyFont="1" applyFill="1" applyBorder="1" applyAlignment="1">
      <alignment vertical="center"/>
    </xf>
    <xf numFmtId="0" fontId="3" fillId="13" borderId="0" xfId="3" applyFont="1" applyFill="1" applyBorder="1" applyAlignment="1">
      <alignment vertical="center"/>
    </xf>
    <xf numFmtId="0" fontId="3" fillId="17" borderId="0" xfId="3" applyFont="1" applyFill="1" applyBorder="1" applyAlignment="1">
      <alignment vertical="center"/>
    </xf>
    <xf numFmtId="0" fontId="3" fillId="0" borderId="44" xfId="3" applyFont="1" applyFill="1" applyBorder="1" applyAlignment="1">
      <alignment horizontal="center" vertical="center"/>
    </xf>
    <xf numFmtId="0" fontId="3" fillId="0" borderId="20" xfId="3" applyFont="1" applyFill="1" applyBorder="1" applyAlignment="1">
      <alignment horizontal="left" vertical="center"/>
    </xf>
    <xf numFmtId="0" fontId="3" fillId="0" borderId="46" xfId="3" applyFont="1" applyFill="1" applyBorder="1" applyAlignment="1">
      <alignment horizontal="left" vertical="center"/>
    </xf>
    <xf numFmtId="0" fontId="3" fillId="0" borderId="22" xfId="3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3" fillId="0" borderId="45" xfId="3" applyFont="1" applyFill="1" applyBorder="1" applyAlignment="1">
      <alignment horizontal="center" vertical="center"/>
    </xf>
    <xf numFmtId="0" fontId="3" fillId="0" borderId="51" xfId="3" applyFont="1" applyFill="1" applyBorder="1" applyAlignment="1">
      <alignment horizontal="left" vertical="center"/>
    </xf>
    <xf numFmtId="0" fontId="6" fillId="0" borderId="51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vertical="center" wrapText="1"/>
    </xf>
    <xf numFmtId="0" fontId="3" fillId="0" borderId="47" xfId="3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43" fontId="4" fillId="11" borderId="16" xfId="1" applyFont="1" applyFill="1" applyBorder="1" applyAlignment="1">
      <alignment horizontal="center"/>
    </xf>
    <xf numFmtId="168" fontId="4" fillId="11" borderId="16" xfId="3" applyNumberFormat="1" applyFont="1" applyFill="1" applyBorder="1" applyAlignment="1">
      <alignment horizontal="center"/>
    </xf>
    <xf numFmtId="166" fontId="3" fillId="11" borderId="16" xfId="3" applyNumberFormat="1" applyFont="1" applyFill="1" applyBorder="1" applyAlignment="1">
      <alignment horizontal="center"/>
    </xf>
    <xf numFmtId="43" fontId="3" fillId="11" borderId="38" xfId="1" applyFont="1" applyFill="1" applyBorder="1" applyAlignment="1">
      <alignment horizontal="center"/>
    </xf>
    <xf numFmtId="39" fontId="3" fillId="11" borderId="16" xfId="3" applyNumberFormat="1" applyFont="1" applyFill="1" applyBorder="1" applyAlignment="1">
      <alignment horizontal="center"/>
    </xf>
    <xf numFmtId="165" fontId="3" fillId="11" borderId="16" xfId="1" applyNumberFormat="1" applyFont="1" applyFill="1" applyBorder="1" applyAlignment="1">
      <alignment horizontal="center"/>
    </xf>
    <xf numFmtId="0" fontId="6" fillId="0" borderId="51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6" fillId="9" borderId="53" xfId="3" applyFont="1" applyFill="1" applyBorder="1">
      <alignment vertical="top"/>
    </xf>
    <xf numFmtId="0" fontId="1" fillId="0" borderId="14" xfId="6" applyFill="1" applyBorder="1" applyAlignment="1">
      <alignment horizontal="center" vertical="center"/>
    </xf>
    <xf numFmtId="0" fontId="10" fillId="10" borderId="14" xfId="6" applyFont="1" applyFill="1" applyBorder="1" applyAlignment="1">
      <alignment horizontal="center" vertical="center"/>
    </xf>
    <xf numFmtId="43" fontId="10" fillId="10" borderId="14" xfId="1" applyFont="1" applyFill="1" applyBorder="1" applyAlignment="1">
      <alignment horizontal="center" vertical="center"/>
    </xf>
    <xf numFmtId="0" fontId="0" fillId="0" borderId="14" xfId="6" applyFont="1" applyFill="1" applyBorder="1" applyAlignment="1">
      <alignment horizontal="left" vertical="center" indent="1"/>
    </xf>
    <xf numFmtId="0" fontId="16" fillId="10" borderId="54" xfId="3" applyFont="1" applyFill="1" applyBorder="1">
      <alignment vertical="top"/>
    </xf>
    <xf numFmtId="14" fontId="4" fillId="9" borderId="54" xfId="3" applyNumberFormat="1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4" fillId="15" borderId="28" xfId="3" applyFont="1" applyFill="1" applyBorder="1" applyAlignment="1">
      <alignment horizontal="center" vertical="center" wrapText="1"/>
    </xf>
    <xf numFmtId="0" fontId="4" fillId="15" borderId="33" xfId="3" applyFont="1" applyFill="1" applyBorder="1" applyAlignment="1">
      <alignment horizontal="center" vertical="center" wrapText="1"/>
    </xf>
    <xf numFmtId="0" fontId="4" fillId="15" borderId="29" xfId="3" applyFont="1" applyFill="1" applyBorder="1" applyAlignment="1">
      <alignment horizontal="center" vertical="center" wrapText="1"/>
    </xf>
    <xf numFmtId="0" fontId="4" fillId="15" borderId="34" xfId="3" applyFont="1" applyFill="1" applyBorder="1" applyAlignment="1">
      <alignment horizontal="center" vertical="center" wrapText="1"/>
    </xf>
    <xf numFmtId="0" fontId="4" fillId="15" borderId="30" xfId="3" applyFont="1" applyFill="1" applyBorder="1" applyAlignment="1">
      <alignment horizontal="center" vertical="center" wrapText="1"/>
    </xf>
    <xf numFmtId="0" fontId="4" fillId="15" borderId="35" xfId="3" applyFont="1" applyFill="1" applyBorder="1" applyAlignment="1">
      <alignment horizontal="center" vertical="center" wrapText="1"/>
    </xf>
    <xf numFmtId="0" fontId="15" fillId="13" borderId="27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/>
    </xf>
    <xf numFmtId="0" fontId="4" fillId="15" borderId="51" xfId="3" applyFont="1" applyFill="1" applyBorder="1" applyAlignment="1">
      <alignment horizontal="center" vertical="center" wrapText="1"/>
    </xf>
    <xf numFmtId="0" fontId="4" fillId="15" borderId="41" xfId="3" applyFont="1" applyFill="1" applyBorder="1" applyAlignment="1">
      <alignment horizontal="center" vertical="center" wrapText="1"/>
    </xf>
    <xf numFmtId="0" fontId="4" fillId="7" borderId="51" xfId="3" applyFont="1" applyFill="1" applyBorder="1" applyAlignment="1">
      <alignment horizontal="center" vertical="center" wrapText="1"/>
    </xf>
    <xf numFmtId="0" fontId="4" fillId="7" borderId="41" xfId="3" applyFont="1" applyFill="1" applyBorder="1" applyAlignment="1">
      <alignment horizontal="center" vertical="center" wrapText="1"/>
    </xf>
    <xf numFmtId="0" fontId="4" fillId="7" borderId="28" xfId="1" applyNumberFormat="1" applyFont="1" applyFill="1" applyBorder="1" applyAlignment="1">
      <alignment horizontal="center" vertical="center" wrapText="1"/>
    </xf>
    <xf numFmtId="0" fontId="4" fillId="7" borderId="33" xfId="1" applyNumberFormat="1" applyFont="1" applyFill="1" applyBorder="1" applyAlignment="1">
      <alignment horizontal="center" vertical="center" wrapText="1"/>
    </xf>
    <xf numFmtId="164" fontId="4" fillId="9" borderId="53" xfId="3" applyNumberFormat="1" applyFont="1" applyFill="1" applyBorder="1" applyAlignment="1">
      <alignment horizontal="center" vertical="center" wrapText="1"/>
    </xf>
    <xf numFmtId="164" fontId="4" fillId="9" borderId="42" xfId="3" applyNumberFormat="1" applyFont="1" applyFill="1" applyBorder="1" applyAlignment="1">
      <alignment horizontal="center" vertical="center" wrapText="1"/>
    </xf>
    <xf numFmtId="169" fontId="4" fillId="12" borderId="30" xfId="2" applyNumberFormat="1" applyFont="1" applyFill="1" applyBorder="1" applyAlignment="1">
      <alignment horizontal="center" vertical="center" wrapText="1"/>
    </xf>
    <xf numFmtId="169" fontId="4" fillId="12" borderId="35" xfId="2" applyNumberFormat="1" applyFont="1" applyFill="1" applyBorder="1" applyAlignment="1">
      <alignment horizontal="center" vertical="center" wrapText="1"/>
    </xf>
    <xf numFmtId="167" fontId="4" fillId="12" borderId="28" xfId="3" applyNumberFormat="1" applyFont="1" applyFill="1" applyBorder="1" applyAlignment="1">
      <alignment horizontal="center" vertical="center" wrapText="1"/>
    </xf>
    <xf numFmtId="167" fontId="4" fillId="12" borderId="33" xfId="3" applyNumberFormat="1" applyFont="1" applyFill="1" applyBorder="1" applyAlignment="1">
      <alignment horizontal="center" vertical="center" wrapText="1"/>
    </xf>
    <xf numFmtId="0" fontId="4" fillId="12" borderId="29" xfId="3" applyFont="1" applyFill="1" applyBorder="1" applyAlignment="1">
      <alignment horizontal="center" vertical="center" wrapText="1"/>
    </xf>
    <xf numFmtId="0" fontId="4" fillId="12" borderId="34" xfId="3" applyFont="1" applyFill="1" applyBorder="1" applyAlignment="1">
      <alignment horizontal="center" vertical="center" wrapText="1"/>
    </xf>
    <xf numFmtId="43" fontId="4" fillId="12" borderId="29" xfId="1" applyFont="1" applyFill="1" applyBorder="1" applyAlignment="1">
      <alignment horizontal="center" vertical="center" wrapText="1"/>
    </xf>
    <xf numFmtId="43" fontId="4" fillId="12" borderId="34" xfId="1" applyFont="1" applyFill="1" applyBorder="1" applyAlignment="1">
      <alignment horizontal="center" vertical="center" wrapText="1"/>
    </xf>
    <xf numFmtId="0" fontId="15" fillId="16" borderId="27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4" fillId="15" borderId="47" xfId="3" applyFont="1" applyFill="1" applyBorder="1" applyAlignment="1">
      <alignment horizontal="center" vertical="center" wrapText="1"/>
    </xf>
    <xf numFmtId="0" fontId="4" fillId="15" borderId="40" xfId="3" applyFont="1" applyFill="1" applyBorder="1" applyAlignment="1">
      <alignment horizontal="center" vertical="center" wrapText="1"/>
    </xf>
    <xf numFmtId="0" fontId="15" fillId="18" borderId="27" xfId="0" applyFont="1" applyFill="1" applyBorder="1" applyAlignment="1">
      <alignment horizontal="center" vertical="center"/>
    </xf>
    <xf numFmtId="0" fontId="15" fillId="18" borderId="2" xfId="0" applyFont="1" applyFill="1" applyBorder="1" applyAlignment="1">
      <alignment horizontal="center" vertical="center"/>
    </xf>
    <xf numFmtId="0" fontId="15" fillId="14" borderId="27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/>
    </xf>
    <xf numFmtId="0" fontId="15" fillId="17" borderId="27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7" fillId="9" borderId="27" xfId="3" applyFont="1" applyFill="1" applyBorder="1" applyAlignment="1">
      <alignment horizontal="center" vertical="center"/>
    </xf>
    <xf numFmtId="0" fontId="17" fillId="9" borderId="2" xfId="3" applyFont="1" applyFill="1" applyBorder="1" applyAlignment="1">
      <alignment horizontal="center" vertical="center"/>
    </xf>
    <xf numFmtId="0" fontId="17" fillId="9" borderId="3" xfId="3" applyFont="1" applyFill="1" applyBorder="1" applyAlignment="1">
      <alignment horizontal="center" vertical="center"/>
    </xf>
    <xf numFmtId="0" fontId="4" fillId="7" borderId="30" xfId="3" applyFont="1" applyFill="1" applyBorder="1" applyAlignment="1">
      <alignment horizontal="center" vertical="center" wrapText="1"/>
    </xf>
    <xf numFmtId="0" fontId="4" fillId="7" borderId="35" xfId="3" applyFont="1" applyFill="1" applyBorder="1" applyAlignment="1">
      <alignment horizontal="center" vertical="center" wrapText="1"/>
    </xf>
    <xf numFmtId="0" fontId="4" fillId="15" borderId="45" xfId="3" applyFont="1" applyFill="1" applyBorder="1" applyAlignment="1">
      <alignment horizontal="center" vertical="center" wrapText="1"/>
    </xf>
    <xf numFmtId="0" fontId="4" fillId="15" borderId="43" xfId="3" applyFont="1" applyFill="1" applyBorder="1" applyAlignment="1">
      <alignment horizontal="center" vertical="center" wrapText="1"/>
    </xf>
    <xf numFmtId="169" fontId="4" fillId="6" borderId="29" xfId="2" applyNumberFormat="1" applyFont="1" applyFill="1" applyBorder="1" applyAlignment="1">
      <alignment horizontal="center" vertical="center" wrapText="1"/>
    </xf>
    <xf numFmtId="169" fontId="4" fillId="6" borderId="34" xfId="2" applyNumberFormat="1" applyFont="1" applyFill="1" applyBorder="1" applyAlignment="1">
      <alignment horizontal="center" vertical="center" wrapText="1"/>
    </xf>
    <xf numFmtId="169" fontId="4" fillId="6" borderId="30" xfId="2" applyNumberFormat="1" applyFont="1" applyFill="1" applyBorder="1" applyAlignment="1">
      <alignment horizontal="center" vertical="center" wrapText="1"/>
    </xf>
    <xf numFmtId="169" fontId="4" fillId="6" borderId="35" xfId="2" applyNumberFormat="1" applyFont="1" applyFill="1" applyBorder="1" applyAlignment="1">
      <alignment horizontal="center" vertical="center" wrapText="1"/>
    </xf>
    <xf numFmtId="169" fontId="4" fillId="6" borderId="28" xfId="2" applyNumberFormat="1" applyFont="1" applyFill="1" applyBorder="1" applyAlignment="1">
      <alignment horizontal="center" vertical="center" wrapText="1"/>
    </xf>
    <xf numFmtId="169" fontId="4" fillId="6" borderId="33" xfId="2" applyNumberFormat="1" applyFont="1" applyFill="1" applyBorder="1" applyAlignment="1">
      <alignment horizontal="center" vertical="center" wrapText="1"/>
    </xf>
    <xf numFmtId="0" fontId="11" fillId="0" borderId="0" xfId="6" applyFont="1" applyAlignment="1">
      <alignment horizontal="center" vertic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</cellXfs>
  <cellStyles count="7">
    <cellStyle name="Comma" xfId="1" builtinId="3"/>
    <cellStyle name="Comma 2" xfId="4"/>
    <cellStyle name="Comma 2 2" xfId="5"/>
    <cellStyle name="Currency" xfId="2" builtinId="4"/>
    <cellStyle name="Normal" xfId="0" builtinId="0"/>
    <cellStyle name="Normal 2" xfId="3"/>
    <cellStyle name="Normal 3" xfId="6"/>
  </cellStyles>
  <dxfs count="127">
    <dxf>
      <numFmt numFmtId="0" formatCode="General"/>
    </dxf>
    <dxf>
      <numFmt numFmtId="0" formatCode="General"/>
    </dxf>
    <dxf>
      <numFmt numFmtId="170" formatCode="mm/dd/yy;@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19861"/>
      <color rgb="FF4C91D0"/>
      <color rgb="FFE4C9FF"/>
      <color rgb="FFCD98EA"/>
      <color rgb="FF89BF65"/>
      <color rgb="FFD5A9ED"/>
      <color rgb="FFC990E8"/>
      <color rgb="FF93C472"/>
      <color rgb="FFFF99F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H4:K40" totalsRowShown="0" headerRowBorderDxfId="3">
  <autoFilter ref="H4:K40"/>
  <tableColumns count="4">
    <tableColumn id="1" name="Month Title">
      <calculatedColumnFormula>D5&amp;" "&amp;E5&amp;" - "&amp;F5&amp;" "&amp;G5</calculatedColumnFormula>
    </tableColumn>
    <tableColumn id="2" name="Pull Mo." dataDxfId="2"/>
    <tableColumn id="5" name="Column3" dataDxfId="1"/>
    <tableColumn id="6" name="Column4" dataDxfId="0">
      <calculatedColumnFormula>+D5&amp;" - "&amp;E5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HN151"/>
  <sheetViews>
    <sheetView tabSelected="1" topLeftCell="A58" zoomScale="85" zoomScaleNormal="85" workbookViewId="0">
      <selection activeCell="H85" sqref="H85"/>
    </sheetView>
  </sheetViews>
  <sheetFormatPr defaultColWidth="8" defaultRowHeight="12.75" customHeight="1" outlineLevelRow="1" outlineLevelCol="1" x14ac:dyDescent="0.25"/>
  <cols>
    <col min="1" max="1" width="2.7109375" customWidth="1"/>
    <col min="2" max="2" width="18.85546875" customWidth="1"/>
    <col min="3" max="3" width="8.85546875" customWidth="1" outlineLevel="1"/>
    <col min="4" max="4" width="40.5703125" customWidth="1" outlineLevel="1" collapsed="1"/>
    <col min="5" max="5" width="17.85546875" customWidth="1" outlineLevel="1"/>
    <col min="6" max="7" width="9.42578125" customWidth="1" outlineLevel="1"/>
    <col min="8" max="9" width="15.7109375" customWidth="1" outlineLevel="1"/>
    <col min="10" max="10" width="18.42578125" customWidth="1" outlineLevel="1"/>
    <col min="11" max="12" width="12.7109375" customWidth="1" outlineLevel="1"/>
    <col min="13" max="13" width="12.42578125" customWidth="1" outlineLevel="1"/>
    <col min="14" max="14" width="8.85546875" customWidth="1" outlineLevel="1"/>
    <col min="15" max="15" width="10" customWidth="1" outlineLevel="1"/>
    <col min="16" max="17" width="12" customWidth="1" outlineLevel="1"/>
    <col min="18" max="18" width="15.5703125" customWidth="1"/>
    <col min="19" max="20" width="12.42578125" customWidth="1"/>
    <col min="21" max="21" width="3.85546875" customWidth="1"/>
    <col min="22" max="34" width="12" customWidth="1"/>
    <col min="35" max="35" width="3.85546875" customWidth="1" collapsed="1"/>
    <col min="36" max="155" width="10.140625" hidden="1" customWidth="1" outlineLevel="1"/>
    <col min="156" max="191" width="10.140625" customWidth="1"/>
  </cols>
  <sheetData>
    <row r="1" spans="1:222" ht="15.75" thickBot="1" x14ac:dyDescent="0.3">
      <c r="A1" s="23"/>
      <c r="B1" s="302" t="s">
        <v>143</v>
      </c>
      <c r="C1" s="22"/>
      <c r="D1" s="24"/>
      <c r="E1" s="22"/>
      <c r="F1" s="31"/>
      <c r="G1" s="22"/>
      <c r="H1" s="38"/>
      <c r="I1" s="38"/>
      <c r="J1" s="26"/>
      <c r="K1" s="53"/>
      <c r="L1" s="31"/>
      <c r="M1" s="37"/>
      <c r="N1" s="37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</row>
    <row r="2" spans="1:222" ht="15" customHeight="1" thickBot="1" x14ac:dyDescent="0.3">
      <c r="A2" s="23"/>
      <c r="B2" s="301">
        <f>VLOOKUP(B1,References!$H:$I,2,FALSE)</f>
        <v>44310</v>
      </c>
      <c r="C2" s="22"/>
      <c r="D2" s="36"/>
      <c r="E2" s="37"/>
      <c r="F2" s="31"/>
      <c r="G2" s="22"/>
      <c r="H2" s="38"/>
      <c r="I2" s="38"/>
      <c r="J2" s="63"/>
      <c r="K2" s="53"/>
      <c r="L2" s="31"/>
      <c r="M2" s="37"/>
      <c r="N2" s="37"/>
      <c r="O2" s="39"/>
      <c r="P2" s="39"/>
      <c r="Q2" s="39"/>
      <c r="R2" s="39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</row>
    <row r="3" spans="1:222" ht="21" customHeight="1" collapsed="1" thickBot="1" x14ac:dyDescent="0.3">
      <c r="A3" s="172"/>
      <c r="B3" s="336" t="s">
        <v>97</v>
      </c>
      <c r="C3" s="337"/>
      <c r="D3" s="337"/>
      <c r="E3" s="337"/>
      <c r="F3" s="337"/>
      <c r="G3" s="337"/>
      <c r="H3" s="338" t="s">
        <v>525</v>
      </c>
      <c r="I3" s="339"/>
      <c r="J3" s="295"/>
      <c r="K3" s="309" t="s">
        <v>80</v>
      </c>
      <c r="L3" s="310"/>
      <c r="M3" s="310"/>
      <c r="N3" s="310"/>
      <c r="O3" s="310"/>
      <c r="P3" s="310"/>
      <c r="Q3" s="311"/>
      <c r="R3" s="340" t="s">
        <v>79</v>
      </c>
      <c r="S3" s="341"/>
      <c r="T3" s="342"/>
      <c r="U3" s="300"/>
      <c r="V3" s="343" t="s">
        <v>526</v>
      </c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5"/>
      <c r="AI3" s="172"/>
      <c r="AJ3" s="331" t="s">
        <v>144</v>
      </c>
      <c r="AK3" s="332"/>
      <c r="AL3" s="332"/>
      <c r="AM3" s="332"/>
      <c r="AN3" s="332"/>
      <c r="AO3" s="332"/>
      <c r="AP3" s="332"/>
      <c r="AQ3" s="332"/>
      <c r="AR3" s="332"/>
      <c r="AS3" s="332"/>
      <c r="AT3" s="332"/>
      <c r="AU3" s="333"/>
      <c r="AV3" s="328" t="str">
        <f>"FY"&amp;(RIGHT(AJ3,2)+1)</f>
        <v>FY11</v>
      </c>
      <c r="AW3" s="329"/>
      <c r="AX3" s="329"/>
      <c r="AY3" s="329"/>
      <c r="AZ3" s="329"/>
      <c r="BA3" s="329"/>
      <c r="BB3" s="329"/>
      <c r="BC3" s="329"/>
      <c r="BD3" s="329"/>
      <c r="BE3" s="329"/>
      <c r="BF3" s="329"/>
      <c r="BG3" s="330"/>
      <c r="BH3" s="331" t="str">
        <f>"FY"&amp;(RIGHT(AV3,2)+1)</f>
        <v>FY12</v>
      </c>
      <c r="BI3" s="332"/>
      <c r="BJ3" s="332"/>
      <c r="BK3" s="332"/>
      <c r="BL3" s="332"/>
      <c r="BM3" s="332"/>
      <c r="BN3" s="332"/>
      <c r="BO3" s="332"/>
      <c r="BP3" s="332"/>
      <c r="BQ3" s="332"/>
      <c r="BR3" s="332"/>
      <c r="BS3" s="333"/>
      <c r="BT3" s="328" t="str">
        <f t="shared" ref="BT3" si="0">"FY"&amp;(RIGHT(BH3,2)+1)</f>
        <v>FY13</v>
      </c>
      <c r="BU3" s="329"/>
      <c r="BV3" s="329"/>
      <c r="BW3" s="329"/>
      <c r="BX3" s="329"/>
      <c r="BY3" s="329"/>
      <c r="BZ3" s="329"/>
      <c r="CA3" s="329"/>
      <c r="CB3" s="329"/>
      <c r="CC3" s="329"/>
      <c r="CD3" s="329"/>
      <c r="CE3" s="330"/>
      <c r="CF3" s="331" t="str">
        <f t="shared" ref="CF3" si="1">"FY"&amp;(RIGHT(BT3,2)+1)</f>
        <v>FY14</v>
      </c>
      <c r="CG3" s="332"/>
      <c r="CH3" s="332"/>
      <c r="CI3" s="332"/>
      <c r="CJ3" s="332"/>
      <c r="CK3" s="332"/>
      <c r="CL3" s="332"/>
      <c r="CM3" s="332"/>
      <c r="CN3" s="332"/>
      <c r="CO3" s="332"/>
      <c r="CP3" s="332"/>
      <c r="CQ3" s="333"/>
      <c r="CR3" s="328" t="str">
        <f t="shared" ref="CR3" si="2">"FY"&amp;(RIGHT(CF3,2)+1)</f>
        <v>FY15</v>
      </c>
      <c r="CS3" s="329"/>
      <c r="CT3" s="329"/>
      <c r="CU3" s="329"/>
      <c r="CV3" s="329"/>
      <c r="CW3" s="329"/>
      <c r="CX3" s="329"/>
      <c r="CY3" s="329"/>
      <c r="CZ3" s="329"/>
      <c r="DA3" s="329"/>
      <c r="DB3" s="329"/>
      <c r="DC3" s="330"/>
      <c r="DD3" s="331" t="str">
        <f t="shared" ref="DD3" si="3">"FY"&amp;(RIGHT(CR3,2)+1)</f>
        <v>FY16</v>
      </c>
      <c r="DE3" s="332"/>
      <c r="DF3" s="332"/>
      <c r="DG3" s="332"/>
      <c r="DH3" s="332"/>
      <c r="DI3" s="332"/>
      <c r="DJ3" s="332"/>
      <c r="DK3" s="332"/>
      <c r="DL3" s="332"/>
      <c r="DM3" s="332"/>
      <c r="DN3" s="332"/>
      <c r="DO3" s="333"/>
      <c r="DP3" s="328" t="str">
        <f t="shared" ref="DP3" si="4">"FY"&amp;(RIGHT(DD3,2)+1)</f>
        <v>FY17</v>
      </c>
      <c r="DQ3" s="329"/>
      <c r="DR3" s="329"/>
      <c r="DS3" s="329"/>
      <c r="DT3" s="329"/>
      <c r="DU3" s="329"/>
      <c r="DV3" s="329"/>
      <c r="DW3" s="329"/>
      <c r="DX3" s="329"/>
      <c r="DY3" s="329"/>
      <c r="DZ3" s="329"/>
      <c r="EA3" s="330"/>
      <c r="EB3" s="331" t="str">
        <f t="shared" ref="EB3" si="5">"FY"&amp;(RIGHT(DP3,2)+1)</f>
        <v>FY18</v>
      </c>
      <c r="EC3" s="332"/>
      <c r="ED3" s="332"/>
      <c r="EE3" s="332"/>
      <c r="EF3" s="332"/>
      <c r="EG3" s="332"/>
      <c r="EH3" s="332"/>
      <c r="EI3" s="332"/>
      <c r="EJ3" s="332"/>
      <c r="EK3" s="332"/>
      <c r="EL3" s="332"/>
      <c r="EM3" s="333"/>
      <c r="EN3" s="328" t="str">
        <f t="shared" ref="EN3" si="6">"FY"&amp;(RIGHT(EB3,2)+1)</f>
        <v>FY19</v>
      </c>
      <c r="EO3" s="329"/>
      <c r="EP3" s="329"/>
      <c r="EQ3" s="329"/>
      <c r="ER3" s="329"/>
      <c r="ES3" s="329"/>
      <c r="ET3" s="329"/>
      <c r="EU3" s="329"/>
      <c r="EV3" s="329"/>
      <c r="EW3" s="329"/>
      <c r="EX3" s="329"/>
      <c r="EY3" s="330"/>
      <c r="EZ3" s="331" t="str">
        <f t="shared" ref="EZ3" si="7">"FY"&amp;(RIGHT(EN3,2)+1)</f>
        <v>FY20</v>
      </c>
      <c r="FA3" s="332"/>
      <c r="FB3" s="332"/>
      <c r="FC3" s="332"/>
      <c r="FD3" s="332"/>
      <c r="FE3" s="332"/>
      <c r="FF3" s="332"/>
      <c r="FG3" s="332"/>
      <c r="FH3" s="332"/>
      <c r="FI3" s="332"/>
      <c r="FJ3" s="332"/>
      <c r="FK3" s="333"/>
      <c r="FL3" s="328" t="str">
        <f t="shared" ref="FL3" si="8">"FY"&amp;(RIGHT(EZ3,2)+1)</f>
        <v>FY21</v>
      </c>
      <c r="FM3" s="329"/>
      <c r="FN3" s="329"/>
      <c r="FO3" s="329"/>
      <c r="FP3" s="329"/>
      <c r="FQ3" s="329"/>
      <c r="FR3" s="329"/>
      <c r="FS3" s="329"/>
      <c r="FT3" s="329"/>
      <c r="FU3" s="329"/>
      <c r="FV3" s="329"/>
      <c r="FW3" s="330"/>
      <c r="FX3" s="331" t="str">
        <f t="shared" ref="FX3" si="9">"FY"&amp;(RIGHT(FL3,2)+1)</f>
        <v>FY22</v>
      </c>
      <c r="FY3" s="332"/>
      <c r="FZ3" s="332"/>
      <c r="GA3" s="332"/>
      <c r="GB3" s="332"/>
      <c r="GC3" s="332"/>
      <c r="GD3" s="332"/>
      <c r="GE3" s="332"/>
      <c r="GF3" s="332"/>
      <c r="GG3" s="332"/>
      <c r="GH3" s="332"/>
      <c r="GI3" s="333"/>
      <c r="GJ3" s="172"/>
      <c r="GK3" s="172"/>
      <c r="GL3" s="172"/>
      <c r="GM3" s="172"/>
      <c r="GN3" s="172"/>
      <c r="GO3" s="172"/>
      <c r="GP3" s="172"/>
      <c r="GQ3" s="172"/>
      <c r="GR3" s="172"/>
      <c r="GS3" s="172"/>
      <c r="GT3" s="172"/>
      <c r="GU3" s="172"/>
      <c r="GV3" s="172"/>
      <c r="GW3" s="172"/>
      <c r="GX3" s="172"/>
      <c r="GY3" s="172"/>
      <c r="GZ3" s="172"/>
      <c r="HA3" s="172"/>
      <c r="HB3" s="172"/>
      <c r="HC3" s="172"/>
      <c r="HD3" s="172"/>
      <c r="HE3" s="172"/>
      <c r="HF3" s="172"/>
      <c r="HG3" s="172"/>
      <c r="HH3" s="172"/>
      <c r="HI3" s="172"/>
      <c r="HJ3" s="172"/>
      <c r="HK3" s="172"/>
      <c r="HL3" s="172"/>
      <c r="HM3" s="172"/>
      <c r="HN3" s="172"/>
    </row>
    <row r="4" spans="1:222" ht="16.5" hidden="1" customHeight="1" outlineLevel="1" x14ac:dyDescent="0.25">
      <c r="A4" s="32"/>
      <c r="B4" s="269"/>
      <c r="C4" s="269"/>
      <c r="D4" s="269"/>
      <c r="E4" s="269"/>
      <c r="F4" s="270"/>
      <c r="G4" s="270"/>
      <c r="H4" s="271"/>
      <c r="I4" s="271"/>
      <c r="J4" s="272"/>
      <c r="K4" s="273"/>
      <c r="L4" s="273"/>
      <c r="M4" s="273"/>
      <c r="N4" s="273"/>
      <c r="O4" s="273"/>
      <c r="P4" s="273"/>
      <c r="Q4" s="273"/>
      <c r="R4" s="274"/>
      <c r="S4" s="274"/>
      <c r="T4" s="274"/>
      <c r="U4" s="3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32"/>
      <c r="AJ4" s="68">
        <v>4</v>
      </c>
      <c r="AK4" s="69">
        <v>5</v>
      </c>
      <c r="AL4" s="70">
        <v>4</v>
      </c>
      <c r="AM4" s="70">
        <v>4</v>
      </c>
      <c r="AN4" s="69">
        <v>5</v>
      </c>
      <c r="AO4" s="70">
        <v>4</v>
      </c>
      <c r="AP4" s="70">
        <v>4</v>
      </c>
      <c r="AQ4" s="69">
        <v>5</v>
      </c>
      <c r="AR4" s="70">
        <v>4</v>
      </c>
      <c r="AS4" s="70">
        <v>4</v>
      </c>
      <c r="AT4" s="69">
        <v>5</v>
      </c>
      <c r="AU4" s="71">
        <v>4</v>
      </c>
      <c r="AV4" s="65">
        <v>4</v>
      </c>
      <c r="AW4" s="252">
        <v>5</v>
      </c>
      <c r="AX4" s="66">
        <v>4</v>
      </c>
      <c r="AY4" s="66">
        <v>4</v>
      </c>
      <c r="AZ4" s="252">
        <v>5</v>
      </c>
      <c r="BA4" s="66">
        <v>4</v>
      </c>
      <c r="BB4" s="66">
        <v>4</v>
      </c>
      <c r="BC4" s="252">
        <v>5</v>
      </c>
      <c r="BD4" s="66">
        <v>4</v>
      </c>
      <c r="BE4" s="66">
        <v>4</v>
      </c>
      <c r="BF4" s="252">
        <v>5</v>
      </c>
      <c r="BG4" s="67">
        <v>5</v>
      </c>
      <c r="BH4" s="68">
        <v>4</v>
      </c>
      <c r="BI4" s="69">
        <v>5</v>
      </c>
      <c r="BJ4" s="70">
        <v>4</v>
      </c>
      <c r="BK4" s="70">
        <v>4</v>
      </c>
      <c r="BL4" s="69">
        <v>5</v>
      </c>
      <c r="BM4" s="70">
        <v>4</v>
      </c>
      <c r="BN4" s="70">
        <v>4</v>
      </c>
      <c r="BO4" s="69">
        <v>5</v>
      </c>
      <c r="BP4" s="70">
        <v>4</v>
      </c>
      <c r="BQ4" s="70">
        <v>4</v>
      </c>
      <c r="BR4" s="69">
        <v>5</v>
      </c>
      <c r="BS4" s="71">
        <v>4</v>
      </c>
      <c r="BT4" s="65">
        <v>4</v>
      </c>
      <c r="BU4" s="252">
        <v>5</v>
      </c>
      <c r="BV4" s="66">
        <v>4</v>
      </c>
      <c r="BW4" s="66">
        <v>4</v>
      </c>
      <c r="BX4" s="252">
        <v>5</v>
      </c>
      <c r="BY4" s="66">
        <v>4</v>
      </c>
      <c r="BZ4" s="66">
        <v>4</v>
      </c>
      <c r="CA4" s="252">
        <v>5</v>
      </c>
      <c r="CB4" s="66">
        <v>4</v>
      </c>
      <c r="CC4" s="66">
        <v>4</v>
      </c>
      <c r="CD4" s="252">
        <v>5</v>
      </c>
      <c r="CE4" s="67">
        <v>4</v>
      </c>
      <c r="CF4" s="68">
        <v>4</v>
      </c>
      <c r="CG4" s="69">
        <v>5</v>
      </c>
      <c r="CH4" s="70">
        <v>4</v>
      </c>
      <c r="CI4" s="70">
        <v>4</v>
      </c>
      <c r="CJ4" s="69">
        <v>5</v>
      </c>
      <c r="CK4" s="70">
        <v>4</v>
      </c>
      <c r="CL4" s="70">
        <v>4</v>
      </c>
      <c r="CM4" s="69">
        <v>5</v>
      </c>
      <c r="CN4" s="70">
        <v>4</v>
      </c>
      <c r="CO4" s="70">
        <v>4</v>
      </c>
      <c r="CP4" s="69">
        <v>5</v>
      </c>
      <c r="CQ4" s="71">
        <v>4</v>
      </c>
      <c r="CR4" s="65">
        <v>4</v>
      </c>
      <c r="CS4" s="252">
        <v>5</v>
      </c>
      <c r="CT4" s="66">
        <v>4</v>
      </c>
      <c r="CU4" s="66">
        <v>4</v>
      </c>
      <c r="CV4" s="252">
        <v>5</v>
      </c>
      <c r="CW4" s="66">
        <v>4</v>
      </c>
      <c r="CX4" s="66">
        <v>4</v>
      </c>
      <c r="CY4" s="252">
        <v>5</v>
      </c>
      <c r="CZ4" s="66">
        <v>4</v>
      </c>
      <c r="DA4" s="66">
        <v>4</v>
      </c>
      <c r="DB4" s="252">
        <v>5</v>
      </c>
      <c r="DC4" s="67">
        <v>4</v>
      </c>
      <c r="DD4" s="68">
        <v>4</v>
      </c>
      <c r="DE4" s="69">
        <v>5</v>
      </c>
      <c r="DF4" s="70">
        <v>4</v>
      </c>
      <c r="DG4" s="70">
        <v>4</v>
      </c>
      <c r="DH4" s="69">
        <v>5</v>
      </c>
      <c r="DI4" s="70">
        <v>4</v>
      </c>
      <c r="DJ4" s="70">
        <v>4</v>
      </c>
      <c r="DK4" s="69">
        <v>5</v>
      </c>
      <c r="DL4" s="70">
        <v>4</v>
      </c>
      <c r="DM4" s="70">
        <v>4</v>
      </c>
      <c r="DN4" s="69">
        <v>5</v>
      </c>
      <c r="DO4" s="71">
        <v>5</v>
      </c>
      <c r="DP4" s="65">
        <v>4</v>
      </c>
      <c r="DQ4" s="252">
        <v>5</v>
      </c>
      <c r="DR4" s="66">
        <v>4</v>
      </c>
      <c r="DS4" s="66">
        <v>4</v>
      </c>
      <c r="DT4" s="252">
        <v>5</v>
      </c>
      <c r="DU4" s="66">
        <v>4</v>
      </c>
      <c r="DV4" s="66">
        <v>4</v>
      </c>
      <c r="DW4" s="252">
        <v>5</v>
      </c>
      <c r="DX4" s="66">
        <v>4</v>
      </c>
      <c r="DY4" s="66">
        <v>4</v>
      </c>
      <c r="DZ4" s="252">
        <v>5</v>
      </c>
      <c r="EA4" s="67">
        <v>4</v>
      </c>
      <c r="EB4" s="68">
        <v>4</v>
      </c>
      <c r="EC4" s="69">
        <v>5</v>
      </c>
      <c r="ED4" s="70">
        <v>4</v>
      </c>
      <c r="EE4" s="70">
        <v>4</v>
      </c>
      <c r="EF4" s="69">
        <v>5</v>
      </c>
      <c r="EG4" s="70">
        <v>4</v>
      </c>
      <c r="EH4" s="70">
        <v>4</v>
      </c>
      <c r="EI4" s="69">
        <v>5</v>
      </c>
      <c r="EJ4" s="70">
        <v>4</v>
      </c>
      <c r="EK4" s="70">
        <v>4</v>
      </c>
      <c r="EL4" s="69">
        <v>5</v>
      </c>
      <c r="EM4" s="71">
        <v>4</v>
      </c>
      <c r="EN4" s="65">
        <v>4</v>
      </c>
      <c r="EO4" s="252">
        <v>5</v>
      </c>
      <c r="EP4" s="66">
        <v>4</v>
      </c>
      <c r="EQ4" s="66">
        <v>4</v>
      </c>
      <c r="ER4" s="252">
        <v>5</v>
      </c>
      <c r="ES4" s="66">
        <v>4</v>
      </c>
      <c r="ET4" s="66">
        <v>4</v>
      </c>
      <c r="EU4" s="252">
        <v>5</v>
      </c>
      <c r="EV4" s="66">
        <v>4</v>
      </c>
      <c r="EW4" s="66">
        <v>4</v>
      </c>
      <c r="EX4" s="252">
        <v>5</v>
      </c>
      <c r="EY4" s="67">
        <v>4</v>
      </c>
      <c r="EZ4" s="68">
        <v>4</v>
      </c>
      <c r="FA4" s="69">
        <v>5</v>
      </c>
      <c r="FB4" s="70">
        <v>4</v>
      </c>
      <c r="FC4" s="70">
        <v>4</v>
      </c>
      <c r="FD4" s="69">
        <v>5</v>
      </c>
      <c r="FE4" s="70">
        <v>4</v>
      </c>
      <c r="FF4" s="70">
        <v>4</v>
      </c>
      <c r="FG4" s="69">
        <v>5</v>
      </c>
      <c r="FH4" s="70">
        <v>4</v>
      </c>
      <c r="FI4" s="70">
        <v>4</v>
      </c>
      <c r="FJ4" s="69">
        <v>5</v>
      </c>
      <c r="FK4" s="71">
        <v>4</v>
      </c>
      <c r="FL4" s="65">
        <v>4</v>
      </c>
      <c r="FM4" s="252">
        <v>5</v>
      </c>
      <c r="FN4" s="66">
        <v>4</v>
      </c>
      <c r="FO4" s="66">
        <v>4</v>
      </c>
      <c r="FP4" s="252">
        <v>5</v>
      </c>
      <c r="FQ4" s="66">
        <v>4</v>
      </c>
      <c r="FR4" s="66">
        <v>4</v>
      </c>
      <c r="FS4" s="252">
        <v>5</v>
      </c>
      <c r="FT4" s="66">
        <v>4</v>
      </c>
      <c r="FU4" s="66">
        <v>4</v>
      </c>
      <c r="FV4" s="252">
        <v>5</v>
      </c>
      <c r="FW4" s="67">
        <v>5</v>
      </c>
      <c r="FX4" s="68">
        <v>4</v>
      </c>
      <c r="FY4" s="69">
        <v>5</v>
      </c>
      <c r="FZ4" s="70">
        <v>4</v>
      </c>
      <c r="GA4" s="70">
        <v>4</v>
      </c>
      <c r="GB4" s="69">
        <v>5</v>
      </c>
      <c r="GC4" s="70">
        <v>4</v>
      </c>
      <c r="GD4" s="70">
        <v>4</v>
      </c>
      <c r="GE4" s="69">
        <v>5</v>
      </c>
      <c r="GF4" s="70">
        <v>4</v>
      </c>
      <c r="GG4" s="70">
        <v>4</v>
      </c>
      <c r="GH4" s="69">
        <v>5</v>
      </c>
      <c r="GI4" s="71">
        <v>4</v>
      </c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</row>
    <row r="5" spans="1:222" ht="16.5" hidden="1" customHeight="1" outlineLevel="1" x14ac:dyDescent="0.25">
      <c r="A5" s="32"/>
      <c r="B5" s="32"/>
      <c r="C5" s="32"/>
      <c r="D5" s="32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178"/>
      <c r="AK5" s="179"/>
      <c r="AL5" s="180"/>
      <c r="AM5" s="180"/>
      <c r="AN5" s="179"/>
      <c r="AO5" s="180"/>
      <c r="AP5" s="180"/>
      <c r="AQ5" s="179"/>
      <c r="AR5" s="180"/>
      <c r="AS5" s="180"/>
      <c r="AT5" s="179"/>
      <c r="AU5" s="181"/>
      <c r="AV5" s="175"/>
      <c r="AW5" s="253"/>
      <c r="AX5" s="176"/>
      <c r="AY5" s="176"/>
      <c r="AZ5" s="253"/>
      <c r="BA5" s="176"/>
      <c r="BB5" s="176"/>
      <c r="BC5" s="253"/>
      <c r="BD5" s="176"/>
      <c r="BE5" s="176"/>
      <c r="BF5" s="253"/>
      <c r="BG5" s="177"/>
      <c r="BH5" s="178"/>
      <c r="BI5" s="179"/>
      <c r="BJ5" s="180"/>
      <c r="BK5" s="180"/>
      <c r="BL5" s="179"/>
      <c r="BM5" s="180"/>
      <c r="BN5" s="180"/>
      <c r="BO5" s="179"/>
      <c r="BP5" s="180"/>
      <c r="BQ5" s="180"/>
      <c r="BR5" s="179"/>
      <c r="BS5" s="181"/>
      <c r="BT5" s="175"/>
      <c r="BU5" s="253"/>
      <c r="BV5" s="176"/>
      <c r="BW5" s="176"/>
      <c r="BX5" s="253"/>
      <c r="BY5" s="176"/>
      <c r="BZ5" s="176"/>
      <c r="CA5" s="253"/>
      <c r="CB5" s="176"/>
      <c r="CC5" s="176"/>
      <c r="CD5" s="253"/>
      <c r="CE5" s="177"/>
      <c r="CF5" s="178"/>
      <c r="CG5" s="179"/>
      <c r="CH5" s="180"/>
      <c r="CI5" s="180"/>
      <c r="CJ5" s="179"/>
      <c r="CK5" s="180"/>
      <c r="CL5" s="180"/>
      <c r="CM5" s="179"/>
      <c r="CN5" s="180"/>
      <c r="CO5" s="180"/>
      <c r="CP5" s="179"/>
      <c r="CQ5" s="181"/>
      <c r="CR5" s="175"/>
      <c r="CS5" s="253"/>
      <c r="CT5" s="176"/>
      <c r="CU5" s="176"/>
      <c r="CV5" s="253"/>
      <c r="CW5" s="176"/>
      <c r="CX5" s="176"/>
      <c r="CY5" s="253"/>
      <c r="CZ5" s="176"/>
      <c r="DA5" s="176"/>
      <c r="DB5" s="253"/>
      <c r="DC5" s="177"/>
      <c r="DD5" s="178"/>
      <c r="DE5" s="179"/>
      <c r="DF5" s="180"/>
      <c r="DG5" s="180"/>
      <c r="DH5" s="179"/>
      <c r="DI5" s="180"/>
      <c r="DJ5" s="180"/>
      <c r="DK5" s="179"/>
      <c r="DL5" s="180"/>
      <c r="DM5" s="180"/>
      <c r="DN5" s="179"/>
      <c r="DO5" s="181"/>
      <c r="DP5" s="175"/>
      <c r="DQ5" s="253"/>
      <c r="DR5" s="176"/>
      <c r="DS5" s="176"/>
      <c r="DT5" s="253"/>
      <c r="DU5" s="176"/>
      <c r="DV5" s="176"/>
      <c r="DW5" s="253"/>
      <c r="DX5" s="176"/>
      <c r="DY5" s="176"/>
      <c r="DZ5" s="253"/>
      <c r="EA5" s="177"/>
      <c r="EB5" s="178"/>
      <c r="EC5" s="179"/>
      <c r="ED5" s="180"/>
      <c r="EE5" s="180"/>
      <c r="EF5" s="179"/>
      <c r="EG5" s="180"/>
      <c r="EH5" s="180"/>
      <c r="EI5" s="179"/>
      <c r="EJ5" s="180"/>
      <c r="EK5" s="180"/>
      <c r="EL5" s="179"/>
      <c r="EM5" s="181"/>
      <c r="EN5" s="175"/>
      <c r="EO5" s="253"/>
      <c r="EP5" s="176"/>
      <c r="EQ5" s="176"/>
      <c r="ER5" s="253"/>
      <c r="ES5" s="176"/>
      <c r="ET5" s="176"/>
      <c r="EU5" s="253"/>
      <c r="EV5" s="176"/>
      <c r="EW5" s="176"/>
      <c r="EX5" s="253"/>
      <c r="EY5" s="177"/>
      <c r="EZ5" s="178"/>
      <c r="FA5" s="179"/>
      <c r="FB5" s="180"/>
      <c r="FC5" s="180"/>
      <c r="FD5" s="179"/>
      <c r="FE5" s="180"/>
      <c r="FF5" s="180"/>
      <c r="FG5" s="179"/>
      <c r="FH5" s="180"/>
      <c r="FI5" s="180"/>
      <c r="FJ5" s="179"/>
      <c r="FK5" s="181"/>
      <c r="FL5" s="175"/>
      <c r="FM5" s="253"/>
      <c r="FN5" s="176"/>
      <c r="FO5" s="176"/>
      <c r="FP5" s="253"/>
      <c r="FQ5" s="176"/>
      <c r="FR5" s="176"/>
      <c r="FS5" s="253"/>
      <c r="FT5" s="176"/>
      <c r="FU5" s="176"/>
      <c r="FV5" s="253"/>
      <c r="FW5" s="177"/>
      <c r="FX5" s="178"/>
      <c r="FY5" s="179"/>
      <c r="FZ5" s="180"/>
      <c r="GA5" s="180"/>
      <c r="GB5" s="179"/>
      <c r="GC5" s="180"/>
      <c r="GD5" s="180"/>
      <c r="GE5" s="179"/>
      <c r="GF5" s="180"/>
      <c r="GG5" s="180"/>
      <c r="GH5" s="179"/>
      <c r="GI5" s="181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</row>
    <row r="6" spans="1:222" ht="16.5" hidden="1" customHeight="1" outlineLevel="1" thickBot="1" x14ac:dyDescent="0.3">
      <c r="A6" s="32"/>
      <c r="B6" s="32"/>
      <c r="C6" s="32"/>
      <c r="D6" s="32"/>
      <c r="E6" s="33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75">
        <v>40138</v>
      </c>
      <c r="AK6" s="76">
        <v>40173</v>
      </c>
      <c r="AL6" s="77">
        <v>40201</v>
      </c>
      <c r="AM6" s="77">
        <v>40229</v>
      </c>
      <c r="AN6" s="76">
        <v>40264</v>
      </c>
      <c r="AO6" s="77">
        <v>40292</v>
      </c>
      <c r="AP6" s="77">
        <v>40320</v>
      </c>
      <c r="AQ6" s="76">
        <v>40355</v>
      </c>
      <c r="AR6" s="77">
        <v>40383</v>
      </c>
      <c r="AS6" s="77">
        <v>40411</v>
      </c>
      <c r="AT6" s="76">
        <v>40446</v>
      </c>
      <c r="AU6" s="78">
        <v>40474</v>
      </c>
      <c r="AV6" s="72">
        <v>40502</v>
      </c>
      <c r="AW6" s="254">
        <v>40537</v>
      </c>
      <c r="AX6" s="73">
        <v>40565</v>
      </c>
      <c r="AY6" s="73">
        <v>40593</v>
      </c>
      <c r="AZ6" s="254">
        <v>40628</v>
      </c>
      <c r="BA6" s="73">
        <v>40656</v>
      </c>
      <c r="BB6" s="73">
        <v>40684</v>
      </c>
      <c r="BC6" s="254">
        <v>40719</v>
      </c>
      <c r="BD6" s="73">
        <v>40747</v>
      </c>
      <c r="BE6" s="73">
        <v>40775</v>
      </c>
      <c r="BF6" s="254">
        <v>40810</v>
      </c>
      <c r="BG6" s="74">
        <v>40845</v>
      </c>
      <c r="BH6" s="75">
        <v>40873</v>
      </c>
      <c r="BI6" s="76">
        <v>40908</v>
      </c>
      <c r="BJ6" s="77">
        <v>40936</v>
      </c>
      <c r="BK6" s="77">
        <v>40964</v>
      </c>
      <c r="BL6" s="76">
        <v>40999</v>
      </c>
      <c r="BM6" s="77">
        <v>41027</v>
      </c>
      <c r="BN6" s="77">
        <v>41055</v>
      </c>
      <c r="BO6" s="76">
        <v>41090</v>
      </c>
      <c r="BP6" s="77">
        <v>41118</v>
      </c>
      <c r="BQ6" s="77">
        <v>41146</v>
      </c>
      <c r="BR6" s="76">
        <v>41181</v>
      </c>
      <c r="BS6" s="78">
        <v>41209</v>
      </c>
      <c r="BT6" s="72">
        <v>41237</v>
      </c>
      <c r="BU6" s="254">
        <v>41272</v>
      </c>
      <c r="BV6" s="73">
        <v>41300</v>
      </c>
      <c r="BW6" s="73">
        <v>41328</v>
      </c>
      <c r="BX6" s="254">
        <v>41363</v>
      </c>
      <c r="BY6" s="73">
        <v>41391</v>
      </c>
      <c r="BZ6" s="73">
        <v>41419</v>
      </c>
      <c r="CA6" s="254">
        <v>41454</v>
      </c>
      <c r="CB6" s="73">
        <v>41482</v>
      </c>
      <c r="CC6" s="73">
        <v>41510</v>
      </c>
      <c r="CD6" s="254">
        <v>41545</v>
      </c>
      <c r="CE6" s="74">
        <v>41573</v>
      </c>
      <c r="CF6" s="75">
        <v>41601</v>
      </c>
      <c r="CG6" s="76">
        <v>41636</v>
      </c>
      <c r="CH6" s="77">
        <v>41664</v>
      </c>
      <c r="CI6" s="77">
        <v>41692</v>
      </c>
      <c r="CJ6" s="76">
        <v>41727</v>
      </c>
      <c r="CK6" s="77">
        <v>41755</v>
      </c>
      <c r="CL6" s="77">
        <v>41783</v>
      </c>
      <c r="CM6" s="76">
        <v>41818</v>
      </c>
      <c r="CN6" s="77">
        <v>41846</v>
      </c>
      <c r="CO6" s="77">
        <v>41874</v>
      </c>
      <c r="CP6" s="76">
        <v>41909</v>
      </c>
      <c r="CQ6" s="78">
        <v>41937</v>
      </c>
      <c r="CR6" s="72">
        <v>41965</v>
      </c>
      <c r="CS6" s="254">
        <v>42000</v>
      </c>
      <c r="CT6" s="73">
        <v>42028</v>
      </c>
      <c r="CU6" s="73">
        <v>42056</v>
      </c>
      <c r="CV6" s="254">
        <v>42091</v>
      </c>
      <c r="CW6" s="73">
        <v>42119</v>
      </c>
      <c r="CX6" s="73">
        <v>42147</v>
      </c>
      <c r="CY6" s="254">
        <v>42182</v>
      </c>
      <c r="CZ6" s="73">
        <v>42210</v>
      </c>
      <c r="DA6" s="73">
        <v>42238</v>
      </c>
      <c r="DB6" s="254">
        <v>42273</v>
      </c>
      <c r="DC6" s="74">
        <v>42301</v>
      </c>
      <c r="DD6" s="75">
        <v>42329</v>
      </c>
      <c r="DE6" s="76">
        <v>42364</v>
      </c>
      <c r="DF6" s="77">
        <v>42392</v>
      </c>
      <c r="DG6" s="77">
        <v>42420</v>
      </c>
      <c r="DH6" s="76">
        <v>42455</v>
      </c>
      <c r="DI6" s="77">
        <v>42483</v>
      </c>
      <c r="DJ6" s="77">
        <v>42511</v>
      </c>
      <c r="DK6" s="76">
        <v>42546</v>
      </c>
      <c r="DL6" s="77">
        <v>42574</v>
      </c>
      <c r="DM6" s="77">
        <v>42602</v>
      </c>
      <c r="DN6" s="76">
        <v>42637</v>
      </c>
      <c r="DO6" s="78">
        <v>42672</v>
      </c>
      <c r="DP6" s="72">
        <v>42700</v>
      </c>
      <c r="DQ6" s="254">
        <v>42735</v>
      </c>
      <c r="DR6" s="73">
        <v>42763</v>
      </c>
      <c r="DS6" s="73">
        <v>42791</v>
      </c>
      <c r="DT6" s="254">
        <v>42826</v>
      </c>
      <c r="DU6" s="73">
        <v>42854</v>
      </c>
      <c r="DV6" s="73">
        <v>42882</v>
      </c>
      <c r="DW6" s="254">
        <v>42917</v>
      </c>
      <c r="DX6" s="73">
        <v>42945</v>
      </c>
      <c r="DY6" s="73">
        <v>42973</v>
      </c>
      <c r="DZ6" s="254">
        <v>43008</v>
      </c>
      <c r="EA6" s="74">
        <v>43036</v>
      </c>
      <c r="EB6" s="75">
        <v>43064</v>
      </c>
      <c r="EC6" s="76">
        <v>43099</v>
      </c>
      <c r="ED6" s="77">
        <v>43127</v>
      </c>
      <c r="EE6" s="77">
        <v>43155</v>
      </c>
      <c r="EF6" s="76">
        <v>43190</v>
      </c>
      <c r="EG6" s="77">
        <v>43218</v>
      </c>
      <c r="EH6" s="77">
        <v>43246</v>
      </c>
      <c r="EI6" s="76">
        <v>43281</v>
      </c>
      <c r="EJ6" s="77">
        <v>43309</v>
      </c>
      <c r="EK6" s="77">
        <v>43337</v>
      </c>
      <c r="EL6" s="76">
        <v>43372</v>
      </c>
      <c r="EM6" s="78">
        <v>43400</v>
      </c>
      <c r="EN6" s="72">
        <v>43428</v>
      </c>
      <c r="EO6" s="254">
        <v>43463</v>
      </c>
      <c r="EP6" s="73">
        <v>43491</v>
      </c>
      <c r="EQ6" s="73">
        <v>43519</v>
      </c>
      <c r="ER6" s="254">
        <v>43554</v>
      </c>
      <c r="ES6" s="73">
        <v>43582</v>
      </c>
      <c r="ET6" s="73">
        <v>43610</v>
      </c>
      <c r="EU6" s="254">
        <v>43645</v>
      </c>
      <c r="EV6" s="73">
        <v>43673</v>
      </c>
      <c r="EW6" s="73">
        <v>43701</v>
      </c>
      <c r="EX6" s="254">
        <v>43736</v>
      </c>
      <c r="EY6" s="74">
        <v>43764</v>
      </c>
      <c r="EZ6" s="75">
        <v>43792</v>
      </c>
      <c r="FA6" s="76">
        <v>43827</v>
      </c>
      <c r="FB6" s="77">
        <v>43855</v>
      </c>
      <c r="FC6" s="77">
        <v>43883</v>
      </c>
      <c r="FD6" s="76">
        <v>43918</v>
      </c>
      <c r="FE6" s="77">
        <v>43946</v>
      </c>
      <c r="FF6" s="77">
        <v>43974</v>
      </c>
      <c r="FG6" s="76">
        <v>44009</v>
      </c>
      <c r="FH6" s="77">
        <v>44037</v>
      </c>
      <c r="FI6" s="77">
        <v>44065</v>
      </c>
      <c r="FJ6" s="76">
        <v>44100</v>
      </c>
      <c r="FK6" s="78">
        <v>44128</v>
      </c>
      <c r="FL6" s="72">
        <v>44156</v>
      </c>
      <c r="FM6" s="254">
        <v>44191</v>
      </c>
      <c r="FN6" s="73">
        <v>44219</v>
      </c>
      <c r="FO6" s="73">
        <v>44247</v>
      </c>
      <c r="FP6" s="254">
        <v>44282</v>
      </c>
      <c r="FQ6" s="73">
        <v>44310</v>
      </c>
      <c r="FR6" s="73">
        <v>44338</v>
      </c>
      <c r="FS6" s="254">
        <v>44373</v>
      </c>
      <c r="FT6" s="73">
        <v>44401</v>
      </c>
      <c r="FU6" s="73">
        <v>44429</v>
      </c>
      <c r="FV6" s="254">
        <v>44464</v>
      </c>
      <c r="FW6" s="74">
        <v>44499</v>
      </c>
      <c r="FX6" s="75">
        <v>44527</v>
      </c>
      <c r="FY6" s="76">
        <v>44562</v>
      </c>
      <c r="FZ6" s="77">
        <v>44590</v>
      </c>
      <c r="GA6" s="77">
        <v>44618</v>
      </c>
      <c r="GB6" s="76">
        <v>44653</v>
      </c>
      <c r="GC6" s="77">
        <v>44681</v>
      </c>
      <c r="GD6" s="77">
        <v>44709</v>
      </c>
      <c r="GE6" s="76">
        <v>44744</v>
      </c>
      <c r="GF6" s="77">
        <v>44772</v>
      </c>
      <c r="GG6" s="77">
        <v>44800</v>
      </c>
      <c r="GH6" s="76">
        <v>44835</v>
      </c>
      <c r="GI6" s="78">
        <v>44863</v>
      </c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</row>
    <row r="7" spans="1:222" ht="21.75" customHeight="1" x14ac:dyDescent="0.25">
      <c r="A7" s="32"/>
      <c r="B7" s="303" t="s">
        <v>0</v>
      </c>
      <c r="C7" s="305" t="s">
        <v>21</v>
      </c>
      <c r="D7" s="305" t="s">
        <v>1</v>
      </c>
      <c r="E7" s="305" t="s">
        <v>98</v>
      </c>
      <c r="F7" s="305" t="s">
        <v>2</v>
      </c>
      <c r="G7" s="307" t="s">
        <v>3</v>
      </c>
      <c r="H7" s="316" t="s">
        <v>100</v>
      </c>
      <c r="I7" s="346" t="s">
        <v>99</v>
      </c>
      <c r="J7" s="318" t="s">
        <v>53</v>
      </c>
      <c r="K7" s="322" t="s">
        <v>58</v>
      </c>
      <c r="L7" s="324" t="s">
        <v>50</v>
      </c>
      <c r="M7" s="324" t="s">
        <v>51</v>
      </c>
      <c r="N7" s="324" t="s">
        <v>52</v>
      </c>
      <c r="O7" s="324" t="s">
        <v>54</v>
      </c>
      <c r="P7" s="326" t="s">
        <v>56</v>
      </c>
      <c r="Q7" s="320" t="s">
        <v>55</v>
      </c>
      <c r="R7" s="354" t="s">
        <v>4</v>
      </c>
      <c r="S7" s="350" t="s">
        <v>57</v>
      </c>
      <c r="T7" s="352" t="s">
        <v>49</v>
      </c>
      <c r="U7" s="32"/>
      <c r="V7" s="348" t="s">
        <v>310</v>
      </c>
      <c r="W7" s="314" t="s">
        <v>311</v>
      </c>
      <c r="X7" s="312" t="s">
        <v>312</v>
      </c>
      <c r="Y7" s="314" t="s">
        <v>313</v>
      </c>
      <c r="Z7" s="312" t="s">
        <v>314</v>
      </c>
      <c r="AA7" s="314" t="s">
        <v>315</v>
      </c>
      <c r="AB7" s="312" t="s">
        <v>316</v>
      </c>
      <c r="AC7" s="314" t="s">
        <v>317</v>
      </c>
      <c r="AD7" s="312" t="s">
        <v>318</v>
      </c>
      <c r="AE7" s="314" t="s">
        <v>319</v>
      </c>
      <c r="AF7" s="312" t="s">
        <v>73</v>
      </c>
      <c r="AG7" s="314" t="s">
        <v>74</v>
      </c>
      <c r="AH7" s="334" t="s">
        <v>76</v>
      </c>
      <c r="AI7" s="32"/>
      <c r="AJ7" s="83" t="s">
        <v>61</v>
      </c>
      <c r="AK7" s="84" t="s">
        <v>62</v>
      </c>
      <c r="AL7" s="85" t="s">
        <v>63</v>
      </c>
      <c r="AM7" s="85" t="s">
        <v>64</v>
      </c>
      <c r="AN7" s="84" t="s">
        <v>65</v>
      </c>
      <c r="AO7" s="85" t="s">
        <v>66</v>
      </c>
      <c r="AP7" s="85" t="s">
        <v>67</v>
      </c>
      <c r="AQ7" s="84" t="s">
        <v>68</v>
      </c>
      <c r="AR7" s="85" t="s">
        <v>69</v>
      </c>
      <c r="AS7" s="85" t="s">
        <v>70</v>
      </c>
      <c r="AT7" s="84" t="s">
        <v>71</v>
      </c>
      <c r="AU7" s="86" t="s">
        <v>72</v>
      </c>
      <c r="AV7" s="79" t="s">
        <v>61</v>
      </c>
      <c r="AW7" s="255" t="s">
        <v>62</v>
      </c>
      <c r="AX7" s="80" t="s">
        <v>63</v>
      </c>
      <c r="AY7" s="80" t="s">
        <v>64</v>
      </c>
      <c r="AZ7" s="255" t="s">
        <v>65</v>
      </c>
      <c r="BA7" s="80" t="s">
        <v>66</v>
      </c>
      <c r="BB7" s="80" t="s">
        <v>67</v>
      </c>
      <c r="BC7" s="255" t="s">
        <v>68</v>
      </c>
      <c r="BD7" s="80" t="s">
        <v>69</v>
      </c>
      <c r="BE7" s="81" t="s">
        <v>70</v>
      </c>
      <c r="BF7" s="255" t="s">
        <v>71</v>
      </c>
      <c r="BG7" s="82" t="s">
        <v>72</v>
      </c>
      <c r="BH7" s="83" t="s">
        <v>61</v>
      </c>
      <c r="BI7" s="84" t="s">
        <v>62</v>
      </c>
      <c r="BJ7" s="85" t="s">
        <v>63</v>
      </c>
      <c r="BK7" s="85" t="s">
        <v>64</v>
      </c>
      <c r="BL7" s="84" t="s">
        <v>65</v>
      </c>
      <c r="BM7" s="85" t="s">
        <v>66</v>
      </c>
      <c r="BN7" s="85" t="s">
        <v>67</v>
      </c>
      <c r="BO7" s="84" t="s">
        <v>68</v>
      </c>
      <c r="BP7" s="85" t="s">
        <v>69</v>
      </c>
      <c r="BQ7" s="85" t="s">
        <v>70</v>
      </c>
      <c r="BR7" s="84" t="s">
        <v>71</v>
      </c>
      <c r="BS7" s="86" t="s">
        <v>72</v>
      </c>
      <c r="BT7" s="79" t="s">
        <v>61</v>
      </c>
      <c r="BU7" s="255" t="s">
        <v>62</v>
      </c>
      <c r="BV7" s="80" t="s">
        <v>63</v>
      </c>
      <c r="BW7" s="80" t="s">
        <v>64</v>
      </c>
      <c r="BX7" s="255" t="s">
        <v>65</v>
      </c>
      <c r="BY7" s="80" t="s">
        <v>66</v>
      </c>
      <c r="BZ7" s="80" t="s">
        <v>67</v>
      </c>
      <c r="CA7" s="255" t="s">
        <v>68</v>
      </c>
      <c r="CB7" s="80" t="s">
        <v>69</v>
      </c>
      <c r="CC7" s="81" t="s">
        <v>70</v>
      </c>
      <c r="CD7" s="255" t="s">
        <v>71</v>
      </c>
      <c r="CE7" s="82" t="s">
        <v>72</v>
      </c>
      <c r="CF7" s="83" t="s">
        <v>61</v>
      </c>
      <c r="CG7" s="84" t="s">
        <v>62</v>
      </c>
      <c r="CH7" s="85" t="s">
        <v>63</v>
      </c>
      <c r="CI7" s="85" t="s">
        <v>64</v>
      </c>
      <c r="CJ7" s="84" t="s">
        <v>65</v>
      </c>
      <c r="CK7" s="85" t="s">
        <v>66</v>
      </c>
      <c r="CL7" s="85" t="s">
        <v>67</v>
      </c>
      <c r="CM7" s="84" t="s">
        <v>68</v>
      </c>
      <c r="CN7" s="85" t="s">
        <v>69</v>
      </c>
      <c r="CO7" s="85" t="s">
        <v>70</v>
      </c>
      <c r="CP7" s="84" t="s">
        <v>71</v>
      </c>
      <c r="CQ7" s="86" t="s">
        <v>72</v>
      </c>
      <c r="CR7" s="79" t="s">
        <v>61</v>
      </c>
      <c r="CS7" s="255" t="s">
        <v>62</v>
      </c>
      <c r="CT7" s="80" t="s">
        <v>63</v>
      </c>
      <c r="CU7" s="80" t="s">
        <v>64</v>
      </c>
      <c r="CV7" s="255" t="s">
        <v>65</v>
      </c>
      <c r="CW7" s="80" t="s">
        <v>66</v>
      </c>
      <c r="CX7" s="80" t="s">
        <v>67</v>
      </c>
      <c r="CY7" s="255" t="s">
        <v>68</v>
      </c>
      <c r="CZ7" s="80" t="s">
        <v>69</v>
      </c>
      <c r="DA7" s="81" t="s">
        <v>70</v>
      </c>
      <c r="DB7" s="255" t="s">
        <v>71</v>
      </c>
      <c r="DC7" s="82" t="s">
        <v>72</v>
      </c>
      <c r="DD7" s="83" t="s">
        <v>61</v>
      </c>
      <c r="DE7" s="84" t="s">
        <v>62</v>
      </c>
      <c r="DF7" s="85" t="s">
        <v>63</v>
      </c>
      <c r="DG7" s="85" t="s">
        <v>64</v>
      </c>
      <c r="DH7" s="84" t="s">
        <v>65</v>
      </c>
      <c r="DI7" s="85" t="s">
        <v>66</v>
      </c>
      <c r="DJ7" s="85" t="s">
        <v>67</v>
      </c>
      <c r="DK7" s="84" t="s">
        <v>68</v>
      </c>
      <c r="DL7" s="85" t="s">
        <v>69</v>
      </c>
      <c r="DM7" s="85" t="s">
        <v>70</v>
      </c>
      <c r="DN7" s="84" t="s">
        <v>71</v>
      </c>
      <c r="DO7" s="86" t="s">
        <v>72</v>
      </c>
      <c r="DP7" s="79" t="s">
        <v>61</v>
      </c>
      <c r="DQ7" s="255" t="s">
        <v>62</v>
      </c>
      <c r="DR7" s="80" t="s">
        <v>63</v>
      </c>
      <c r="DS7" s="80" t="s">
        <v>64</v>
      </c>
      <c r="DT7" s="255" t="s">
        <v>65</v>
      </c>
      <c r="DU7" s="80" t="s">
        <v>66</v>
      </c>
      <c r="DV7" s="80" t="s">
        <v>67</v>
      </c>
      <c r="DW7" s="255" t="s">
        <v>68</v>
      </c>
      <c r="DX7" s="80" t="s">
        <v>69</v>
      </c>
      <c r="DY7" s="81" t="s">
        <v>70</v>
      </c>
      <c r="DZ7" s="255" t="s">
        <v>71</v>
      </c>
      <c r="EA7" s="82" t="s">
        <v>72</v>
      </c>
      <c r="EB7" s="83" t="s">
        <v>61</v>
      </c>
      <c r="EC7" s="84" t="s">
        <v>62</v>
      </c>
      <c r="ED7" s="85" t="s">
        <v>63</v>
      </c>
      <c r="EE7" s="85" t="s">
        <v>64</v>
      </c>
      <c r="EF7" s="84" t="s">
        <v>65</v>
      </c>
      <c r="EG7" s="85" t="s">
        <v>66</v>
      </c>
      <c r="EH7" s="85" t="s">
        <v>67</v>
      </c>
      <c r="EI7" s="84" t="s">
        <v>68</v>
      </c>
      <c r="EJ7" s="85" t="s">
        <v>69</v>
      </c>
      <c r="EK7" s="85" t="s">
        <v>70</v>
      </c>
      <c r="EL7" s="84" t="s">
        <v>71</v>
      </c>
      <c r="EM7" s="86" t="s">
        <v>72</v>
      </c>
      <c r="EN7" s="79" t="s">
        <v>61</v>
      </c>
      <c r="EO7" s="255" t="s">
        <v>62</v>
      </c>
      <c r="EP7" s="80" t="s">
        <v>63</v>
      </c>
      <c r="EQ7" s="80" t="s">
        <v>64</v>
      </c>
      <c r="ER7" s="255" t="s">
        <v>65</v>
      </c>
      <c r="ES7" s="80" t="s">
        <v>66</v>
      </c>
      <c r="ET7" s="80" t="s">
        <v>67</v>
      </c>
      <c r="EU7" s="255" t="s">
        <v>68</v>
      </c>
      <c r="EV7" s="80" t="s">
        <v>69</v>
      </c>
      <c r="EW7" s="81" t="s">
        <v>70</v>
      </c>
      <c r="EX7" s="255" t="s">
        <v>71</v>
      </c>
      <c r="EY7" s="82" t="s">
        <v>72</v>
      </c>
      <c r="EZ7" s="83" t="s">
        <v>61</v>
      </c>
      <c r="FA7" s="84" t="s">
        <v>62</v>
      </c>
      <c r="FB7" s="85" t="s">
        <v>63</v>
      </c>
      <c r="FC7" s="85" t="s">
        <v>64</v>
      </c>
      <c r="FD7" s="84" t="s">
        <v>65</v>
      </c>
      <c r="FE7" s="85" t="s">
        <v>66</v>
      </c>
      <c r="FF7" s="85" t="s">
        <v>67</v>
      </c>
      <c r="FG7" s="84" t="s">
        <v>68</v>
      </c>
      <c r="FH7" s="85" t="s">
        <v>69</v>
      </c>
      <c r="FI7" s="85" t="s">
        <v>70</v>
      </c>
      <c r="FJ7" s="84" t="s">
        <v>71</v>
      </c>
      <c r="FK7" s="86" t="s">
        <v>72</v>
      </c>
      <c r="FL7" s="79" t="s">
        <v>61</v>
      </c>
      <c r="FM7" s="255" t="s">
        <v>62</v>
      </c>
      <c r="FN7" s="80" t="s">
        <v>63</v>
      </c>
      <c r="FO7" s="80" t="s">
        <v>64</v>
      </c>
      <c r="FP7" s="255" t="s">
        <v>65</v>
      </c>
      <c r="FQ7" s="80" t="s">
        <v>66</v>
      </c>
      <c r="FR7" s="80" t="s">
        <v>67</v>
      </c>
      <c r="FS7" s="255" t="s">
        <v>68</v>
      </c>
      <c r="FT7" s="80" t="s">
        <v>69</v>
      </c>
      <c r="FU7" s="81" t="s">
        <v>70</v>
      </c>
      <c r="FV7" s="255" t="s">
        <v>71</v>
      </c>
      <c r="FW7" s="82" t="s">
        <v>72</v>
      </c>
      <c r="FX7" s="83" t="s">
        <v>61</v>
      </c>
      <c r="FY7" s="84" t="s">
        <v>62</v>
      </c>
      <c r="FZ7" s="85" t="s">
        <v>63</v>
      </c>
      <c r="GA7" s="85" t="s">
        <v>64</v>
      </c>
      <c r="GB7" s="84" t="s">
        <v>65</v>
      </c>
      <c r="GC7" s="85" t="s">
        <v>66</v>
      </c>
      <c r="GD7" s="85" t="s">
        <v>67</v>
      </c>
      <c r="GE7" s="84" t="s">
        <v>68</v>
      </c>
      <c r="GF7" s="85" t="s">
        <v>69</v>
      </c>
      <c r="GG7" s="85" t="s">
        <v>70</v>
      </c>
      <c r="GH7" s="84" t="s">
        <v>71</v>
      </c>
      <c r="GI7" s="86" t="s">
        <v>72</v>
      </c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</row>
    <row r="8" spans="1:222" ht="21.75" customHeight="1" thickBot="1" x14ac:dyDescent="0.3">
      <c r="A8" s="35"/>
      <c r="B8" s="304"/>
      <c r="C8" s="306"/>
      <c r="D8" s="306"/>
      <c r="E8" s="306"/>
      <c r="F8" s="306"/>
      <c r="G8" s="308"/>
      <c r="H8" s="317"/>
      <c r="I8" s="347"/>
      <c r="J8" s="319"/>
      <c r="K8" s="323"/>
      <c r="L8" s="325"/>
      <c r="M8" s="325"/>
      <c r="N8" s="325"/>
      <c r="O8" s="325"/>
      <c r="P8" s="327"/>
      <c r="Q8" s="321"/>
      <c r="R8" s="355"/>
      <c r="S8" s="351"/>
      <c r="T8" s="353"/>
      <c r="U8" s="35"/>
      <c r="V8" s="349"/>
      <c r="W8" s="315"/>
      <c r="X8" s="313"/>
      <c r="Y8" s="315"/>
      <c r="Z8" s="313"/>
      <c r="AA8" s="315"/>
      <c r="AB8" s="313"/>
      <c r="AC8" s="315"/>
      <c r="AD8" s="313"/>
      <c r="AE8" s="315"/>
      <c r="AF8" s="313"/>
      <c r="AG8" s="315"/>
      <c r="AH8" s="335"/>
      <c r="AI8" s="35"/>
      <c r="AJ8" s="60" t="s">
        <v>154</v>
      </c>
      <c r="AK8" s="59" t="s">
        <v>155</v>
      </c>
      <c r="AL8" s="61" t="s">
        <v>156</v>
      </c>
      <c r="AM8" s="61" t="s">
        <v>157</v>
      </c>
      <c r="AN8" s="59" t="s">
        <v>158</v>
      </c>
      <c r="AO8" s="61" t="s">
        <v>159</v>
      </c>
      <c r="AP8" s="61" t="s">
        <v>160</v>
      </c>
      <c r="AQ8" s="59" t="s">
        <v>161</v>
      </c>
      <c r="AR8" s="61" t="s">
        <v>162</v>
      </c>
      <c r="AS8" s="61" t="s">
        <v>163</v>
      </c>
      <c r="AT8" s="59" t="s">
        <v>164</v>
      </c>
      <c r="AU8" s="62" t="s">
        <v>165</v>
      </c>
      <c r="AV8" s="64" t="s">
        <v>166</v>
      </c>
      <c r="AW8" s="256" t="s">
        <v>167</v>
      </c>
      <c r="AX8" s="55" t="s">
        <v>168</v>
      </c>
      <c r="AY8" s="55" t="s">
        <v>169</v>
      </c>
      <c r="AZ8" s="256" t="s">
        <v>170</v>
      </c>
      <c r="BA8" s="55" t="s">
        <v>171</v>
      </c>
      <c r="BB8" s="55" t="s">
        <v>172</v>
      </c>
      <c r="BC8" s="256" t="s">
        <v>173</v>
      </c>
      <c r="BD8" s="55" t="s">
        <v>174</v>
      </c>
      <c r="BE8" s="55" t="s">
        <v>175</v>
      </c>
      <c r="BF8" s="256" t="s">
        <v>176</v>
      </c>
      <c r="BG8" s="56" t="s">
        <v>177</v>
      </c>
      <c r="BH8" s="60" t="s">
        <v>178</v>
      </c>
      <c r="BI8" s="59" t="s">
        <v>179</v>
      </c>
      <c r="BJ8" s="61" t="s">
        <v>180</v>
      </c>
      <c r="BK8" s="61" t="s">
        <v>181</v>
      </c>
      <c r="BL8" s="59" t="s">
        <v>182</v>
      </c>
      <c r="BM8" s="61" t="s">
        <v>183</v>
      </c>
      <c r="BN8" s="61" t="s">
        <v>184</v>
      </c>
      <c r="BO8" s="59" t="s">
        <v>185</v>
      </c>
      <c r="BP8" s="61" t="s">
        <v>186</v>
      </c>
      <c r="BQ8" s="61" t="s">
        <v>187</v>
      </c>
      <c r="BR8" s="59" t="s">
        <v>188</v>
      </c>
      <c r="BS8" s="62" t="s">
        <v>189</v>
      </c>
      <c r="BT8" s="64" t="s">
        <v>190</v>
      </c>
      <c r="BU8" s="256" t="s">
        <v>191</v>
      </c>
      <c r="BV8" s="55" t="s">
        <v>192</v>
      </c>
      <c r="BW8" s="55" t="s">
        <v>193</v>
      </c>
      <c r="BX8" s="256" t="s">
        <v>194</v>
      </c>
      <c r="BY8" s="55" t="s">
        <v>195</v>
      </c>
      <c r="BZ8" s="55" t="s">
        <v>196</v>
      </c>
      <c r="CA8" s="256" t="s">
        <v>197</v>
      </c>
      <c r="CB8" s="55" t="s">
        <v>198</v>
      </c>
      <c r="CC8" s="55" t="s">
        <v>199</v>
      </c>
      <c r="CD8" s="256" t="s">
        <v>200</v>
      </c>
      <c r="CE8" s="56" t="s">
        <v>201</v>
      </c>
      <c r="CF8" s="60" t="s">
        <v>202</v>
      </c>
      <c r="CG8" s="59" t="s">
        <v>203</v>
      </c>
      <c r="CH8" s="61" t="s">
        <v>204</v>
      </c>
      <c r="CI8" s="61" t="s">
        <v>205</v>
      </c>
      <c r="CJ8" s="59" t="s">
        <v>206</v>
      </c>
      <c r="CK8" s="61" t="s">
        <v>207</v>
      </c>
      <c r="CL8" s="61" t="s">
        <v>208</v>
      </c>
      <c r="CM8" s="59" t="s">
        <v>209</v>
      </c>
      <c r="CN8" s="61" t="s">
        <v>210</v>
      </c>
      <c r="CO8" s="61" t="s">
        <v>211</v>
      </c>
      <c r="CP8" s="59" t="s">
        <v>212</v>
      </c>
      <c r="CQ8" s="62" t="s">
        <v>213</v>
      </c>
      <c r="CR8" s="64" t="s">
        <v>214</v>
      </c>
      <c r="CS8" s="256" t="s">
        <v>215</v>
      </c>
      <c r="CT8" s="55" t="s">
        <v>216</v>
      </c>
      <c r="CU8" s="55" t="s">
        <v>217</v>
      </c>
      <c r="CV8" s="256" t="s">
        <v>218</v>
      </c>
      <c r="CW8" s="55" t="s">
        <v>219</v>
      </c>
      <c r="CX8" s="55" t="s">
        <v>220</v>
      </c>
      <c r="CY8" s="256" t="s">
        <v>221</v>
      </c>
      <c r="CZ8" s="55" t="s">
        <v>222</v>
      </c>
      <c r="DA8" s="55" t="s">
        <v>223</v>
      </c>
      <c r="DB8" s="256" t="s">
        <v>224</v>
      </c>
      <c r="DC8" s="56" t="s">
        <v>225</v>
      </c>
      <c r="DD8" s="60" t="s">
        <v>226</v>
      </c>
      <c r="DE8" s="59" t="s">
        <v>227</v>
      </c>
      <c r="DF8" s="61" t="s">
        <v>228</v>
      </c>
      <c r="DG8" s="61" t="s">
        <v>229</v>
      </c>
      <c r="DH8" s="59" t="s">
        <v>230</v>
      </c>
      <c r="DI8" s="61" t="s">
        <v>231</v>
      </c>
      <c r="DJ8" s="61" t="s">
        <v>232</v>
      </c>
      <c r="DK8" s="59" t="s">
        <v>233</v>
      </c>
      <c r="DL8" s="61" t="s">
        <v>234</v>
      </c>
      <c r="DM8" s="61" t="s">
        <v>235</v>
      </c>
      <c r="DN8" s="59" t="s">
        <v>236</v>
      </c>
      <c r="DO8" s="62" t="s">
        <v>237</v>
      </c>
      <c r="DP8" s="64" t="s">
        <v>238</v>
      </c>
      <c r="DQ8" s="256" t="s">
        <v>239</v>
      </c>
      <c r="DR8" s="55" t="s">
        <v>240</v>
      </c>
      <c r="DS8" s="55" t="s">
        <v>241</v>
      </c>
      <c r="DT8" s="256" t="s">
        <v>242</v>
      </c>
      <c r="DU8" s="55" t="s">
        <v>243</v>
      </c>
      <c r="DV8" s="55" t="s">
        <v>244</v>
      </c>
      <c r="DW8" s="256" t="s">
        <v>245</v>
      </c>
      <c r="DX8" s="55" t="s">
        <v>246</v>
      </c>
      <c r="DY8" s="55" t="s">
        <v>247</v>
      </c>
      <c r="DZ8" s="256" t="s">
        <v>248</v>
      </c>
      <c r="EA8" s="56" t="s">
        <v>249</v>
      </c>
      <c r="EB8" s="60" t="s">
        <v>250</v>
      </c>
      <c r="EC8" s="59" t="s">
        <v>251</v>
      </c>
      <c r="ED8" s="61" t="s">
        <v>252</v>
      </c>
      <c r="EE8" s="61" t="s">
        <v>253</v>
      </c>
      <c r="EF8" s="59" t="s">
        <v>254</v>
      </c>
      <c r="EG8" s="61" t="s">
        <v>255</v>
      </c>
      <c r="EH8" s="61" t="s">
        <v>256</v>
      </c>
      <c r="EI8" s="59" t="s">
        <v>257</v>
      </c>
      <c r="EJ8" s="61" t="s">
        <v>258</v>
      </c>
      <c r="EK8" s="61" t="s">
        <v>259</v>
      </c>
      <c r="EL8" s="59" t="s">
        <v>260</v>
      </c>
      <c r="EM8" s="62" t="s">
        <v>261</v>
      </c>
      <c r="EN8" s="64" t="s">
        <v>262</v>
      </c>
      <c r="EO8" s="256" t="s">
        <v>263</v>
      </c>
      <c r="EP8" s="55" t="s">
        <v>264</v>
      </c>
      <c r="EQ8" s="55" t="s">
        <v>265</v>
      </c>
      <c r="ER8" s="256" t="s">
        <v>266</v>
      </c>
      <c r="ES8" s="55" t="s">
        <v>267</v>
      </c>
      <c r="ET8" s="55" t="s">
        <v>268</v>
      </c>
      <c r="EU8" s="256" t="s">
        <v>269</v>
      </c>
      <c r="EV8" s="55" t="s">
        <v>270</v>
      </c>
      <c r="EW8" s="55" t="s">
        <v>271</v>
      </c>
      <c r="EX8" s="256" t="s">
        <v>272</v>
      </c>
      <c r="EY8" s="56" t="s">
        <v>273</v>
      </c>
      <c r="EZ8" s="60" t="s">
        <v>274</v>
      </c>
      <c r="FA8" s="59" t="s">
        <v>275</v>
      </c>
      <c r="FB8" s="61" t="s">
        <v>276</v>
      </c>
      <c r="FC8" s="61" t="s">
        <v>277</v>
      </c>
      <c r="FD8" s="59" t="s">
        <v>278</v>
      </c>
      <c r="FE8" s="61" t="s">
        <v>279</v>
      </c>
      <c r="FF8" s="61" t="s">
        <v>280</v>
      </c>
      <c r="FG8" s="59" t="s">
        <v>281</v>
      </c>
      <c r="FH8" s="61" t="s">
        <v>282</v>
      </c>
      <c r="FI8" s="61" t="s">
        <v>283</v>
      </c>
      <c r="FJ8" s="59" t="s">
        <v>284</v>
      </c>
      <c r="FK8" s="62" t="s">
        <v>285</v>
      </c>
      <c r="FL8" s="64" t="s">
        <v>286</v>
      </c>
      <c r="FM8" s="256" t="s">
        <v>287</v>
      </c>
      <c r="FN8" s="55" t="s">
        <v>288</v>
      </c>
      <c r="FO8" s="55" t="s">
        <v>289</v>
      </c>
      <c r="FP8" s="256" t="s">
        <v>290</v>
      </c>
      <c r="FQ8" s="55" t="s">
        <v>291</v>
      </c>
      <c r="FR8" s="55" t="s">
        <v>292</v>
      </c>
      <c r="FS8" s="256" t="s">
        <v>293</v>
      </c>
      <c r="FT8" s="55" t="s">
        <v>294</v>
      </c>
      <c r="FU8" s="55" t="s">
        <v>295</v>
      </c>
      <c r="FV8" s="256" t="s">
        <v>296</v>
      </c>
      <c r="FW8" s="56" t="s">
        <v>297</v>
      </c>
      <c r="FX8" s="60" t="s">
        <v>298</v>
      </c>
      <c r="FY8" s="59" t="s">
        <v>299</v>
      </c>
      <c r="FZ8" s="61" t="s">
        <v>300</v>
      </c>
      <c r="GA8" s="61" t="s">
        <v>301</v>
      </c>
      <c r="GB8" s="59" t="s">
        <v>302</v>
      </c>
      <c r="GC8" s="61" t="s">
        <v>303</v>
      </c>
      <c r="GD8" s="61" t="s">
        <v>304</v>
      </c>
      <c r="GE8" s="59" t="s">
        <v>305</v>
      </c>
      <c r="GF8" s="61" t="s">
        <v>306</v>
      </c>
      <c r="GG8" s="61" t="s">
        <v>307</v>
      </c>
      <c r="GH8" s="59" t="s">
        <v>308</v>
      </c>
      <c r="GI8" s="62" t="s">
        <v>309</v>
      </c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</row>
    <row r="9" spans="1:222" ht="12.95" customHeight="1" thickBot="1" x14ac:dyDescent="0.3">
      <c r="A9" s="30"/>
      <c r="B9" s="30"/>
      <c r="C9" s="30"/>
      <c r="D9" s="30"/>
      <c r="E9" s="31"/>
      <c r="F9" s="31"/>
      <c r="G9" s="31"/>
      <c r="H9" s="30"/>
      <c r="I9" s="30"/>
      <c r="J9" s="31"/>
      <c r="K9" s="87"/>
      <c r="L9" s="30"/>
      <c r="M9" s="30"/>
      <c r="N9" s="30"/>
      <c r="O9" s="30"/>
      <c r="P9" s="46"/>
      <c r="Q9" s="43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</row>
    <row r="10" spans="1:222" ht="12.95" customHeight="1" x14ac:dyDescent="0.25">
      <c r="A10" s="32"/>
      <c r="B10" s="280" t="s">
        <v>5</v>
      </c>
      <c r="C10" s="107" t="s">
        <v>474</v>
      </c>
      <c r="D10" s="131" t="s">
        <v>325</v>
      </c>
      <c r="E10" s="107" t="s">
        <v>323</v>
      </c>
      <c r="F10" s="107" t="s">
        <v>372</v>
      </c>
      <c r="G10" s="257" t="s">
        <v>373</v>
      </c>
      <c r="H10" s="173">
        <v>16600100000</v>
      </c>
      <c r="I10" s="132">
        <v>44800201000</v>
      </c>
      <c r="J10" s="99" t="str">
        <f>IF(AND(M10&gt;VLOOKUP($B$2,References!A:B,2,FALSE),M10&lt;$B$2),"Ending Depreciation",IF(M10&lt;=$B$2,"Fully Depreciated",IF(M10&gt;$B$2,"Depreciating","ERROR")))</f>
        <v>Fully Depreciated</v>
      </c>
      <c r="K10" s="133" t="s">
        <v>168</v>
      </c>
      <c r="L10" s="94">
        <f>VLOOKUP(K10,References!U:W,3,FALSE)</f>
        <v>40538</v>
      </c>
      <c r="M10" s="123">
        <f>+L10+(O10*7)</f>
        <v>42358</v>
      </c>
      <c r="N10" s="121">
        <v>5</v>
      </c>
      <c r="O10" s="119">
        <f>+N10*52</f>
        <v>260</v>
      </c>
      <c r="P10" s="117">
        <f>+($B$2-L10)/7</f>
        <v>538.85714285714289</v>
      </c>
      <c r="Q10" s="115">
        <f>+R10/O10</f>
        <v>68.938461538461539</v>
      </c>
      <c r="R10" s="112">
        <v>17924</v>
      </c>
      <c r="S10" s="93">
        <f ca="1">SUM(V10:AH10)</f>
        <v>17923.999999999993</v>
      </c>
      <c r="T10" s="93">
        <f ca="1">+R10-S10</f>
        <v>0</v>
      </c>
      <c r="U10" s="32"/>
      <c r="V10" s="93">
        <f ca="1">IFERROR(IF($B$2&gt;$AU$6,SUM(AJ10:AU10),(SUM(OFFSET($AJ10,0,0,1,MATCH($B$2,$AJ$6:$AU$6,0))))),0)</f>
        <v>0</v>
      </c>
      <c r="W10" s="93">
        <f ca="1">IFERROR(IF($B$2&gt;$BG$6,SUM(AV10:BG10),(SUM(OFFSET($AV10,0,0,1,MATCH($B$2,$AV$6:$BG$6,0))))),0)</f>
        <v>3033.2923076923075</v>
      </c>
      <c r="X10" s="93">
        <f ca="1">IFERROR(IF($B$2&gt;$BS$6,SUM(BH10:BS10),(SUM(OFFSET($BH10,0,0,1,MATCH($B$2,$BH$6:$BS$6,0))))),0)</f>
        <v>3584.7999999999997</v>
      </c>
      <c r="Y10" s="93">
        <f ca="1">IFERROR(IF($B$2&gt;$CE$6,SUM(BT10:CE10),(SUM(OFFSET($BT10,0,0,1,MATCH($B$2,$BT$6:$CE$6,0))))),0)</f>
        <v>3584.7999999999997</v>
      </c>
      <c r="Z10" s="93">
        <f ca="1">IFERROR(IF($B$2&gt;$CQ$6,SUM(CF10:CQ10),(SUM(OFFSET($CF10,0,0,1,MATCH($B$2,$CF$6:$CQ$6,0))))),0)</f>
        <v>3584.7999999999997</v>
      </c>
      <c r="AA10" s="93">
        <f ca="1">IFERROR(IF($B$2&gt;$DC$6,SUM(CR10:DC10),(SUM(OFFSET($CR10,0,0,1,MATCH($B$2,$CR$6:$DC$6,0))))),0)</f>
        <v>3584.7999999999997</v>
      </c>
      <c r="AB10" s="93">
        <f ca="1">IFERROR(IF($B$2&gt;$DO$6,SUM(DD10:DO10),(SUM(OFFSET($DD10,0,0,1,MATCH($B$2,$DD$6:$DO$6,0))))),0)</f>
        <v>551.50769230768492</v>
      </c>
      <c r="AC10" s="93">
        <f ca="1">IFERROR(IF($B$2&gt;$EA$6,SUM(DP10:EA10),(SUM(OFFSET($DP10,0,0,1,MATCH($B$2,$DP$6:$EA$6,0))))),0)</f>
        <v>0</v>
      </c>
      <c r="AD10" s="93">
        <f ca="1">IFERROR(IF($B$2&gt;$EM$6,SUM(EB10:EM10),(SUM(OFFSET($EB10,0,0,1,MATCH($B$2,$EB$6:$EM$6,0))))),0)</f>
        <v>0</v>
      </c>
      <c r="AE10" s="93">
        <f ca="1">IFERROR(IF($B$2&gt;$EY$6,SUM(EN10:EY10),(SUM(OFFSET($EN10,0,0,1,MATCH($B$2,$EN$6:$EY$6,0))))),0)</f>
        <v>0</v>
      </c>
      <c r="AF10" s="93">
        <f ca="1">IFERROR(IF($B$2&gt;$FK$6,SUM(EZ10:FK10),(SUM(OFFSET($EZ10,0,0,1,MATCH($B$2,$EZ$6:$FK$6,0))))),0)</f>
        <v>0</v>
      </c>
      <c r="AG10" s="93">
        <f ca="1">IFERROR(IF($B$2&gt;$FW$6,SUM(FL10:FW10),(SUM(OFFSET($FL10,0,0,1,MATCH($B$2,$FL$6:$FW$6,0))))),0)</f>
        <v>0</v>
      </c>
      <c r="AH10" s="93">
        <f ca="1">IFERROR(IF($B$2&gt;$GI$6,SUM(FX10:GI10),(SUM(OFFSET($FX10,0,0,1,MATCH($B$2,$FX$6:$GI$6,0))))),0)</f>
        <v>0</v>
      </c>
      <c r="AI10" s="32"/>
      <c r="AJ10" s="125">
        <f t="shared" ref="AJ10:BO10" ca="1" si="10">IF($M10&lt;=AI$6,0,IF(AND($M10&gt;AI$6,$M10&lt;=AJ$6),$R10-(SUM(OFFSET($AJ10,0,0,1,MATCH(AI$6,$AJ$6:$GI$6)))),IF($L10&gt;AJ$6,0,(IF($M10&gt;AJ$6,$Q10*AJ$4)))))</f>
        <v>0</v>
      </c>
      <c r="AK10" s="126">
        <f t="shared" ca="1" si="10"/>
        <v>0</v>
      </c>
      <c r="AL10" s="126">
        <f t="shared" ca="1" si="10"/>
        <v>0</v>
      </c>
      <c r="AM10" s="126">
        <f t="shared" ca="1" si="10"/>
        <v>0</v>
      </c>
      <c r="AN10" s="126">
        <f t="shared" ca="1" si="10"/>
        <v>0</v>
      </c>
      <c r="AO10" s="126">
        <f t="shared" ca="1" si="10"/>
        <v>0</v>
      </c>
      <c r="AP10" s="126">
        <f t="shared" ca="1" si="10"/>
        <v>0</v>
      </c>
      <c r="AQ10" s="126">
        <f t="shared" ca="1" si="10"/>
        <v>0</v>
      </c>
      <c r="AR10" s="126">
        <f t="shared" ca="1" si="10"/>
        <v>0</v>
      </c>
      <c r="AS10" s="126">
        <f t="shared" ca="1" si="10"/>
        <v>0</v>
      </c>
      <c r="AT10" s="126">
        <f t="shared" ca="1" si="10"/>
        <v>0</v>
      </c>
      <c r="AU10" s="127">
        <f t="shared" ca="1" si="10"/>
        <v>0</v>
      </c>
      <c r="AV10" s="125">
        <f t="shared" ca="1" si="10"/>
        <v>0</v>
      </c>
      <c r="AW10" s="126">
        <f t="shared" ca="1" si="10"/>
        <v>0</v>
      </c>
      <c r="AX10" s="126">
        <f t="shared" ca="1" si="10"/>
        <v>275.75384615384615</v>
      </c>
      <c r="AY10" s="126">
        <f t="shared" ca="1" si="10"/>
        <v>275.75384615384615</v>
      </c>
      <c r="AZ10" s="126">
        <f t="shared" ca="1" si="10"/>
        <v>344.69230769230768</v>
      </c>
      <c r="BA10" s="126">
        <f t="shared" ca="1" si="10"/>
        <v>275.75384615384615</v>
      </c>
      <c r="BB10" s="126">
        <f t="shared" ca="1" si="10"/>
        <v>275.75384615384615</v>
      </c>
      <c r="BC10" s="126">
        <f t="shared" ca="1" si="10"/>
        <v>344.69230769230768</v>
      </c>
      <c r="BD10" s="126">
        <f t="shared" ca="1" si="10"/>
        <v>275.75384615384615</v>
      </c>
      <c r="BE10" s="126">
        <f t="shared" ca="1" si="10"/>
        <v>275.75384615384615</v>
      </c>
      <c r="BF10" s="126">
        <f t="shared" ca="1" si="10"/>
        <v>344.69230769230768</v>
      </c>
      <c r="BG10" s="127">
        <f t="shared" ca="1" si="10"/>
        <v>344.69230769230768</v>
      </c>
      <c r="BH10" s="125">
        <f t="shared" ca="1" si="10"/>
        <v>275.75384615384615</v>
      </c>
      <c r="BI10" s="126">
        <f t="shared" ca="1" si="10"/>
        <v>344.69230769230768</v>
      </c>
      <c r="BJ10" s="126">
        <f t="shared" ca="1" si="10"/>
        <v>275.75384615384615</v>
      </c>
      <c r="BK10" s="126">
        <f t="shared" ca="1" si="10"/>
        <v>275.75384615384615</v>
      </c>
      <c r="BL10" s="126">
        <f t="shared" ca="1" si="10"/>
        <v>344.69230769230768</v>
      </c>
      <c r="BM10" s="126">
        <f t="shared" ca="1" si="10"/>
        <v>275.75384615384615</v>
      </c>
      <c r="BN10" s="126">
        <f t="shared" ca="1" si="10"/>
        <v>275.75384615384615</v>
      </c>
      <c r="BO10" s="126">
        <f t="shared" ca="1" si="10"/>
        <v>344.69230769230768</v>
      </c>
      <c r="BP10" s="126">
        <f t="shared" ref="BP10:CU10" ca="1" si="11">IF($M10&lt;=BO$6,0,IF(AND($M10&gt;BO$6,$M10&lt;=BP$6),$R10-(SUM(OFFSET($AJ10,0,0,1,MATCH(BO$6,$AJ$6:$GI$6)))),IF($L10&gt;BP$6,0,(IF($M10&gt;BP$6,$Q10*BP$4)))))</f>
        <v>275.75384615384615</v>
      </c>
      <c r="BQ10" s="126">
        <f t="shared" ca="1" si="11"/>
        <v>275.75384615384615</v>
      </c>
      <c r="BR10" s="126">
        <f t="shared" ca="1" si="11"/>
        <v>344.69230769230768</v>
      </c>
      <c r="BS10" s="127">
        <f t="shared" ca="1" si="11"/>
        <v>275.75384615384615</v>
      </c>
      <c r="BT10" s="125">
        <f t="shared" ca="1" si="11"/>
        <v>275.75384615384615</v>
      </c>
      <c r="BU10" s="126">
        <f t="shared" ca="1" si="11"/>
        <v>344.69230769230768</v>
      </c>
      <c r="BV10" s="126">
        <f t="shared" ca="1" si="11"/>
        <v>275.75384615384615</v>
      </c>
      <c r="BW10" s="126">
        <f t="shared" ca="1" si="11"/>
        <v>275.75384615384615</v>
      </c>
      <c r="BX10" s="126">
        <f t="shared" ca="1" si="11"/>
        <v>344.69230769230768</v>
      </c>
      <c r="BY10" s="126">
        <f t="shared" ca="1" si="11"/>
        <v>275.75384615384615</v>
      </c>
      <c r="BZ10" s="126">
        <f t="shared" ca="1" si="11"/>
        <v>275.75384615384615</v>
      </c>
      <c r="CA10" s="126">
        <f t="shared" ca="1" si="11"/>
        <v>344.69230769230768</v>
      </c>
      <c r="CB10" s="126">
        <f t="shared" ca="1" si="11"/>
        <v>275.75384615384615</v>
      </c>
      <c r="CC10" s="126">
        <f t="shared" ca="1" si="11"/>
        <v>275.75384615384615</v>
      </c>
      <c r="CD10" s="126">
        <f t="shared" ca="1" si="11"/>
        <v>344.69230769230768</v>
      </c>
      <c r="CE10" s="127">
        <f t="shared" ca="1" si="11"/>
        <v>275.75384615384615</v>
      </c>
      <c r="CF10" s="125">
        <f t="shared" ca="1" si="11"/>
        <v>275.75384615384615</v>
      </c>
      <c r="CG10" s="126">
        <f t="shared" ca="1" si="11"/>
        <v>344.69230769230768</v>
      </c>
      <c r="CH10" s="126">
        <f t="shared" ca="1" si="11"/>
        <v>275.75384615384615</v>
      </c>
      <c r="CI10" s="126">
        <f t="shared" ca="1" si="11"/>
        <v>275.75384615384615</v>
      </c>
      <c r="CJ10" s="126">
        <f t="shared" ca="1" si="11"/>
        <v>344.69230769230768</v>
      </c>
      <c r="CK10" s="126">
        <f t="shared" ca="1" si="11"/>
        <v>275.75384615384615</v>
      </c>
      <c r="CL10" s="126">
        <f t="shared" ca="1" si="11"/>
        <v>275.75384615384615</v>
      </c>
      <c r="CM10" s="126">
        <f t="shared" ca="1" si="11"/>
        <v>344.69230769230768</v>
      </c>
      <c r="CN10" s="126">
        <f t="shared" ca="1" si="11"/>
        <v>275.75384615384615</v>
      </c>
      <c r="CO10" s="126">
        <f t="shared" ca="1" si="11"/>
        <v>275.75384615384615</v>
      </c>
      <c r="CP10" s="126">
        <f t="shared" ca="1" si="11"/>
        <v>344.69230769230768</v>
      </c>
      <c r="CQ10" s="127">
        <f t="shared" ca="1" si="11"/>
        <v>275.75384615384615</v>
      </c>
      <c r="CR10" s="125">
        <f t="shared" ca="1" si="11"/>
        <v>275.75384615384615</v>
      </c>
      <c r="CS10" s="126">
        <f t="shared" ca="1" si="11"/>
        <v>344.69230769230768</v>
      </c>
      <c r="CT10" s="126">
        <f t="shared" ca="1" si="11"/>
        <v>275.75384615384615</v>
      </c>
      <c r="CU10" s="126">
        <f t="shared" ca="1" si="11"/>
        <v>275.75384615384615</v>
      </c>
      <c r="CV10" s="126">
        <f t="shared" ref="CV10:EA10" ca="1" si="12">IF($M10&lt;=CU$6,0,IF(AND($M10&gt;CU$6,$M10&lt;=CV$6),$R10-(SUM(OFFSET($AJ10,0,0,1,MATCH(CU$6,$AJ$6:$GI$6)))),IF($L10&gt;CV$6,0,(IF($M10&gt;CV$6,$Q10*CV$4)))))</f>
        <v>344.69230769230768</v>
      </c>
      <c r="CW10" s="126">
        <f t="shared" ca="1" si="12"/>
        <v>275.75384615384615</v>
      </c>
      <c r="CX10" s="126">
        <f t="shared" ca="1" si="12"/>
        <v>275.75384615384615</v>
      </c>
      <c r="CY10" s="126">
        <f t="shared" ca="1" si="12"/>
        <v>344.69230769230768</v>
      </c>
      <c r="CZ10" s="126">
        <f t="shared" ca="1" si="12"/>
        <v>275.75384615384615</v>
      </c>
      <c r="DA10" s="126">
        <f t="shared" ca="1" si="12"/>
        <v>275.75384615384615</v>
      </c>
      <c r="DB10" s="126">
        <f t="shared" ca="1" si="12"/>
        <v>344.69230769230768</v>
      </c>
      <c r="DC10" s="127">
        <f t="shared" ca="1" si="12"/>
        <v>275.75384615384615</v>
      </c>
      <c r="DD10" s="125">
        <f t="shared" ca="1" si="12"/>
        <v>275.75384615384615</v>
      </c>
      <c r="DE10" s="126">
        <f t="shared" ca="1" si="12"/>
        <v>275.75384615383882</v>
      </c>
      <c r="DF10" s="126">
        <f t="shared" ca="1" si="12"/>
        <v>0</v>
      </c>
      <c r="DG10" s="126">
        <f t="shared" ca="1" si="12"/>
        <v>0</v>
      </c>
      <c r="DH10" s="126">
        <f t="shared" ca="1" si="12"/>
        <v>0</v>
      </c>
      <c r="DI10" s="126">
        <f t="shared" ca="1" si="12"/>
        <v>0</v>
      </c>
      <c r="DJ10" s="126">
        <f t="shared" ca="1" si="12"/>
        <v>0</v>
      </c>
      <c r="DK10" s="126">
        <f t="shared" ca="1" si="12"/>
        <v>0</v>
      </c>
      <c r="DL10" s="126">
        <f t="shared" ca="1" si="12"/>
        <v>0</v>
      </c>
      <c r="DM10" s="126">
        <f t="shared" ca="1" si="12"/>
        <v>0</v>
      </c>
      <c r="DN10" s="126">
        <f t="shared" ca="1" si="12"/>
        <v>0</v>
      </c>
      <c r="DO10" s="127">
        <f t="shared" ca="1" si="12"/>
        <v>0</v>
      </c>
      <c r="DP10" s="125">
        <f t="shared" ca="1" si="12"/>
        <v>0</v>
      </c>
      <c r="DQ10" s="126">
        <f t="shared" ca="1" si="12"/>
        <v>0</v>
      </c>
      <c r="DR10" s="126">
        <f t="shared" ca="1" si="12"/>
        <v>0</v>
      </c>
      <c r="DS10" s="126">
        <f t="shared" ca="1" si="12"/>
        <v>0</v>
      </c>
      <c r="DT10" s="126">
        <f t="shared" ca="1" si="12"/>
        <v>0</v>
      </c>
      <c r="DU10" s="126">
        <f t="shared" ca="1" si="12"/>
        <v>0</v>
      </c>
      <c r="DV10" s="126">
        <f t="shared" ca="1" si="12"/>
        <v>0</v>
      </c>
      <c r="DW10" s="126">
        <f t="shared" ca="1" si="12"/>
        <v>0</v>
      </c>
      <c r="DX10" s="126">
        <f t="shared" ca="1" si="12"/>
        <v>0</v>
      </c>
      <c r="DY10" s="126">
        <f t="shared" ca="1" si="12"/>
        <v>0</v>
      </c>
      <c r="DZ10" s="126">
        <f t="shared" ca="1" si="12"/>
        <v>0</v>
      </c>
      <c r="EA10" s="127">
        <f t="shared" ca="1" si="12"/>
        <v>0</v>
      </c>
      <c r="EB10" s="125">
        <f t="shared" ref="EB10:FG10" ca="1" si="13">IF($M10&lt;=EA$6,0,IF(AND($M10&gt;EA$6,$M10&lt;=EB$6),$R10-(SUM(OFFSET($AJ10,0,0,1,MATCH(EA$6,$AJ$6:$GI$6)))),IF($L10&gt;EB$6,0,(IF($M10&gt;EB$6,$Q10*EB$4)))))</f>
        <v>0</v>
      </c>
      <c r="EC10" s="126">
        <f t="shared" ca="1" si="13"/>
        <v>0</v>
      </c>
      <c r="ED10" s="126">
        <f t="shared" ca="1" si="13"/>
        <v>0</v>
      </c>
      <c r="EE10" s="126">
        <f t="shared" ca="1" si="13"/>
        <v>0</v>
      </c>
      <c r="EF10" s="126">
        <f t="shared" ca="1" si="13"/>
        <v>0</v>
      </c>
      <c r="EG10" s="126">
        <f t="shared" ca="1" si="13"/>
        <v>0</v>
      </c>
      <c r="EH10" s="126">
        <f t="shared" ca="1" si="13"/>
        <v>0</v>
      </c>
      <c r="EI10" s="126">
        <f t="shared" ca="1" si="13"/>
        <v>0</v>
      </c>
      <c r="EJ10" s="126">
        <f t="shared" ca="1" si="13"/>
        <v>0</v>
      </c>
      <c r="EK10" s="126">
        <f t="shared" ca="1" si="13"/>
        <v>0</v>
      </c>
      <c r="EL10" s="126">
        <f t="shared" ca="1" si="13"/>
        <v>0</v>
      </c>
      <c r="EM10" s="127">
        <f t="shared" ca="1" si="13"/>
        <v>0</v>
      </c>
      <c r="EN10" s="125">
        <f t="shared" ca="1" si="13"/>
        <v>0</v>
      </c>
      <c r="EO10" s="126">
        <f t="shared" ca="1" si="13"/>
        <v>0</v>
      </c>
      <c r="EP10" s="126">
        <f t="shared" ca="1" si="13"/>
        <v>0</v>
      </c>
      <c r="EQ10" s="126">
        <f t="shared" ca="1" si="13"/>
        <v>0</v>
      </c>
      <c r="ER10" s="126">
        <f t="shared" ca="1" si="13"/>
        <v>0</v>
      </c>
      <c r="ES10" s="126">
        <f t="shared" ca="1" si="13"/>
        <v>0</v>
      </c>
      <c r="ET10" s="126">
        <f t="shared" ca="1" si="13"/>
        <v>0</v>
      </c>
      <c r="EU10" s="126">
        <f t="shared" ca="1" si="13"/>
        <v>0</v>
      </c>
      <c r="EV10" s="126">
        <f t="shared" ca="1" si="13"/>
        <v>0</v>
      </c>
      <c r="EW10" s="126">
        <f t="shared" ca="1" si="13"/>
        <v>0</v>
      </c>
      <c r="EX10" s="126">
        <f t="shared" ca="1" si="13"/>
        <v>0</v>
      </c>
      <c r="EY10" s="127">
        <f t="shared" ca="1" si="13"/>
        <v>0</v>
      </c>
      <c r="EZ10" s="125">
        <f t="shared" ca="1" si="13"/>
        <v>0</v>
      </c>
      <c r="FA10" s="126">
        <f t="shared" ca="1" si="13"/>
        <v>0</v>
      </c>
      <c r="FB10" s="126">
        <f t="shared" ca="1" si="13"/>
        <v>0</v>
      </c>
      <c r="FC10" s="126">
        <f t="shared" ca="1" si="13"/>
        <v>0</v>
      </c>
      <c r="FD10" s="126">
        <f t="shared" ca="1" si="13"/>
        <v>0</v>
      </c>
      <c r="FE10" s="126">
        <f t="shared" ca="1" si="13"/>
        <v>0</v>
      </c>
      <c r="FF10" s="126">
        <f t="shared" ca="1" si="13"/>
        <v>0</v>
      </c>
      <c r="FG10" s="126">
        <f t="shared" ca="1" si="13"/>
        <v>0</v>
      </c>
      <c r="FH10" s="126">
        <f t="shared" ref="FH10:GI10" ca="1" si="14">IF($M10&lt;=FG$6,0,IF(AND($M10&gt;FG$6,$M10&lt;=FH$6),$R10-(SUM(OFFSET($AJ10,0,0,1,MATCH(FG$6,$AJ$6:$GI$6)))),IF($L10&gt;FH$6,0,(IF($M10&gt;FH$6,$Q10*FH$4)))))</f>
        <v>0</v>
      </c>
      <c r="FI10" s="126">
        <f t="shared" ca="1" si="14"/>
        <v>0</v>
      </c>
      <c r="FJ10" s="126">
        <f t="shared" ca="1" si="14"/>
        <v>0</v>
      </c>
      <c r="FK10" s="127">
        <f t="shared" ca="1" si="14"/>
        <v>0</v>
      </c>
      <c r="FL10" s="125">
        <f t="shared" ca="1" si="14"/>
        <v>0</v>
      </c>
      <c r="FM10" s="126">
        <f t="shared" ca="1" si="14"/>
        <v>0</v>
      </c>
      <c r="FN10" s="126">
        <f t="shared" ca="1" si="14"/>
        <v>0</v>
      </c>
      <c r="FO10" s="126">
        <f t="shared" ca="1" si="14"/>
        <v>0</v>
      </c>
      <c r="FP10" s="126">
        <f t="shared" ca="1" si="14"/>
        <v>0</v>
      </c>
      <c r="FQ10" s="126">
        <f t="shared" ca="1" si="14"/>
        <v>0</v>
      </c>
      <c r="FR10" s="126">
        <f t="shared" ca="1" si="14"/>
        <v>0</v>
      </c>
      <c r="FS10" s="126">
        <f t="shared" ca="1" si="14"/>
        <v>0</v>
      </c>
      <c r="FT10" s="126">
        <f t="shared" ca="1" si="14"/>
        <v>0</v>
      </c>
      <c r="FU10" s="126">
        <f t="shared" ca="1" si="14"/>
        <v>0</v>
      </c>
      <c r="FV10" s="126">
        <f t="shared" ca="1" si="14"/>
        <v>0</v>
      </c>
      <c r="FW10" s="127">
        <f t="shared" ca="1" si="14"/>
        <v>0</v>
      </c>
      <c r="FX10" s="125">
        <f t="shared" ca="1" si="14"/>
        <v>0</v>
      </c>
      <c r="FY10" s="126">
        <f t="shared" ca="1" si="14"/>
        <v>0</v>
      </c>
      <c r="FZ10" s="126">
        <f t="shared" ca="1" si="14"/>
        <v>0</v>
      </c>
      <c r="GA10" s="126">
        <f t="shared" ca="1" si="14"/>
        <v>0</v>
      </c>
      <c r="GB10" s="126">
        <f t="shared" ca="1" si="14"/>
        <v>0</v>
      </c>
      <c r="GC10" s="126">
        <f t="shared" ca="1" si="14"/>
        <v>0</v>
      </c>
      <c r="GD10" s="126">
        <f t="shared" ca="1" si="14"/>
        <v>0</v>
      </c>
      <c r="GE10" s="126">
        <f t="shared" ca="1" si="14"/>
        <v>0</v>
      </c>
      <c r="GF10" s="126">
        <f t="shared" ca="1" si="14"/>
        <v>0</v>
      </c>
      <c r="GG10" s="126">
        <f t="shared" ca="1" si="14"/>
        <v>0</v>
      </c>
      <c r="GH10" s="126">
        <f t="shared" ca="1" si="14"/>
        <v>0</v>
      </c>
      <c r="GI10" s="127">
        <f t="shared" ca="1" si="14"/>
        <v>0</v>
      </c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</row>
    <row r="11" spans="1:222" ht="12.95" customHeight="1" x14ac:dyDescent="0.25">
      <c r="A11" s="32"/>
      <c r="B11" s="275" t="s">
        <v>5</v>
      </c>
      <c r="C11" s="29" t="s">
        <v>475</v>
      </c>
      <c r="D11" s="276" t="s">
        <v>326</v>
      </c>
      <c r="E11" s="29" t="s">
        <v>321</v>
      </c>
      <c r="F11" s="29" t="s">
        <v>374</v>
      </c>
      <c r="G11" s="258" t="s">
        <v>375</v>
      </c>
      <c r="H11" s="174">
        <v>16600100000</v>
      </c>
      <c r="I11" s="1">
        <v>44800301000</v>
      </c>
      <c r="J11" s="100" t="str">
        <f>IF(AND(M11&gt;VLOOKUP($B$2,References!A:B,2,FALSE),M11&lt;$B$2),"Ending Depreciation",IF(M11&lt;=$B$2,"Fully Depreciated",IF(M11&gt;$B$2,"Depreciating","ERROR")))</f>
        <v>Fully Depreciated</v>
      </c>
      <c r="K11" s="52" t="s">
        <v>191</v>
      </c>
      <c r="L11" s="97">
        <f>VLOOKUP(K11,References!U:W,3,FALSE)</f>
        <v>41238</v>
      </c>
      <c r="M11" s="124">
        <f>+L11+(365*N11)</f>
        <v>43063</v>
      </c>
      <c r="N11" s="122">
        <v>5</v>
      </c>
      <c r="O11" s="120">
        <f>+N11*52</f>
        <v>260</v>
      </c>
      <c r="P11" s="118">
        <f>+($B$2-L11)/7</f>
        <v>438.85714285714283</v>
      </c>
      <c r="Q11" s="116">
        <f>+R11/O11</f>
        <v>19.411538461538463</v>
      </c>
      <c r="R11" s="113">
        <v>5047</v>
      </c>
      <c r="S11" s="27">
        <f ca="1">SUM(V11:AH11)</f>
        <v>5047.0000000000009</v>
      </c>
      <c r="T11" s="27">
        <f ca="1">+R11-S11</f>
        <v>0</v>
      </c>
      <c r="U11" s="32"/>
      <c r="V11" s="27">
        <f ca="1">IFERROR(IF($B$2&gt;$AU$6,SUM(AJ11:AU11),(SUM(OFFSET($AJ11,0,0,1,MATCH($B$2,$AJ$6:$AU$6,0))))),0)</f>
        <v>0</v>
      </c>
      <c r="W11" s="27">
        <f ca="1">IFERROR(IF($B$2&gt;$BG$6,SUM(AV11:BG11),(SUM(OFFSET($AV11,0,0,1,MATCH($B$2,$AV$6:$BG$6,0))))),0)</f>
        <v>0</v>
      </c>
      <c r="X11" s="27">
        <f ca="1">IFERROR(IF($B$2&gt;$BS$6,SUM(BH11:BS11),(SUM(OFFSET($BH11,0,0,1,MATCH($B$2,$BH$6:$BS$6,0))))),0)</f>
        <v>0</v>
      </c>
      <c r="Y11" s="27">
        <f ca="1">IFERROR(IF($B$2&gt;$CE$6,SUM(BT11:CE11),(SUM(OFFSET($BT11,0,0,1,MATCH($B$2,$BT$6:$CE$6,0))))),0)</f>
        <v>931.75384615384644</v>
      </c>
      <c r="Z11" s="27">
        <f ca="1">IFERROR(IF($B$2&gt;$CQ$6,SUM(CF11:CQ11),(SUM(OFFSET($CF11,0,0,1,MATCH($B$2,$CF$6:$CQ$6,0))))),0)</f>
        <v>1009.4000000000002</v>
      </c>
      <c r="AA11" s="27">
        <f ca="1">IFERROR(IF($B$2&gt;$DC$6,SUM(CR11:DC11),(SUM(OFFSET($CR11,0,0,1,MATCH($B$2,$CR$6:$DC$6,0))))),0)</f>
        <v>1009.4000000000002</v>
      </c>
      <c r="AB11" s="27">
        <f ca="1">IFERROR(IF($B$2&gt;$DO$6,SUM(DD11:DO11),(SUM(OFFSET($DD11,0,0,1,MATCH($B$2,$DD$6:$DO$6,0))))),0)</f>
        <v>1028.8115384615387</v>
      </c>
      <c r="AC11" s="27">
        <f ca="1">IFERROR(IF($B$2&gt;$EA$6,SUM(DP11:EA11),(SUM(OFFSET($DP11,0,0,1,MATCH($B$2,$DP$6:$EA$6,0))))),0)</f>
        <v>1009.4000000000002</v>
      </c>
      <c r="AD11" s="27">
        <f ca="1">IFERROR(IF($B$2&gt;$EM$6,SUM(EB11:EM11),(SUM(OFFSET($EB11,0,0,1,MATCH($B$2,$EB$6:$EM$6,0))))),0)</f>
        <v>58.234615384614699</v>
      </c>
      <c r="AE11" s="27">
        <f ca="1">IFERROR(IF($B$2&gt;$EY$6,SUM(EN11:EY11),(SUM(OFFSET($EN11,0,0,1,MATCH($B$2,$EN$6:$EY$6,0))))),0)</f>
        <v>0</v>
      </c>
      <c r="AF11" s="27">
        <f ca="1">IFERROR(IF($B$2&gt;$FK$6,SUM(EZ11:FK11),(SUM(OFFSET($EZ11,0,0,1,MATCH($B$2,$EZ$6:$FK$6,0))))),0)</f>
        <v>0</v>
      </c>
      <c r="AG11" s="27">
        <f ca="1">IFERROR(IF($B$2&gt;$FW$6,SUM(FL11:FW11),(SUM(OFFSET($FL11,0,0,1,MATCH($B$2,$FL$6:$FW$6,0))))),0)</f>
        <v>0</v>
      </c>
      <c r="AH11" s="27">
        <f ca="1">IFERROR(IF($B$2&gt;$GI$6,SUM(FX11:GI11),(SUM(OFFSET($FX11,0,0,1,MATCH($B$2,$FX$6:$GI$6,0))))),0)</f>
        <v>0</v>
      </c>
      <c r="AI11" s="32"/>
      <c r="AJ11" s="128">
        <f t="shared" ref="AJ11:BO11" ca="1" si="15">IF($M11&lt;=AI$6,0,IF(AND($M11&gt;AI$6,$M11&lt;=AJ$6),$R11-(SUM(OFFSET($AJ11,0,0,1,MATCH(AI$6,$AJ$6:$GI$6)))),IF($L11&gt;AJ$6,0,(IF($M11&gt;AJ$6,$Q11*AJ$4)))))</f>
        <v>0</v>
      </c>
      <c r="AK11" s="57">
        <f t="shared" ca="1" si="15"/>
        <v>0</v>
      </c>
      <c r="AL11" s="57">
        <f t="shared" ca="1" si="15"/>
        <v>0</v>
      </c>
      <c r="AM11" s="57">
        <f t="shared" ca="1" si="15"/>
        <v>0</v>
      </c>
      <c r="AN11" s="57">
        <f t="shared" ca="1" si="15"/>
        <v>0</v>
      </c>
      <c r="AO11" s="57">
        <f t="shared" ca="1" si="15"/>
        <v>0</v>
      </c>
      <c r="AP11" s="57">
        <f t="shared" ca="1" si="15"/>
        <v>0</v>
      </c>
      <c r="AQ11" s="57">
        <f t="shared" ca="1" si="15"/>
        <v>0</v>
      </c>
      <c r="AR11" s="57">
        <f t="shared" ca="1" si="15"/>
        <v>0</v>
      </c>
      <c r="AS11" s="57">
        <f t="shared" ca="1" si="15"/>
        <v>0</v>
      </c>
      <c r="AT11" s="57">
        <f t="shared" ca="1" si="15"/>
        <v>0</v>
      </c>
      <c r="AU11" s="129">
        <f t="shared" ca="1" si="15"/>
        <v>0</v>
      </c>
      <c r="AV11" s="128">
        <f t="shared" ca="1" si="15"/>
        <v>0</v>
      </c>
      <c r="AW11" s="57">
        <f t="shared" ca="1" si="15"/>
        <v>0</v>
      </c>
      <c r="AX11" s="57">
        <f t="shared" ca="1" si="15"/>
        <v>0</v>
      </c>
      <c r="AY11" s="57">
        <f t="shared" ca="1" si="15"/>
        <v>0</v>
      </c>
      <c r="AZ11" s="57">
        <f t="shared" ca="1" si="15"/>
        <v>0</v>
      </c>
      <c r="BA11" s="57">
        <f t="shared" ca="1" si="15"/>
        <v>0</v>
      </c>
      <c r="BB11" s="57">
        <f t="shared" ca="1" si="15"/>
        <v>0</v>
      </c>
      <c r="BC11" s="57">
        <f t="shared" ca="1" si="15"/>
        <v>0</v>
      </c>
      <c r="BD11" s="57">
        <f t="shared" ca="1" si="15"/>
        <v>0</v>
      </c>
      <c r="BE11" s="57">
        <f t="shared" ca="1" si="15"/>
        <v>0</v>
      </c>
      <c r="BF11" s="57">
        <f t="shared" ca="1" si="15"/>
        <v>0</v>
      </c>
      <c r="BG11" s="129">
        <f t="shared" ca="1" si="15"/>
        <v>0</v>
      </c>
      <c r="BH11" s="128">
        <f t="shared" ca="1" si="15"/>
        <v>0</v>
      </c>
      <c r="BI11" s="57">
        <f t="shared" ca="1" si="15"/>
        <v>0</v>
      </c>
      <c r="BJ11" s="57">
        <f t="shared" ca="1" si="15"/>
        <v>0</v>
      </c>
      <c r="BK11" s="57">
        <f t="shared" ca="1" si="15"/>
        <v>0</v>
      </c>
      <c r="BL11" s="57">
        <f t="shared" ca="1" si="15"/>
        <v>0</v>
      </c>
      <c r="BM11" s="57">
        <f t="shared" ca="1" si="15"/>
        <v>0</v>
      </c>
      <c r="BN11" s="57">
        <f t="shared" ca="1" si="15"/>
        <v>0</v>
      </c>
      <c r="BO11" s="57">
        <f t="shared" ca="1" si="15"/>
        <v>0</v>
      </c>
      <c r="BP11" s="57">
        <f t="shared" ref="BP11:CU11" ca="1" si="16">IF($M11&lt;=BO$6,0,IF(AND($M11&gt;BO$6,$M11&lt;=BP$6),$R11-(SUM(OFFSET($AJ11,0,0,1,MATCH(BO$6,$AJ$6:$GI$6)))),IF($L11&gt;BP$6,0,(IF($M11&gt;BP$6,$Q11*BP$4)))))</f>
        <v>0</v>
      </c>
      <c r="BQ11" s="57">
        <f t="shared" ca="1" si="16"/>
        <v>0</v>
      </c>
      <c r="BR11" s="57">
        <f t="shared" ca="1" si="16"/>
        <v>0</v>
      </c>
      <c r="BS11" s="129">
        <f t="shared" ca="1" si="16"/>
        <v>0</v>
      </c>
      <c r="BT11" s="128">
        <f t="shared" ca="1" si="16"/>
        <v>0</v>
      </c>
      <c r="BU11" s="57">
        <f t="shared" ca="1" si="16"/>
        <v>97.057692307692321</v>
      </c>
      <c r="BV11" s="57">
        <f t="shared" ca="1" si="16"/>
        <v>77.646153846153851</v>
      </c>
      <c r="BW11" s="57">
        <f t="shared" ca="1" si="16"/>
        <v>77.646153846153851</v>
      </c>
      <c r="BX11" s="57">
        <f t="shared" ca="1" si="16"/>
        <v>97.057692307692321</v>
      </c>
      <c r="BY11" s="57">
        <f t="shared" ca="1" si="16"/>
        <v>77.646153846153851</v>
      </c>
      <c r="BZ11" s="57">
        <f t="shared" ca="1" si="16"/>
        <v>77.646153846153851</v>
      </c>
      <c r="CA11" s="57">
        <f t="shared" ca="1" si="16"/>
        <v>97.057692307692321</v>
      </c>
      <c r="CB11" s="57">
        <f t="shared" ca="1" si="16"/>
        <v>77.646153846153851</v>
      </c>
      <c r="CC11" s="57">
        <f t="shared" ca="1" si="16"/>
        <v>77.646153846153851</v>
      </c>
      <c r="CD11" s="57">
        <f t="shared" ca="1" si="16"/>
        <v>97.057692307692321</v>
      </c>
      <c r="CE11" s="129">
        <f t="shared" ca="1" si="16"/>
        <v>77.646153846153851</v>
      </c>
      <c r="CF11" s="128">
        <f t="shared" ca="1" si="16"/>
        <v>77.646153846153851</v>
      </c>
      <c r="CG11" s="57">
        <f t="shared" ca="1" si="16"/>
        <v>97.057692307692321</v>
      </c>
      <c r="CH11" s="57">
        <f t="shared" ca="1" si="16"/>
        <v>77.646153846153851</v>
      </c>
      <c r="CI11" s="57">
        <f t="shared" ca="1" si="16"/>
        <v>77.646153846153851</v>
      </c>
      <c r="CJ11" s="57">
        <f t="shared" ca="1" si="16"/>
        <v>97.057692307692321</v>
      </c>
      <c r="CK11" s="57">
        <f t="shared" ca="1" si="16"/>
        <v>77.646153846153851</v>
      </c>
      <c r="CL11" s="57">
        <f t="shared" ca="1" si="16"/>
        <v>77.646153846153851</v>
      </c>
      <c r="CM11" s="57">
        <f t="shared" ca="1" si="16"/>
        <v>97.057692307692321</v>
      </c>
      <c r="CN11" s="57">
        <f t="shared" ca="1" si="16"/>
        <v>77.646153846153851</v>
      </c>
      <c r="CO11" s="57">
        <f t="shared" ca="1" si="16"/>
        <v>77.646153846153851</v>
      </c>
      <c r="CP11" s="57">
        <f t="shared" ca="1" si="16"/>
        <v>97.057692307692321</v>
      </c>
      <c r="CQ11" s="129">
        <f t="shared" ca="1" si="16"/>
        <v>77.646153846153851</v>
      </c>
      <c r="CR11" s="128">
        <f t="shared" ca="1" si="16"/>
        <v>77.646153846153851</v>
      </c>
      <c r="CS11" s="57">
        <f t="shared" ca="1" si="16"/>
        <v>97.057692307692321</v>
      </c>
      <c r="CT11" s="57">
        <f t="shared" ca="1" si="16"/>
        <v>77.646153846153851</v>
      </c>
      <c r="CU11" s="57">
        <f t="shared" ca="1" si="16"/>
        <v>77.646153846153851</v>
      </c>
      <c r="CV11" s="57">
        <f t="shared" ref="CV11:EA11" ca="1" si="17">IF($M11&lt;=CU$6,0,IF(AND($M11&gt;CU$6,$M11&lt;=CV$6),$R11-(SUM(OFFSET($AJ11,0,0,1,MATCH(CU$6,$AJ$6:$GI$6)))),IF($L11&gt;CV$6,0,(IF($M11&gt;CV$6,$Q11*CV$4)))))</f>
        <v>97.057692307692321</v>
      </c>
      <c r="CW11" s="57">
        <f t="shared" ca="1" si="17"/>
        <v>77.646153846153851</v>
      </c>
      <c r="CX11" s="57">
        <f t="shared" ca="1" si="17"/>
        <v>77.646153846153851</v>
      </c>
      <c r="CY11" s="57">
        <f t="shared" ca="1" si="17"/>
        <v>97.057692307692321</v>
      </c>
      <c r="CZ11" s="57">
        <f t="shared" ca="1" si="17"/>
        <v>77.646153846153851</v>
      </c>
      <c r="DA11" s="57">
        <f t="shared" ca="1" si="17"/>
        <v>77.646153846153851</v>
      </c>
      <c r="DB11" s="57">
        <f t="shared" ca="1" si="17"/>
        <v>97.057692307692321</v>
      </c>
      <c r="DC11" s="129">
        <f t="shared" ca="1" si="17"/>
        <v>77.646153846153851</v>
      </c>
      <c r="DD11" s="128">
        <f t="shared" ca="1" si="17"/>
        <v>77.646153846153851</v>
      </c>
      <c r="DE11" s="57">
        <f t="shared" ca="1" si="17"/>
        <v>97.057692307692321</v>
      </c>
      <c r="DF11" s="57">
        <f t="shared" ca="1" si="17"/>
        <v>77.646153846153851</v>
      </c>
      <c r="DG11" s="57">
        <f t="shared" ca="1" si="17"/>
        <v>77.646153846153851</v>
      </c>
      <c r="DH11" s="57">
        <f t="shared" ca="1" si="17"/>
        <v>97.057692307692321</v>
      </c>
      <c r="DI11" s="57">
        <f t="shared" ca="1" si="17"/>
        <v>77.646153846153851</v>
      </c>
      <c r="DJ11" s="57">
        <f t="shared" ca="1" si="17"/>
        <v>77.646153846153851</v>
      </c>
      <c r="DK11" s="57">
        <f t="shared" ca="1" si="17"/>
        <v>97.057692307692321</v>
      </c>
      <c r="DL11" s="57">
        <f t="shared" ca="1" si="17"/>
        <v>77.646153846153851</v>
      </c>
      <c r="DM11" s="57">
        <f t="shared" ca="1" si="17"/>
        <v>77.646153846153851</v>
      </c>
      <c r="DN11" s="57">
        <f t="shared" ca="1" si="17"/>
        <v>97.057692307692321</v>
      </c>
      <c r="DO11" s="129">
        <f t="shared" ca="1" si="17"/>
        <v>97.057692307692321</v>
      </c>
      <c r="DP11" s="128">
        <f t="shared" ca="1" si="17"/>
        <v>77.646153846153851</v>
      </c>
      <c r="DQ11" s="57">
        <f t="shared" ca="1" si="17"/>
        <v>97.057692307692321</v>
      </c>
      <c r="DR11" s="57">
        <f t="shared" ca="1" si="17"/>
        <v>77.646153846153851</v>
      </c>
      <c r="DS11" s="57">
        <f t="shared" ca="1" si="17"/>
        <v>77.646153846153851</v>
      </c>
      <c r="DT11" s="57">
        <f t="shared" ca="1" si="17"/>
        <v>97.057692307692321</v>
      </c>
      <c r="DU11" s="57">
        <f t="shared" ca="1" si="17"/>
        <v>77.646153846153851</v>
      </c>
      <c r="DV11" s="57">
        <f t="shared" ca="1" si="17"/>
        <v>77.646153846153851</v>
      </c>
      <c r="DW11" s="57">
        <f t="shared" ca="1" si="17"/>
        <v>97.057692307692321</v>
      </c>
      <c r="DX11" s="57">
        <f t="shared" ca="1" si="17"/>
        <v>77.646153846153851</v>
      </c>
      <c r="DY11" s="57">
        <f t="shared" ca="1" si="17"/>
        <v>77.646153846153851</v>
      </c>
      <c r="DZ11" s="57">
        <f t="shared" ca="1" si="17"/>
        <v>97.057692307692321</v>
      </c>
      <c r="EA11" s="129">
        <f t="shared" ca="1" si="17"/>
        <v>77.646153846153851</v>
      </c>
      <c r="EB11" s="128">
        <f t="shared" ref="EB11:FG11" ca="1" si="18">IF($M11&lt;=EA$6,0,IF(AND($M11&gt;EA$6,$M11&lt;=EB$6),$R11-(SUM(OFFSET($AJ11,0,0,1,MATCH(EA$6,$AJ$6:$GI$6)))),IF($L11&gt;EB$6,0,(IF($M11&gt;EB$6,$Q11*EB$4)))))</f>
        <v>58.234615384614699</v>
      </c>
      <c r="EC11" s="57">
        <f t="shared" ca="1" si="18"/>
        <v>0</v>
      </c>
      <c r="ED11" s="57">
        <f t="shared" ca="1" si="18"/>
        <v>0</v>
      </c>
      <c r="EE11" s="57">
        <f t="shared" ca="1" si="18"/>
        <v>0</v>
      </c>
      <c r="EF11" s="57">
        <f t="shared" ca="1" si="18"/>
        <v>0</v>
      </c>
      <c r="EG11" s="57">
        <f t="shared" ca="1" si="18"/>
        <v>0</v>
      </c>
      <c r="EH11" s="57">
        <f t="shared" ca="1" si="18"/>
        <v>0</v>
      </c>
      <c r="EI11" s="57">
        <f t="shared" ca="1" si="18"/>
        <v>0</v>
      </c>
      <c r="EJ11" s="57">
        <f t="shared" ca="1" si="18"/>
        <v>0</v>
      </c>
      <c r="EK11" s="57">
        <f t="shared" ca="1" si="18"/>
        <v>0</v>
      </c>
      <c r="EL11" s="57">
        <f t="shared" ca="1" si="18"/>
        <v>0</v>
      </c>
      <c r="EM11" s="129">
        <f t="shared" ca="1" si="18"/>
        <v>0</v>
      </c>
      <c r="EN11" s="128">
        <f t="shared" ca="1" si="18"/>
        <v>0</v>
      </c>
      <c r="EO11" s="57">
        <f t="shared" ca="1" si="18"/>
        <v>0</v>
      </c>
      <c r="EP11" s="57">
        <f t="shared" ca="1" si="18"/>
        <v>0</v>
      </c>
      <c r="EQ11" s="57">
        <f t="shared" ca="1" si="18"/>
        <v>0</v>
      </c>
      <c r="ER11" s="57">
        <f t="shared" ca="1" si="18"/>
        <v>0</v>
      </c>
      <c r="ES11" s="57">
        <f t="shared" ca="1" si="18"/>
        <v>0</v>
      </c>
      <c r="ET11" s="57">
        <f t="shared" ca="1" si="18"/>
        <v>0</v>
      </c>
      <c r="EU11" s="57">
        <f t="shared" ca="1" si="18"/>
        <v>0</v>
      </c>
      <c r="EV11" s="57">
        <f t="shared" ca="1" si="18"/>
        <v>0</v>
      </c>
      <c r="EW11" s="57">
        <f t="shared" ca="1" si="18"/>
        <v>0</v>
      </c>
      <c r="EX11" s="57">
        <f t="shared" ca="1" si="18"/>
        <v>0</v>
      </c>
      <c r="EY11" s="129">
        <f t="shared" ca="1" si="18"/>
        <v>0</v>
      </c>
      <c r="EZ11" s="128">
        <f t="shared" ca="1" si="18"/>
        <v>0</v>
      </c>
      <c r="FA11" s="57">
        <f t="shared" ca="1" si="18"/>
        <v>0</v>
      </c>
      <c r="FB11" s="57">
        <f t="shared" ca="1" si="18"/>
        <v>0</v>
      </c>
      <c r="FC11" s="57">
        <f t="shared" ca="1" si="18"/>
        <v>0</v>
      </c>
      <c r="FD11" s="57">
        <f t="shared" ca="1" si="18"/>
        <v>0</v>
      </c>
      <c r="FE11" s="57">
        <f t="shared" ca="1" si="18"/>
        <v>0</v>
      </c>
      <c r="FF11" s="57">
        <f t="shared" ca="1" si="18"/>
        <v>0</v>
      </c>
      <c r="FG11" s="57">
        <f t="shared" ca="1" si="18"/>
        <v>0</v>
      </c>
      <c r="FH11" s="57">
        <f t="shared" ref="FH11:GI11" ca="1" si="19">IF($M11&lt;=FG$6,0,IF(AND($M11&gt;FG$6,$M11&lt;=FH$6),$R11-(SUM(OFFSET($AJ11,0,0,1,MATCH(FG$6,$AJ$6:$GI$6)))),IF($L11&gt;FH$6,0,(IF($M11&gt;FH$6,$Q11*FH$4)))))</f>
        <v>0</v>
      </c>
      <c r="FI11" s="57">
        <f t="shared" ca="1" si="19"/>
        <v>0</v>
      </c>
      <c r="FJ11" s="57">
        <f t="shared" ca="1" si="19"/>
        <v>0</v>
      </c>
      <c r="FK11" s="129">
        <f t="shared" ca="1" si="19"/>
        <v>0</v>
      </c>
      <c r="FL11" s="128">
        <f t="shared" ca="1" si="19"/>
        <v>0</v>
      </c>
      <c r="FM11" s="57">
        <f t="shared" ca="1" si="19"/>
        <v>0</v>
      </c>
      <c r="FN11" s="57">
        <f t="shared" ca="1" si="19"/>
        <v>0</v>
      </c>
      <c r="FO11" s="57">
        <f t="shared" ca="1" si="19"/>
        <v>0</v>
      </c>
      <c r="FP11" s="57">
        <f t="shared" ca="1" si="19"/>
        <v>0</v>
      </c>
      <c r="FQ11" s="57">
        <f t="shared" ca="1" si="19"/>
        <v>0</v>
      </c>
      <c r="FR11" s="57">
        <f t="shared" ca="1" si="19"/>
        <v>0</v>
      </c>
      <c r="FS11" s="57">
        <f t="shared" ca="1" si="19"/>
        <v>0</v>
      </c>
      <c r="FT11" s="57">
        <f t="shared" ca="1" si="19"/>
        <v>0</v>
      </c>
      <c r="FU11" s="57">
        <f t="shared" ca="1" si="19"/>
        <v>0</v>
      </c>
      <c r="FV11" s="57">
        <f t="shared" ca="1" si="19"/>
        <v>0</v>
      </c>
      <c r="FW11" s="129">
        <f t="shared" ca="1" si="19"/>
        <v>0</v>
      </c>
      <c r="FX11" s="128">
        <f t="shared" ca="1" si="19"/>
        <v>0</v>
      </c>
      <c r="FY11" s="57">
        <f t="shared" ca="1" si="19"/>
        <v>0</v>
      </c>
      <c r="FZ11" s="57">
        <f t="shared" ca="1" si="19"/>
        <v>0</v>
      </c>
      <c r="GA11" s="57">
        <f t="shared" ca="1" si="19"/>
        <v>0</v>
      </c>
      <c r="GB11" s="57">
        <f t="shared" ca="1" si="19"/>
        <v>0</v>
      </c>
      <c r="GC11" s="57">
        <f t="shared" ca="1" si="19"/>
        <v>0</v>
      </c>
      <c r="GD11" s="57">
        <f t="shared" ca="1" si="19"/>
        <v>0</v>
      </c>
      <c r="GE11" s="57">
        <f t="shared" ca="1" si="19"/>
        <v>0</v>
      </c>
      <c r="GF11" s="57">
        <f t="shared" ca="1" si="19"/>
        <v>0</v>
      </c>
      <c r="GG11" s="57">
        <f t="shared" ca="1" si="19"/>
        <v>0</v>
      </c>
      <c r="GH11" s="57">
        <f t="shared" ca="1" si="19"/>
        <v>0</v>
      </c>
      <c r="GI11" s="129">
        <f t="shared" ca="1" si="19"/>
        <v>0</v>
      </c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</row>
    <row r="12" spans="1:222" ht="12.95" customHeight="1" x14ac:dyDescent="0.25">
      <c r="A12" s="32"/>
      <c r="B12" s="275" t="s">
        <v>5</v>
      </c>
      <c r="C12" s="29" t="s">
        <v>476</v>
      </c>
      <c r="D12" s="276" t="s">
        <v>339</v>
      </c>
      <c r="E12" s="29" t="s">
        <v>321</v>
      </c>
      <c r="F12" s="29" t="s">
        <v>376</v>
      </c>
      <c r="G12" s="258" t="s">
        <v>377</v>
      </c>
      <c r="H12" s="174">
        <v>16600100000</v>
      </c>
      <c r="I12" s="1">
        <v>44800301000</v>
      </c>
      <c r="J12" s="100" t="str">
        <f>IF(AND(M12&gt;VLOOKUP($B$2,References!A:B,2,FALSE),M12&lt;$B$2),"Ending Depreciation",IF(M12&lt;=$B$2,"Fully Depreciated",IF(M12&gt;$B$2,"Depreciating","ERROR")))</f>
        <v>Fully Depreciated</v>
      </c>
      <c r="K12" s="52" t="s">
        <v>230</v>
      </c>
      <c r="L12" s="97">
        <f>VLOOKUP(K12,References!U:W,3,FALSE)</f>
        <v>42421</v>
      </c>
      <c r="M12" s="124">
        <f>+L12+(365*N12)</f>
        <v>44246</v>
      </c>
      <c r="N12" s="122">
        <v>5</v>
      </c>
      <c r="O12" s="120">
        <f>+N12*52</f>
        <v>260</v>
      </c>
      <c r="P12" s="118">
        <f>+($B$2-L12)/7</f>
        <v>269.85714285714283</v>
      </c>
      <c r="Q12" s="116">
        <f>+R12/O12</f>
        <v>56.853846153846156</v>
      </c>
      <c r="R12" s="113">
        <v>14782</v>
      </c>
      <c r="S12" s="27">
        <f ca="1">SUM(V12:AH12)</f>
        <v>14782.000000000009</v>
      </c>
      <c r="T12" s="27">
        <f ca="1">+R12-S12</f>
        <v>0</v>
      </c>
      <c r="U12" s="32"/>
      <c r="V12" s="27">
        <f ca="1">IFERROR(IF($B$2&gt;$AU$6,SUM(AJ12:AU12),(SUM(OFFSET($AJ12,0,0,1,MATCH($B$2,$AJ$6:$AU$6,0))))),0)</f>
        <v>0</v>
      </c>
      <c r="W12" s="27">
        <f ca="1">IFERROR(IF($B$2&gt;$BG$6,SUM(AV12:BG12),(SUM(OFFSET($AV12,0,0,1,MATCH($B$2,$AV$6:$BG$6,0))))),0)</f>
        <v>0</v>
      </c>
      <c r="X12" s="27">
        <f ca="1">IFERROR(IF($B$2&gt;$BS$6,SUM(BH12:BS12),(SUM(OFFSET($BH12,0,0,1,MATCH($B$2,$BH$6:$BS$6,0))))),0)</f>
        <v>0</v>
      </c>
      <c r="Y12" s="27">
        <f ca="1">IFERROR(IF($B$2&gt;$CE$6,SUM(BT12:CE12),(SUM(OFFSET($BT12,0,0,1,MATCH($B$2,$BT$6:$CE$6,0))))),0)</f>
        <v>0</v>
      </c>
      <c r="Z12" s="27">
        <f ca="1">IFERROR(IF($B$2&gt;$CQ$6,SUM(CF12:CQ12),(SUM(OFFSET($CF12,0,0,1,MATCH($B$2,$CF$6:$CQ$6,0))))),0)</f>
        <v>0</v>
      </c>
      <c r="AA12" s="27">
        <f ca="1">IFERROR(IF($B$2&gt;$DC$6,SUM(CR12:DC12),(SUM(OFFSET($CR12,0,0,1,MATCH($B$2,$CR$6:$DC$6,0))))),0)</f>
        <v>0</v>
      </c>
      <c r="AB12" s="27">
        <f ca="1">IFERROR(IF($B$2&gt;$DO$6,SUM(DD12:DO12),(SUM(OFFSET($DD12,0,0,1,MATCH($B$2,$DD$6:$DO$6,0))))),0)</f>
        <v>2046.7384615384617</v>
      </c>
      <c r="AC12" s="27">
        <f ca="1">IFERROR(IF($B$2&gt;$EA$6,SUM(DP12:EA12),(SUM(OFFSET($DP12,0,0,1,MATCH($B$2,$DP$6:$EA$6,0))))),0)</f>
        <v>2956.4</v>
      </c>
      <c r="AD12" s="27">
        <f ca="1">IFERROR(IF($B$2&gt;$EM$6,SUM(EB12:EM12),(SUM(OFFSET($EB12,0,0,1,MATCH($B$2,$EB$6:$EM$6,0))))),0)</f>
        <v>2956.4</v>
      </c>
      <c r="AE12" s="27">
        <f ca="1">IFERROR(IF($B$2&gt;$EY$6,SUM(EN12:EY12),(SUM(OFFSET($EN12,0,0,1,MATCH($B$2,$EN$6:$EY$6,0))))),0)</f>
        <v>2956.4</v>
      </c>
      <c r="AF12" s="27">
        <f ca="1">IFERROR(IF($B$2&gt;$FK$6,SUM(EZ12:FK12),(SUM(OFFSET($EZ12,0,0,1,MATCH($B$2,$EZ$6:$FK$6,0))))),0)</f>
        <v>2956.4</v>
      </c>
      <c r="AG12" s="27">
        <f ca="1">IFERROR(IF($B$2&gt;$FW$6,SUM(FL12:FW12),(SUM(OFFSET($FL12,0,0,1,MATCH($B$2,$FL$6:$FW$6,0))))),0)</f>
        <v>909.6615384615485</v>
      </c>
      <c r="AH12" s="27">
        <f ca="1">IFERROR(IF($B$2&gt;$GI$6,SUM(FX12:GI12),(SUM(OFFSET($FX12,0,0,1,MATCH($B$2,$FX$6:$GI$6,0))))),0)</f>
        <v>0</v>
      </c>
      <c r="AI12" s="32"/>
      <c r="AJ12" s="128">
        <f t="shared" ref="AJ12:BO12" ca="1" si="20">IF($M12&lt;=AI$6,0,IF(AND($M12&gt;AI$6,$M12&lt;=AJ$6),$R12-(SUM(OFFSET($AJ12,0,0,1,MATCH(AI$6,$AJ$6:$GI$6)))),IF($L12&gt;AJ$6,0,(IF($M12&gt;AJ$6,$Q12*AJ$4)))))</f>
        <v>0</v>
      </c>
      <c r="AK12" s="57">
        <f t="shared" ca="1" si="20"/>
        <v>0</v>
      </c>
      <c r="AL12" s="57">
        <f t="shared" ca="1" si="20"/>
        <v>0</v>
      </c>
      <c r="AM12" s="57">
        <f t="shared" ca="1" si="20"/>
        <v>0</v>
      </c>
      <c r="AN12" s="57">
        <f t="shared" ca="1" si="20"/>
        <v>0</v>
      </c>
      <c r="AO12" s="57">
        <f t="shared" ca="1" si="20"/>
        <v>0</v>
      </c>
      <c r="AP12" s="57">
        <f t="shared" ca="1" si="20"/>
        <v>0</v>
      </c>
      <c r="AQ12" s="57">
        <f t="shared" ca="1" si="20"/>
        <v>0</v>
      </c>
      <c r="AR12" s="57">
        <f t="shared" ca="1" si="20"/>
        <v>0</v>
      </c>
      <c r="AS12" s="57">
        <f t="shared" ca="1" si="20"/>
        <v>0</v>
      </c>
      <c r="AT12" s="57">
        <f t="shared" ca="1" si="20"/>
        <v>0</v>
      </c>
      <c r="AU12" s="129">
        <f t="shared" ca="1" si="20"/>
        <v>0</v>
      </c>
      <c r="AV12" s="128">
        <f t="shared" ca="1" si="20"/>
        <v>0</v>
      </c>
      <c r="AW12" s="57">
        <f t="shared" ca="1" si="20"/>
        <v>0</v>
      </c>
      <c r="AX12" s="57">
        <f t="shared" ca="1" si="20"/>
        <v>0</v>
      </c>
      <c r="AY12" s="57">
        <f t="shared" ca="1" si="20"/>
        <v>0</v>
      </c>
      <c r="AZ12" s="57">
        <f t="shared" ca="1" si="20"/>
        <v>0</v>
      </c>
      <c r="BA12" s="57">
        <f t="shared" ca="1" si="20"/>
        <v>0</v>
      </c>
      <c r="BB12" s="57">
        <f t="shared" ca="1" si="20"/>
        <v>0</v>
      </c>
      <c r="BC12" s="57">
        <f t="shared" ca="1" si="20"/>
        <v>0</v>
      </c>
      <c r="BD12" s="57">
        <f t="shared" ca="1" si="20"/>
        <v>0</v>
      </c>
      <c r="BE12" s="57">
        <f t="shared" ca="1" si="20"/>
        <v>0</v>
      </c>
      <c r="BF12" s="57">
        <f t="shared" ca="1" si="20"/>
        <v>0</v>
      </c>
      <c r="BG12" s="129">
        <f t="shared" ca="1" si="20"/>
        <v>0</v>
      </c>
      <c r="BH12" s="128">
        <f t="shared" ca="1" si="20"/>
        <v>0</v>
      </c>
      <c r="BI12" s="57">
        <f t="shared" ca="1" si="20"/>
        <v>0</v>
      </c>
      <c r="BJ12" s="57">
        <f t="shared" ca="1" si="20"/>
        <v>0</v>
      </c>
      <c r="BK12" s="57">
        <f t="shared" ca="1" si="20"/>
        <v>0</v>
      </c>
      <c r="BL12" s="57">
        <f t="shared" ca="1" si="20"/>
        <v>0</v>
      </c>
      <c r="BM12" s="57">
        <f t="shared" ca="1" si="20"/>
        <v>0</v>
      </c>
      <c r="BN12" s="57">
        <f t="shared" ca="1" si="20"/>
        <v>0</v>
      </c>
      <c r="BO12" s="57">
        <f t="shared" ca="1" si="20"/>
        <v>0</v>
      </c>
      <c r="BP12" s="57">
        <f t="shared" ref="BP12:CU12" ca="1" si="21">IF($M12&lt;=BO$6,0,IF(AND($M12&gt;BO$6,$M12&lt;=BP$6),$R12-(SUM(OFFSET($AJ12,0,0,1,MATCH(BO$6,$AJ$6:$GI$6)))),IF($L12&gt;BP$6,0,(IF($M12&gt;BP$6,$Q12*BP$4)))))</f>
        <v>0</v>
      </c>
      <c r="BQ12" s="57">
        <f t="shared" ca="1" si="21"/>
        <v>0</v>
      </c>
      <c r="BR12" s="57">
        <f t="shared" ca="1" si="21"/>
        <v>0</v>
      </c>
      <c r="BS12" s="129">
        <f t="shared" ca="1" si="21"/>
        <v>0</v>
      </c>
      <c r="BT12" s="128">
        <f t="shared" ca="1" si="21"/>
        <v>0</v>
      </c>
      <c r="BU12" s="57">
        <f t="shared" ca="1" si="21"/>
        <v>0</v>
      </c>
      <c r="BV12" s="57">
        <f t="shared" ca="1" si="21"/>
        <v>0</v>
      </c>
      <c r="BW12" s="57">
        <f t="shared" ca="1" si="21"/>
        <v>0</v>
      </c>
      <c r="BX12" s="57">
        <f t="shared" ca="1" si="21"/>
        <v>0</v>
      </c>
      <c r="BY12" s="57">
        <f t="shared" ca="1" si="21"/>
        <v>0</v>
      </c>
      <c r="BZ12" s="57">
        <f t="shared" ca="1" si="21"/>
        <v>0</v>
      </c>
      <c r="CA12" s="57">
        <f t="shared" ca="1" si="21"/>
        <v>0</v>
      </c>
      <c r="CB12" s="57">
        <f t="shared" ca="1" si="21"/>
        <v>0</v>
      </c>
      <c r="CC12" s="57">
        <f t="shared" ca="1" si="21"/>
        <v>0</v>
      </c>
      <c r="CD12" s="57">
        <f t="shared" ca="1" si="21"/>
        <v>0</v>
      </c>
      <c r="CE12" s="129">
        <f t="shared" ca="1" si="21"/>
        <v>0</v>
      </c>
      <c r="CF12" s="128">
        <f t="shared" ca="1" si="21"/>
        <v>0</v>
      </c>
      <c r="CG12" s="57">
        <f t="shared" ca="1" si="21"/>
        <v>0</v>
      </c>
      <c r="CH12" s="57">
        <f t="shared" ca="1" si="21"/>
        <v>0</v>
      </c>
      <c r="CI12" s="57">
        <f t="shared" ca="1" si="21"/>
        <v>0</v>
      </c>
      <c r="CJ12" s="57">
        <f t="shared" ca="1" si="21"/>
        <v>0</v>
      </c>
      <c r="CK12" s="57">
        <f t="shared" ca="1" si="21"/>
        <v>0</v>
      </c>
      <c r="CL12" s="57">
        <f t="shared" ca="1" si="21"/>
        <v>0</v>
      </c>
      <c r="CM12" s="57">
        <f t="shared" ca="1" si="21"/>
        <v>0</v>
      </c>
      <c r="CN12" s="57">
        <f t="shared" ca="1" si="21"/>
        <v>0</v>
      </c>
      <c r="CO12" s="57">
        <f t="shared" ca="1" si="21"/>
        <v>0</v>
      </c>
      <c r="CP12" s="57">
        <f t="shared" ca="1" si="21"/>
        <v>0</v>
      </c>
      <c r="CQ12" s="129">
        <f t="shared" ca="1" si="21"/>
        <v>0</v>
      </c>
      <c r="CR12" s="128">
        <f t="shared" ca="1" si="21"/>
        <v>0</v>
      </c>
      <c r="CS12" s="57">
        <f t="shared" ca="1" si="21"/>
        <v>0</v>
      </c>
      <c r="CT12" s="57">
        <f t="shared" ca="1" si="21"/>
        <v>0</v>
      </c>
      <c r="CU12" s="57">
        <f t="shared" ca="1" si="21"/>
        <v>0</v>
      </c>
      <c r="CV12" s="57">
        <f t="shared" ref="CV12:EA12" ca="1" si="22">IF($M12&lt;=CU$6,0,IF(AND($M12&gt;CU$6,$M12&lt;=CV$6),$R12-(SUM(OFFSET($AJ12,0,0,1,MATCH(CU$6,$AJ$6:$GI$6)))),IF($L12&gt;CV$6,0,(IF($M12&gt;CV$6,$Q12*CV$4)))))</f>
        <v>0</v>
      </c>
      <c r="CW12" s="57">
        <f t="shared" ca="1" si="22"/>
        <v>0</v>
      </c>
      <c r="CX12" s="57">
        <f t="shared" ca="1" si="22"/>
        <v>0</v>
      </c>
      <c r="CY12" s="57">
        <f t="shared" ca="1" si="22"/>
        <v>0</v>
      </c>
      <c r="CZ12" s="57">
        <f t="shared" ca="1" si="22"/>
        <v>0</v>
      </c>
      <c r="DA12" s="57">
        <f t="shared" ca="1" si="22"/>
        <v>0</v>
      </c>
      <c r="DB12" s="57">
        <f t="shared" ca="1" si="22"/>
        <v>0</v>
      </c>
      <c r="DC12" s="129">
        <f t="shared" ca="1" si="22"/>
        <v>0</v>
      </c>
      <c r="DD12" s="128">
        <f t="shared" ca="1" si="22"/>
        <v>0</v>
      </c>
      <c r="DE12" s="57">
        <f t="shared" ca="1" si="22"/>
        <v>0</v>
      </c>
      <c r="DF12" s="57">
        <f t="shared" ca="1" si="22"/>
        <v>0</v>
      </c>
      <c r="DG12" s="57">
        <f t="shared" ca="1" si="22"/>
        <v>0</v>
      </c>
      <c r="DH12" s="57">
        <f t="shared" ca="1" si="22"/>
        <v>284.26923076923077</v>
      </c>
      <c r="DI12" s="57">
        <f t="shared" ca="1" si="22"/>
        <v>227.41538461538462</v>
      </c>
      <c r="DJ12" s="57">
        <f t="shared" ca="1" si="22"/>
        <v>227.41538461538462</v>
      </c>
      <c r="DK12" s="57">
        <f t="shared" ca="1" si="22"/>
        <v>284.26923076923077</v>
      </c>
      <c r="DL12" s="57">
        <f t="shared" ca="1" si="22"/>
        <v>227.41538461538462</v>
      </c>
      <c r="DM12" s="57">
        <f t="shared" ca="1" si="22"/>
        <v>227.41538461538462</v>
      </c>
      <c r="DN12" s="57">
        <f t="shared" ca="1" si="22"/>
        <v>284.26923076923077</v>
      </c>
      <c r="DO12" s="129">
        <f t="shared" ca="1" si="22"/>
        <v>284.26923076923077</v>
      </c>
      <c r="DP12" s="128">
        <f t="shared" ca="1" si="22"/>
        <v>227.41538461538462</v>
      </c>
      <c r="DQ12" s="57">
        <f t="shared" ca="1" si="22"/>
        <v>284.26923076923077</v>
      </c>
      <c r="DR12" s="57">
        <f t="shared" ca="1" si="22"/>
        <v>227.41538461538462</v>
      </c>
      <c r="DS12" s="57">
        <f t="shared" ca="1" si="22"/>
        <v>227.41538461538462</v>
      </c>
      <c r="DT12" s="57">
        <f t="shared" ca="1" si="22"/>
        <v>284.26923076923077</v>
      </c>
      <c r="DU12" s="57">
        <f t="shared" ca="1" si="22"/>
        <v>227.41538461538462</v>
      </c>
      <c r="DV12" s="57">
        <f t="shared" ca="1" si="22"/>
        <v>227.41538461538462</v>
      </c>
      <c r="DW12" s="57">
        <f t="shared" ca="1" si="22"/>
        <v>284.26923076923077</v>
      </c>
      <c r="DX12" s="57">
        <f t="shared" ca="1" si="22"/>
        <v>227.41538461538462</v>
      </c>
      <c r="DY12" s="57">
        <f t="shared" ca="1" si="22"/>
        <v>227.41538461538462</v>
      </c>
      <c r="DZ12" s="57">
        <f t="shared" ca="1" si="22"/>
        <v>284.26923076923077</v>
      </c>
      <c r="EA12" s="129">
        <f t="shared" ca="1" si="22"/>
        <v>227.41538461538462</v>
      </c>
      <c r="EB12" s="128">
        <f t="shared" ref="EB12:FG12" ca="1" si="23">IF($M12&lt;=EA$6,0,IF(AND($M12&gt;EA$6,$M12&lt;=EB$6),$R12-(SUM(OFFSET($AJ12,0,0,1,MATCH(EA$6,$AJ$6:$GI$6)))),IF($L12&gt;EB$6,0,(IF($M12&gt;EB$6,$Q12*EB$4)))))</f>
        <v>227.41538461538462</v>
      </c>
      <c r="EC12" s="57">
        <f t="shared" ca="1" si="23"/>
        <v>284.26923076923077</v>
      </c>
      <c r="ED12" s="57">
        <f t="shared" ca="1" si="23"/>
        <v>227.41538461538462</v>
      </c>
      <c r="EE12" s="57">
        <f t="shared" ca="1" si="23"/>
        <v>227.41538461538462</v>
      </c>
      <c r="EF12" s="57">
        <f t="shared" ca="1" si="23"/>
        <v>284.26923076923077</v>
      </c>
      <c r="EG12" s="57">
        <f t="shared" ca="1" si="23"/>
        <v>227.41538461538462</v>
      </c>
      <c r="EH12" s="57">
        <f t="shared" ca="1" si="23"/>
        <v>227.41538461538462</v>
      </c>
      <c r="EI12" s="57">
        <f t="shared" ca="1" si="23"/>
        <v>284.26923076923077</v>
      </c>
      <c r="EJ12" s="57">
        <f t="shared" ca="1" si="23"/>
        <v>227.41538461538462</v>
      </c>
      <c r="EK12" s="57">
        <f t="shared" ca="1" si="23"/>
        <v>227.41538461538462</v>
      </c>
      <c r="EL12" s="57">
        <f t="shared" ca="1" si="23"/>
        <v>284.26923076923077</v>
      </c>
      <c r="EM12" s="129">
        <f t="shared" ca="1" si="23"/>
        <v>227.41538461538462</v>
      </c>
      <c r="EN12" s="128">
        <f t="shared" ca="1" si="23"/>
        <v>227.41538461538462</v>
      </c>
      <c r="EO12" s="57">
        <f t="shared" ca="1" si="23"/>
        <v>284.26923076923077</v>
      </c>
      <c r="EP12" s="57">
        <f t="shared" ca="1" si="23"/>
        <v>227.41538461538462</v>
      </c>
      <c r="EQ12" s="57">
        <f t="shared" ca="1" si="23"/>
        <v>227.41538461538462</v>
      </c>
      <c r="ER12" s="57">
        <f t="shared" ca="1" si="23"/>
        <v>284.26923076923077</v>
      </c>
      <c r="ES12" s="57">
        <f t="shared" ca="1" si="23"/>
        <v>227.41538461538462</v>
      </c>
      <c r="ET12" s="57">
        <f t="shared" ca="1" si="23"/>
        <v>227.41538461538462</v>
      </c>
      <c r="EU12" s="57">
        <f t="shared" ca="1" si="23"/>
        <v>284.26923076923077</v>
      </c>
      <c r="EV12" s="57">
        <f t="shared" ca="1" si="23"/>
        <v>227.41538461538462</v>
      </c>
      <c r="EW12" s="57">
        <f t="shared" ca="1" si="23"/>
        <v>227.41538461538462</v>
      </c>
      <c r="EX12" s="57">
        <f t="shared" ca="1" si="23"/>
        <v>284.26923076923077</v>
      </c>
      <c r="EY12" s="129">
        <f t="shared" ca="1" si="23"/>
        <v>227.41538461538462</v>
      </c>
      <c r="EZ12" s="128">
        <f t="shared" ca="1" si="23"/>
        <v>227.41538461538462</v>
      </c>
      <c r="FA12" s="57">
        <f t="shared" ca="1" si="23"/>
        <v>284.26923076923077</v>
      </c>
      <c r="FB12" s="57">
        <f t="shared" ca="1" si="23"/>
        <v>227.41538461538462</v>
      </c>
      <c r="FC12" s="57">
        <f t="shared" ca="1" si="23"/>
        <v>227.41538461538462</v>
      </c>
      <c r="FD12" s="57">
        <f t="shared" ca="1" si="23"/>
        <v>284.26923076923077</v>
      </c>
      <c r="FE12" s="57">
        <f t="shared" ca="1" si="23"/>
        <v>227.41538461538462</v>
      </c>
      <c r="FF12" s="57">
        <f t="shared" ca="1" si="23"/>
        <v>227.41538461538462</v>
      </c>
      <c r="FG12" s="57">
        <f t="shared" ca="1" si="23"/>
        <v>284.26923076923077</v>
      </c>
      <c r="FH12" s="57">
        <f t="shared" ref="FH12:GI12" ca="1" si="24">IF($M12&lt;=FG$6,0,IF(AND($M12&gt;FG$6,$M12&lt;=FH$6),$R12-(SUM(OFFSET($AJ12,0,0,1,MATCH(FG$6,$AJ$6:$GI$6)))),IF($L12&gt;FH$6,0,(IF($M12&gt;FH$6,$Q12*FH$4)))))</f>
        <v>227.41538461538462</v>
      </c>
      <c r="FI12" s="57">
        <f t="shared" ca="1" si="24"/>
        <v>227.41538461538462</v>
      </c>
      <c r="FJ12" s="57">
        <f t="shared" ca="1" si="24"/>
        <v>284.26923076923077</v>
      </c>
      <c r="FK12" s="129">
        <f t="shared" ca="1" si="24"/>
        <v>227.41538461538462</v>
      </c>
      <c r="FL12" s="128">
        <f t="shared" ca="1" si="24"/>
        <v>227.41538461538462</v>
      </c>
      <c r="FM12" s="57">
        <f t="shared" ca="1" si="24"/>
        <v>284.26923076923077</v>
      </c>
      <c r="FN12" s="57">
        <f t="shared" ca="1" si="24"/>
        <v>227.41538461538462</v>
      </c>
      <c r="FO12" s="57">
        <f t="shared" ca="1" si="24"/>
        <v>170.56153846154848</v>
      </c>
      <c r="FP12" s="57">
        <f t="shared" ca="1" si="24"/>
        <v>0</v>
      </c>
      <c r="FQ12" s="57">
        <f t="shared" ca="1" si="24"/>
        <v>0</v>
      </c>
      <c r="FR12" s="57">
        <f t="shared" ca="1" si="24"/>
        <v>0</v>
      </c>
      <c r="FS12" s="57">
        <f t="shared" ca="1" si="24"/>
        <v>0</v>
      </c>
      <c r="FT12" s="57">
        <f t="shared" ca="1" si="24"/>
        <v>0</v>
      </c>
      <c r="FU12" s="57">
        <f t="shared" ca="1" si="24"/>
        <v>0</v>
      </c>
      <c r="FV12" s="57">
        <f t="shared" ca="1" si="24"/>
        <v>0</v>
      </c>
      <c r="FW12" s="129">
        <f t="shared" ca="1" si="24"/>
        <v>0</v>
      </c>
      <c r="FX12" s="128">
        <f t="shared" ca="1" si="24"/>
        <v>0</v>
      </c>
      <c r="FY12" s="57">
        <f t="shared" ca="1" si="24"/>
        <v>0</v>
      </c>
      <c r="FZ12" s="57">
        <f t="shared" ca="1" si="24"/>
        <v>0</v>
      </c>
      <c r="GA12" s="57">
        <f t="shared" ca="1" si="24"/>
        <v>0</v>
      </c>
      <c r="GB12" s="57">
        <f t="shared" ca="1" si="24"/>
        <v>0</v>
      </c>
      <c r="GC12" s="57">
        <f t="shared" ca="1" si="24"/>
        <v>0</v>
      </c>
      <c r="GD12" s="57">
        <f t="shared" ca="1" si="24"/>
        <v>0</v>
      </c>
      <c r="GE12" s="57">
        <f t="shared" ca="1" si="24"/>
        <v>0</v>
      </c>
      <c r="GF12" s="57">
        <f t="shared" ca="1" si="24"/>
        <v>0</v>
      </c>
      <c r="GG12" s="57">
        <f t="shared" ca="1" si="24"/>
        <v>0</v>
      </c>
      <c r="GH12" s="57">
        <f t="shared" ca="1" si="24"/>
        <v>0</v>
      </c>
      <c r="GI12" s="129">
        <f t="shared" ca="1" si="24"/>
        <v>0</v>
      </c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</row>
    <row r="13" spans="1:222" ht="12.95" customHeight="1" x14ac:dyDescent="0.25">
      <c r="A13" s="32"/>
      <c r="B13" s="275" t="s">
        <v>5</v>
      </c>
      <c r="C13" s="29" t="s">
        <v>477</v>
      </c>
      <c r="D13" s="276" t="s">
        <v>327</v>
      </c>
      <c r="E13" s="29" t="s">
        <v>322</v>
      </c>
      <c r="F13" s="29" t="s">
        <v>378</v>
      </c>
      <c r="G13" s="258" t="s">
        <v>379</v>
      </c>
      <c r="H13" s="174">
        <v>16600100000</v>
      </c>
      <c r="I13" s="1">
        <v>44800401000</v>
      </c>
      <c r="J13" s="100" t="str">
        <f>IF(AND(M13&gt;VLOOKUP($B$2,References!A:B,2,FALSE),M13&lt;$B$2),"Ending Depreciation",IF(M13&lt;=$B$2,"Fully Depreciated",IF(M13&gt;$B$2,"Depreciating","ERROR")))</f>
        <v>Depreciating</v>
      </c>
      <c r="K13" s="52" t="s">
        <v>279</v>
      </c>
      <c r="L13" s="97">
        <f>VLOOKUP(K13,References!U:W,3,FALSE)</f>
        <v>43919</v>
      </c>
      <c r="M13" s="124">
        <f>+L13+(365*N13)</f>
        <v>45744</v>
      </c>
      <c r="N13" s="122">
        <v>5</v>
      </c>
      <c r="O13" s="120">
        <f>+N13*52</f>
        <v>260</v>
      </c>
      <c r="P13" s="118">
        <f>+($B$2-L13)/7</f>
        <v>55.857142857142854</v>
      </c>
      <c r="Q13" s="116">
        <f>+R13/O13</f>
        <v>34.065384615384616</v>
      </c>
      <c r="R13" s="113">
        <v>8857</v>
      </c>
      <c r="S13" s="27">
        <f ca="1">SUM(V13:AH13)</f>
        <v>1907.6615384615386</v>
      </c>
      <c r="T13" s="27">
        <f ca="1">+R13-S13</f>
        <v>6949.3384615384612</v>
      </c>
      <c r="U13" s="32"/>
      <c r="V13" s="27">
        <f ca="1">IFERROR(IF($B$2&gt;$AU$6,SUM(AJ13:AU13),(SUM(OFFSET($AJ13,0,0,1,MATCH($B$2,$AJ$6:$AU$6,0))))),0)</f>
        <v>0</v>
      </c>
      <c r="W13" s="27">
        <f ca="1">IFERROR(IF($B$2&gt;$BG$6,SUM(AV13:BG13),(SUM(OFFSET($AV13,0,0,1,MATCH($B$2,$AV$6:$BG$6,0))))),0)</f>
        <v>0</v>
      </c>
      <c r="X13" s="27">
        <f ca="1">IFERROR(IF($B$2&gt;$BS$6,SUM(BH13:BS13),(SUM(OFFSET($BH13,0,0,1,MATCH($B$2,$BH$6:$BS$6,0))))),0)</f>
        <v>0</v>
      </c>
      <c r="Y13" s="27">
        <f ca="1">IFERROR(IF($B$2&gt;$CE$6,SUM(BT13:CE13),(SUM(OFFSET($BT13,0,0,1,MATCH($B$2,$BT$6:$CE$6,0))))),0)</f>
        <v>0</v>
      </c>
      <c r="Z13" s="27">
        <f ca="1">IFERROR(IF($B$2&gt;$CQ$6,SUM(CF13:CQ13),(SUM(OFFSET($CF13,0,0,1,MATCH($B$2,$CF$6:$CQ$6,0))))),0)</f>
        <v>0</v>
      </c>
      <c r="AA13" s="27">
        <f ca="1">IFERROR(IF($B$2&gt;$DC$6,SUM(CR13:DC13),(SUM(OFFSET($CR13,0,0,1,MATCH($B$2,$CR$6:$DC$6,0))))),0)</f>
        <v>0</v>
      </c>
      <c r="AB13" s="27">
        <f ca="1">IFERROR(IF($B$2&gt;$DO$6,SUM(DD13:DO13),(SUM(OFFSET($DD13,0,0,1,MATCH($B$2,$DD$6:$DO$6,0))))),0)</f>
        <v>0</v>
      </c>
      <c r="AC13" s="27">
        <f ca="1">IFERROR(IF($B$2&gt;$EA$6,SUM(DP13:EA13),(SUM(OFFSET($DP13,0,0,1,MATCH($B$2,$DP$6:$EA$6,0))))),0)</f>
        <v>0</v>
      </c>
      <c r="AD13" s="27">
        <f ca="1">IFERROR(IF($B$2&gt;$EM$6,SUM(EB13:EM13),(SUM(OFFSET($EB13,0,0,1,MATCH($B$2,$EB$6:$EM$6,0))))),0)</f>
        <v>0</v>
      </c>
      <c r="AE13" s="27">
        <f ca="1">IFERROR(IF($B$2&gt;$EY$6,SUM(EN13:EY13),(SUM(OFFSET($EN13,0,0,1,MATCH($B$2,$EN$6:$EY$6,0))))),0)</f>
        <v>0</v>
      </c>
      <c r="AF13" s="27">
        <f ca="1">IFERROR(IF($B$2&gt;$FK$6,SUM(EZ13:FK13),(SUM(OFFSET($EZ13,0,0,1,MATCH($B$2,$EZ$6:$FK$6,0))))),0)</f>
        <v>1021.9615384615386</v>
      </c>
      <c r="AG13" s="27">
        <f ca="1">IFERROR(IF($B$2&gt;$FW$6,SUM(FL13:FW13),(SUM(OFFSET($FL13,0,0,1,MATCH($B$2,$FL$6:$FW$6,0))))),0)</f>
        <v>885.7</v>
      </c>
      <c r="AH13" s="27">
        <f ca="1">IFERROR(IF($B$2&gt;$GI$6,SUM(FX13:GI13),(SUM(OFFSET($FX13,0,0,1,MATCH($B$2,$FX$6:$GI$6,0))))),0)</f>
        <v>0</v>
      </c>
      <c r="AI13" s="32"/>
      <c r="AJ13" s="128">
        <f t="shared" ref="AJ13:BO13" ca="1" si="25">IF($M13&lt;=AI$6,0,IF(AND($M13&gt;AI$6,$M13&lt;=AJ$6),$R13-(SUM(OFFSET($AJ13,0,0,1,MATCH(AI$6,$AJ$6:$GI$6)))),IF($L13&gt;AJ$6,0,(IF($M13&gt;AJ$6,$Q13*AJ$4)))))</f>
        <v>0</v>
      </c>
      <c r="AK13" s="57">
        <f t="shared" ca="1" si="25"/>
        <v>0</v>
      </c>
      <c r="AL13" s="57">
        <f t="shared" ca="1" si="25"/>
        <v>0</v>
      </c>
      <c r="AM13" s="57">
        <f t="shared" ca="1" si="25"/>
        <v>0</v>
      </c>
      <c r="AN13" s="57">
        <f t="shared" ca="1" si="25"/>
        <v>0</v>
      </c>
      <c r="AO13" s="57">
        <f t="shared" ca="1" si="25"/>
        <v>0</v>
      </c>
      <c r="AP13" s="57">
        <f t="shared" ca="1" si="25"/>
        <v>0</v>
      </c>
      <c r="AQ13" s="57">
        <f t="shared" ca="1" si="25"/>
        <v>0</v>
      </c>
      <c r="AR13" s="57">
        <f t="shared" ca="1" si="25"/>
        <v>0</v>
      </c>
      <c r="AS13" s="57">
        <f t="shared" ca="1" si="25"/>
        <v>0</v>
      </c>
      <c r="AT13" s="57">
        <f t="shared" ca="1" si="25"/>
        <v>0</v>
      </c>
      <c r="AU13" s="129">
        <f t="shared" ca="1" si="25"/>
        <v>0</v>
      </c>
      <c r="AV13" s="128">
        <f t="shared" ca="1" si="25"/>
        <v>0</v>
      </c>
      <c r="AW13" s="57">
        <f t="shared" ca="1" si="25"/>
        <v>0</v>
      </c>
      <c r="AX13" s="57">
        <f t="shared" ca="1" si="25"/>
        <v>0</v>
      </c>
      <c r="AY13" s="57">
        <f t="shared" ca="1" si="25"/>
        <v>0</v>
      </c>
      <c r="AZ13" s="57">
        <f t="shared" ca="1" si="25"/>
        <v>0</v>
      </c>
      <c r="BA13" s="57">
        <f t="shared" ca="1" si="25"/>
        <v>0</v>
      </c>
      <c r="BB13" s="57">
        <f t="shared" ca="1" si="25"/>
        <v>0</v>
      </c>
      <c r="BC13" s="57">
        <f t="shared" ca="1" si="25"/>
        <v>0</v>
      </c>
      <c r="BD13" s="57">
        <f t="shared" ca="1" si="25"/>
        <v>0</v>
      </c>
      <c r="BE13" s="57">
        <f t="shared" ca="1" si="25"/>
        <v>0</v>
      </c>
      <c r="BF13" s="57">
        <f t="shared" ca="1" si="25"/>
        <v>0</v>
      </c>
      <c r="BG13" s="129">
        <f t="shared" ca="1" si="25"/>
        <v>0</v>
      </c>
      <c r="BH13" s="128">
        <f t="shared" ca="1" si="25"/>
        <v>0</v>
      </c>
      <c r="BI13" s="57">
        <f t="shared" ca="1" si="25"/>
        <v>0</v>
      </c>
      <c r="BJ13" s="57">
        <f t="shared" ca="1" si="25"/>
        <v>0</v>
      </c>
      <c r="BK13" s="57">
        <f t="shared" ca="1" si="25"/>
        <v>0</v>
      </c>
      <c r="BL13" s="57">
        <f t="shared" ca="1" si="25"/>
        <v>0</v>
      </c>
      <c r="BM13" s="57">
        <f t="shared" ca="1" si="25"/>
        <v>0</v>
      </c>
      <c r="BN13" s="57">
        <f t="shared" ca="1" si="25"/>
        <v>0</v>
      </c>
      <c r="BO13" s="57">
        <f t="shared" ca="1" si="25"/>
        <v>0</v>
      </c>
      <c r="BP13" s="57">
        <f t="shared" ref="BP13:CU13" ca="1" si="26">IF($M13&lt;=BO$6,0,IF(AND($M13&gt;BO$6,$M13&lt;=BP$6),$R13-(SUM(OFFSET($AJ13,0,0,1,MATCH(BO$6,$AJ$6:$GI$6)))),IF($L13&gt;BP$6,0,(IF($M13&gt;BP$6,$Q13*BP$4)))))</f>
        <v>0</v>
      </c>
      <c r="BQ13" s="57">
        <f t="shared" ca="1" si="26"/>
        <v>0</v>
      </c>
      <c r="BR13" s="57">
        <f t="shared" ca="1" si="26"/>
        <v>0</v>
      </c>
      <c r="BS13" s="129">
        <f t="shared" ca="1" si="26"/>
        <v>0</v>
      </c>
      <c r="BT13" s="128">
        <f t="shared" ca="1" si="26"/>
        <v>0</v>
      </c>
      <c r="BU13" s="57">
        <f t="shared" ca="1" si="26"/>
        <v>0</v>
      </c>
      <c r="BV13" s="57">
        <f t="shared" ca="1" si="26"/>
        <v>0</v>
      </c>
      <c r="BW13" s="57">
        <f t="shared" ca="1" si="26"/>
        <v>0</v>
      </c>
      <c r="BX13" s="57">
        <f t="shared" ca="1" si="26"/>
        <v>0</v>
      </c>
      <c r="BY13" s="57">
        <f t="shared" ca="1" si="26"/>
        <v>0</v>
      </c>
      <c r="BZ13" s="57">
        <f t="shared" ca="1" si="26"/>
        <v>0</v>
      </c>
      <c r="CA13" s="57">
        <f t="shared" ca="1" si="26"/>
        <v>0</v>
      </c>
      <c r="CB13" s="57">
        <f t="shared" ca="1" si="26"/>
        <v>0</v>
      </c>
      <c r="CC13" s="57">
        <f t="shared" ca="1" si="26"/>
        <v>0</v>
      </c>
      <c r="CD13" s="57">
        <f t="shared" ca="1" si="26"/>
        <v>0</v>
      </c>
      <c r="CE13" s="129">
        <f t="shared" ca="1" si="26"/>
        <v>0</v>
      </c>
      <c r="CF13" s="128">
        <f t="shared" ca="1" si="26"/>
        <v>0</v>
      </c>
      <c r="CG13" s="57">
        <f t="shared" ca="1" si="26"/>
        <v>0</v>
      </c>
      <c r="CH13" s="57">
        <f t="shared" ca="1" si="26"/>
        <v>0</v>
      </c>
      <c r="CI13" s="57">
        <f t="shared" ca="1" si="26"/>
        <v>0</v>
      </c>
      <c r="CJ13" s="57">
        <f t="shared" ca="1" si="26"/>
        <v>0</v>
      </c>
      <c r="CK13" s="57">
        <f t="shared" ca="1" si="26"/>
        <v>0</v>
      </c>
      <c r="CL13" s="57">
        <f t="shared" ca="1" si="26"/>
        <v>0</v>
      </c>
      <c r="CM13" s="57">
        <f t="shared" ca="1" si="26"/>
        <v>0</v>
      </c>
      <c r="CN13" s="57">
        <f t="shared" ca="1" si="26"/>
        <v>0</v>
      </c>
      <c r="CO13" s="57">
        <f t="shared" ca="1" si="26"/>
        <v>0</v>
      </c>
      <c r="CP13" s="57">
        <f t="shared" ca="1" si="26"/>
        <v>0</v>
      </c>
      <c r="CQ13" s="129">
        <f t="shared" ca="1" si="26"/>
        <v>0</v>
      </c>
      <c r="CR13" s="128">
        <f t="shared" ca="1" si="26"/>
        <v>0</v>
      </c>
      <c r="CS13" s="57">
        <f t="shared" ca="1" si="26"/>
        <v>0</v>
      </c>
      <c r="CT13" s="57">
        <f t="shared" ca="1" si="26"/>
        <v>0</v>
      </c>
      <c r="CU13" s="57">
        <f t="shared" ca="1" si="26"/>
        <v>0</v>
      </c>
      <c r="CV13" s="57">
        <f t="shared" ref="CV13:EA13" ca="1" si="27">IF($M13&lt;=CU$6,0,IF(AND($M13&gt;CU$6,$M13&lt;=CV$6),$R13-(SUM(OFFSET($AJ13,0,0,1,MATCH(CU$6,$AJ$6:$GI$6)))),IF($L13&gt;CV$6,0,(IF($M13&gt;CV$6,$Q13*CV$4)))))</f>
        <v>0</v>
      </c>
      <c r="CW13" s="57">
        <f t="shared" ca="1" si="27"/>
        <v>0</v>
      </c>
      <c r="CX13" s="57">
        <f t="shared" ca="1" si="27"/>
        <v>0</v>
      </c>
      <c r="CY13" s="57">
        <f t="shared" ca="1" si="27"/>
        <v>0</v>
      </c>
      <c r="CZ13" s="57">
        <f t="shared" ca="1" si="27"/>
        <v>0</v>
      </c>
      <c r="DA13" s="57">
        <f t="shared" ca="1" si="27"/>
        <v>0</v>
      </c>
      <c r="DB13" s="57">
        <f t="shared" ca="1" si="27"/>
        <v>0</v>
      </c>
      <c r="DC13" s="129">
        <f t="shared" ca="1" si="27"/>
        <v>0</v>
      </c>
      <c r="DD13" s="128">
        <f t="shared" ca="1" si="27"/>
        <v>0</v>
      </c>
      <c r="DE13" s="57">
        <f t="shared" ca="1" si="27"/>
        <v>0</v>
      </c>
      <c r="DF13" s="57">
        <f t="shared" ca="1" si="27"/>
        <v>0</v>
      </c>
      <c r="DG13" s="57">
        <f t="shared" ca="1" si="27"/>
        <v>0</v>
      </c>
      <c r="DH13" s="57">
        <f t="shared" ca="1" si="27"/>
        <v>0</v>
      </c>
      <c r="DI13" s="57">
        <f t="shared" ca="1" si="27"/>
        <v>0</v>
      </c>
      <c r="DJ13" s="57">
        <f t="shared" ca="1" si="27"/>
        <v>0</v>
      </c>
      <c r="DK13" s="57">
        <f t="shared" ca="1" si="27"/>
        <v>0</v>
      </c>
      <c r="DL13" s="57">
        <f t="shared" ca="1" si="27"/>
        <v>0</v>
      </c>
      <c r="DM13" s="57">
        <f t="shared" ca="1" si="27"/>
        <v>0</v>
      </c>
      <c r="DN13" s="57">
        <f t="shared" ca="1" si="27"/>
        <v>0</v>
      </c>
      <c r="DO13" s="129">
        <f t="shared" ca="1" si="27"/>
        <v>0</v>
      </c>
      <c r="DP13" s="128">
        <f t="shared" ca="1" si="27"/>
        <v>0</v>
      </c>
      <c r="DQ13" s="57">
        <f t="shared" ca="1" si="27"/>
        <v>0</v>
      </c>
      <c r="DR13" s="57">
        <f t="shared" ca="1" si="27"/>
        <v>0</v>
      </c>
      <c r="DS13" s="57">
        <f t="shared" ca="1" si="27"/>
        <v>0</v>
      </c>
      <c r="DT13" s="57">
        <f t="shared" ca="1" si="27"/>
        <v>0</v>
      </c>
      <c r="DU13" s="57">
        <f t="shared" ca="1" si="27"/>
        <v>0</v>
      </c>
      <c r="DV13" s="57">
        <f t="shared" ca="1" si="27"/>
        <v>0</v>
      </c>
      <c r="DW13" s="57">
        <f t="shared" ca="1" si="27"/>
        <v>0</v>
      </c>
      <c r="DX13" s="57">
        <f t="shared" ca="1" si="27"/>
        <v>0</v>
      </c>
      <c r="DY13" s="57">
        <f t="shared" ca="1" si="27"/>
        <v>0</v>
      </c>
      <c r="DZ13" s="57">
        <f t="shared" ca="1" si="27"/>
        <v>0</v>
      </c>
      <c r="EA13" s="129">
        <f t="shared" ca="1" si="27"/>
        <v>0</v>
      </c>
      <c r="EB13" s="128">
        <f t="shared" ref="EB13:FG13" ca="1" si="28">IF($M13&lt;=EA$6,0,IF(AND($M13&gt;EA$6,$M13&lt;=EB$6),$R13-(SUM(OFFSET($AJ13,0,0,1,MATCH(EA$6,$AJ$6:$GI$6)))),IF($L13&gt;EB$6,0,(IF($M13&gt;EB$6,$Q13*EB$4)))))</f>
        <v>0</v>
      </c>
      <c r="EC13" s="57">
        <f t="shared" ca="1" si="28"/>
        <v>0</v>
      </c>
      <c r="ED13" s="57">
        <f t="shared" ca="1" si="28"/>
        <v>0</v>
      </c>
      <c r="EE13" s="57">
        <f t="shared" ca="1" si="28"/>
        <v>0</v>
      </c>
      <c r="EF13" s="57">
        <f t="shared" ca="1" si="28"/>
        <v>0</v>
      </c>
      <c r="EG13" s="57">
        <f t="shared" ca="1" si="28"/>
        <v>0</v>
      </c>
      <c r="EH13" s="57">
        <f t="shared" ca="1" si="28"/>
        <v>0</v>
      </c>
      <c r="EI13" s="57">
        <f t="shared" ca="1" si="28"/>
        <v>0</v>
      </c>
      <c r="EJ13" s="57">
        <f t="shared" ca="1" si="28"/>
        <v>0</v>
      </c>
      <c r="EK13" s="57">
        <f t="shared" ca="1" si="28"/>
        <v>0</v>
      </c>
      <c r="EL13" s="57">
        <f t="shared" ca="1" si="28"/>
        <v>0</v>
      </c>
      <c r="EM13" s="129">
        <f t="shared" ca="1" si="28"/>
        <v>0</v>
      </c>
      <c r="EN13" s="128">
        <f t="shared" ca="1" si="28"/>
        <v>0</v>
      </c>
      <c r="EO13" s="57">
        <f t="shared" ca="1" si="28"/>
        <v>0</v>
      </c>
      <c r="EP13" s="57">
        <f t="shared" ca="1" si="28"/>
        <v>0</v>
      </c>
      <c r="EQ13" s="57">
        <f t="shared" ca="1" si="28"/>
        <v>0</v>
      </c>
      <c r="ER13" s="57">
        <f t="shared" ca="1" si="28"/>
        <v>0</v>
      </c>
      <c r="ES13" s="57">
        <f t="shared" ca="1" si="28"/>
        <v>0</v>
      </c>
      <c r="ET13" s="57">
        <f t="shared" ca="1" si="28"/>
        <v>0</v>
      </c>
      <c r="EU13" s="57">
        <f t="shared" ca="1" si="28"/>
        <v>0</v>
      </c>
      <c r="EV13" s="57">
        <f t="shared" ca="1" si="28"/>
        <v>0</v>
      </c>
      <c r="EW13" s="57">
        <f t="shared" ca="1" si="28"/>
        <v>0</v>
      </c>
      <c r="EX13" s="57">
        <f t="shared" ca="1" si="28"/>
        <v>0</v>
      </c>
      <c r="EY13" s="129">
        <f t="shared" ca="1" si="28"/>
        <v>0</v>
      </c>
      <c r="EZ13" s="128">
        <f t="shared" ca="1" si="28"/>
        <v>0</v>
      </c>
      <c r="FA13" s="57">
        <f t="shared" ca="1" si="28"/>
        <v>0</v>
      </c>
      <c r="FB13" s="57">
        <f t="shared" ca="1" si="28"/>
        <v>0</v>
      </c>
      <c r="FC13" s="57">
        <f t="shared" ca="1" si="28"/>
        <v>0</v>
      </c>
      <c r="FD13" s="57">
        <f t="shared" ca="1" si="28"/>
        <v>0</v>
      </c>
      <c r="FE13" s="57">
        <f t="shared" ca="1" si="28"/>
        <v>136.26153846153846</v>
      </c>
      <c r="FF13" s="57">
        <f t="shared" ca="1" si="28"/>
        <v>136.26153846153846</v>
      </c>
      <c r="FG13" s="57">
        <f t="shared" ca="1" si="28"/>
        <v>170.32692307692309</v>
      </c>
      <c r="FH13" s="57">
        <f t="shared" ref="FH13:GI13" ca="1" si="29">IF($M13&lt;=FG$6,0,IF(AND($M13&gt;FG$6,$M13&lt;=FH$6),$R13-(SUM(OFFSET($AJ13,0,0,1,MATCH(FG$6,$AJ$6:$GI$6)))),IF($L13&gt;FH$6,0,(IF($M13&gt;FH$6,$Q13*FH$4)))))</f>
        <v>136.26153846153846</v>
      </c>
      <c r="FI13" s="57">
        <f t="shared" ca="1" si="29"/>
        <v>136.26153846153846</v>
      </c>
      <c r="FJ13" s="57">
        <f t="shared" ca="1" si="29"/>
        <v>170.32692307692309</v>
      </c>
      <c r="FK13" s="129">
        <f t="shared" ca="1" si="29"/>
        <v>136.26153846153846</v>
      </c>
      <c r="FL13" s="128">
        <f t="shared" ca="1" si="29"/>
        <v>136.26153846153846</v>
      </c>
      <c r="FM13" s="57">
        <f t="shared" ca="1" si="29"/>
        <v>170.32692307692309</v>
      </c>
      <c r="FN13" s="57">
        <f t="shared" ca="1" si="29"/>
        <v>136.26153846153846</v>
      </c>
      <c r="FO13" s="57">
        <f t="shared" ca="1" si="29"/>
        <v>136.26153846153846</v>
      </c>
      <c r="FP13" s="57">
        <f t="shared" ca="1" si="29"/>
        <v>170.32692307692309</v>
      </c>
      <c r="FQ13" s="57">
        <f t="shared" ca="1" si="29"/>
        <v>136.26153846153846</v>
      </c>
      <c r="FR13" s="57">
        <f t="shared" ca="1" si="29"/>
        <v>136.26153846153846</v>
      </c>
      <c r="FS13" s="57">
        <f t="shared" ca="1" si="29"/>
        <v>170.32692307692309</v>
      </c>
      <c r="FT13" s="57">
        <f t="shared" ca="1" si="29"/>
        <v>136.26153846153846</v>
      </c>
      <c r="FU13" s="57">
        <f t="shared" ca="1" si="29"/>
        <v>136.26153846153846</v>
      </c>
      <c r="FV13" s="57">
        <f t="shared" ca="1" si="29"/>
        <v>170.32692307692309</v>
      </c>
      <c r="FW13" s="129">
        <f t="shared" ca="1" si="29"/>
        <v>170.32692307692309</v>
      </c>
      <c r="FX13" s="128">
        <f t="shared" ca="1" si="29"/>
        <v>136.26153846153846</v>
      </c>
      <c r="FY13" s="57">
        <f t="shared" ca="1" si="29"/>
        <v>170.32692307692309</v>
      </c>
      <c r="FZ13" s="57">
        <f t="shared" ca="1" si="29"/>
        <v>136.26153846153846</v>
      </c>
      <c r="GA13" s="57">
        <f t="shared" ca="1" si="29"/>
        <v>136.26153846153846</v>
      </c>
      <c r="GB13" s="57">
        <f t="shared" ca="1" si="29"/>
        <v>170.32692307692309</v>
      </c>
      <c r="GC13" s="57">
        <f t="shared" ca="1" si="29"/>
        <v>136.26153846153846</v>
      </c>
      <c r="GD13" s="57">
        <f t="shared" ca="1" si="29"/>
        <v>136.26153846153846</v>
      </c>
      <c r="GE13" s="57">
        <f t="shared" ca="1" si="29"/>
        <v>170.32692307692309</v>
      </c>
      <c r="GF13" s="57">
        <f t="shared" ca="1" si="29"/>
        <v>136.26153846153846</v>
      </c>
      <c r="GG13" s="57">
        <f t="shared" ca="1" si="29"/>
        <v>136.26153846153846</v>
      </c>
      <c r="GH13" s="57">
        <f t="shared" ca="1" si="29"/>
        <v>170.32692307692309</v>
      </c>
      <c r="GI13" s="129">
        <f t="shared" ca="1" si="29"/>
        <v>136.26153846153846</v>
      </c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</row>
    <row r="14" spans="1:222" ht="12.95" customHeight="1" x14ac:dyDescent="0.25">
      <c r="A14" s="32"/>
      <c r="B14" s="275" t="s">
        <v>5</v>
      </c>
      <c r="C14" s="29" t="s">
        <v>478</v>
      </c>
      <c r="D14" s="276" t="s">
        <v>328</v>
      </c>
      <c r="E14" s="29" t="s">
        <v>323</v>
      </c>
      <c r="F14" s="29" t="s">
        <v>380</v>
      </c>
      <c r="G14" s="258" t="s">
        <v>381</v>
      </c>
      <c r="H14" s="174">
        <v>16600100000</v>
      </c>
      <c r="I14" s="1">
        <v>44800201000</v>
      </c>
      <c r="J14" s="100" t="str">
        <f>IF(AND(M14&gt;VLOOKUP($B$2,References!A:B,2,FALSE),M14&lt;$B$2),"Ending Depreciation",IF(M14&lt;=$B$2,"Fully Depreciated",IF(M14&gt;$B$2,"Depreciating","ERROR")))</f>
        <v>Depreciating</v>
      </c>
      <c r="K14" s="52" t="s">
        <v>279</v>
      </c>
      <c r="L14" s="97">
        <f>VLOOKUP(K14,References!U:W,3,FALSE)</f>
        <v>43919</v>
      </c>
      <c r="M14" s="124">
        <f>+L14+(365*N14)</f>
        <v>45744</v>
      </c>
      <c r="N14" s="122">
        <v>5</v>
      </c>
      <c r="O14" s="120">
        <f>+N14*52</f>
        <v>260</v>
      </c>
      <c r="P14" s="118">
        <f>+($B$2-L14)/7</f>
        <v>55.857142857142854</v>
      </c>
      <c r="Q14" s="116">
        <f>+R14/O14</f>
        <v>90.90384615384616</v>
      </c>
      <c r="R14" s="113">
        <v>23635</v>
      </c>
      <c r="S14" s="27">
        <f ca="1">SUM(V14:AH14)</f>
        <v>5090.6153846153857</v>
      </c>
      <c r="T14" s="27">
        <f ca="1">+R14-S14</f>
        <v>18544.384615384613</v>
      </c>
      <c r="U14" s="32"/>
      <c r="V14" s="27">
        <f ca="1">IFERROR(IF($B$2&gt;$AU$6,SUM(AJ14:AU14),(SUM(OFFSET($AJ14,0,0,1,MATCH($B$2,$AJ$6:$AU$6,0))))),0)</f>
        <v>0</v>
      </c>
      <c r="W14" s="27">
        <f ca="1">IFERROR(IF($B$2&gt;$BG$6,SUM(AV14:BG14),(SUM(OFFSET($AV14,0,0,1,MATCH($B$2,$AV$6:$BG$6,0))))),0)</f>
        <v>0</v>
      </c>
      <c r="X14" s="27">
        <f ca="1">IFERROR(IF($B$2&gt;$BS$6,SUM(BH14:BS14),(SUM(OFFSET($BH14,0,0,1,MATCH($B$2,$BH$6:$BS$6,0))))),0)</f>
        <v>0</v>
      </c>
      <c r="Y14" s="27">
        <f ca="1">IFERROR(IF($B$2&gt;$CE$6,SUM(BT14:CE14),(SUM(OFFSET($BT14,0,0,1,MATCH($B$2,$BT$6:$CE$6,0))))),0)</f>
        <v>0</v>
      </c>
      <c r="Z14" s="27">
        <f ca="1">IFERROR(IF($B$2&gt;$CQ$6,SUM(CF14:CQ14),(SUM(OFFSET($CF14,0,0,1,MATCH($B$2,$CF$6:$CQ$6,0))))),0)</f>
        <v>0</v>
      </c>
      <c r="AA14" s="27">
        <f ca="1">IFERROR(IF($B$2&gt;$DC$6,SUM(CR14:DC14),(SUM(OFFSET($CR14,0,0,1,MATCH($B$2,$CR$6:$DC$6,0))))),0)</f>
        <v>0</v>
      </c>
      <c r="AB14" s="27">
        <f ca="1">IFERROR(IF($B$2&gt;$DO$6,SUM(DD14:DO14),(SUM(OFFSET($DD14,0,0,1,MATCH($B$2,$DD$6:$DO$6,0))))),0)</f>
        <v>0</v>
      </c>
      <c r="AC14" s="27">
        <f ca="1">IFERROR(IF($B$2&gt;$EA$6,SUM(DP14:EA14),(SUM(OFFSET($DP14,0,0,1,MATCH($B$2,$DP$6:$EA$6,0))))),0)</f>
        <v>0</v>
      </c>
      <c r="AD14" s="27">
        <f ca="1">IFERROR(IF($B$2&gt;$EM$6,SUM(EB14:EM14),(SUM(OFFSET($EB14,0,0,1,MATCH($B$2,$EB$6:$EM$6,0))))),0)</f>
        <v>0</v>
      </c>
      <c r="AE14" s="27">
        <f ca="1">IFERROR(IF($B$2&gt;$EY$6,SUM(EN14:EY14),(SUM(OFFSET($EN14,0,0,1,MATCH($B$2,$EN$6:$EY$6,0))))),0)</f>
        <v>0</v>
      </c>
      <c r="AF14" s="27">
        <f ca="1">IFERROR(IF($B$2&gt;$FK$6,SUM(EZ14:FK14),(SUM(OFFSET($EZ14,0,0,1,MATCH($B$2,$EZ$6:$FK$6,0))))),0)</f>
        <v>2727.1153846153852</v>
      </c>
      <c r="AG14" s="27">
        <f ca="1">IFERROR(IF($B$2&gt;$FW$6,SUM(FL14:FW14),(SUM(OFFSET($FL14,0,0,1,MATCH($B$2,$FL$6:$FW$6,0))))),0)</f>
        <v>2363.5000000000005</v>
      </c>
      <c r="AH14" s="27">
        <f ca="1">IFERROR(IF($B$2&gt;$GI$6,SUM(FX14:GI14),(SUM(OFFSET($FX14,0,0,1,MATCH($B$2,$FX$6:$GI$6,0))))),0)</f>
        <v>0</v>
      </c>
      <c r="AI14" s="32"/>
      <c r="AJ14" s="128">
        <f t="shared" ref="AJ14:BO14" ca="1" si="30">IF($M14&lt;=AI$6,0,IF(AND($M14&gt;AI$6,$M14&lt;=AJ$6),$R14-(SUM(OFFSET($AJ14,0,0,1,MATCH(AI$6,$AJ$6:$GI$6)))),IF($L14&gt;AJ$6,0,(IF($M14&gt;AJ$6,$Q14*AJ$4)))))</f>
        <v>0</v>
      </c>
      <c r="AK14" s="57">
        <f t="shared" ca="1" si="30"/>
        <v>0</v>
      </c>
      <c r="AL14" s="57">
        <f t="shared" ca="1" si="30"/>
        <v>0</v>
      </c>
      <c r="AM14" s="57">
        <f t="shared" ca="1" si="30"/>
        <v>0</v>
      </c>
      <c r="AN14" s="57">
        <f t="shared" ca="1" si="30"/>
        <v>0</v>
      </c>
      <c r="AO14" s="57">
        <f t="shared" ca="1" si="30"/>
        <v>0</v>
      </c>
      <c r="AP14" s="57">
        <f t="shared" ca="1" si="30"/>
        <v>0</v>
      </c>
      <c r="AQ14" s="57">
        <f t="shared" ca="1" si="30"/>
        <v>0</v>
      </c>
      <c r="AR14" s="57">
        <f t="shared" ca="1" si="30"/>
        <v>0</v>
      </c>
      <c r="AS14" s="57">
        <f t="shared" ca="1" si="30"/>
        <v>0</v>
      </c>
      <c r="AT14" s="57">
        <f t="shared" ca="1" si="30"/>
        <v>0</v>
      </c>
      <c r="AU14" s="129">
        <f t="shared" ca="1" si="30"/>
        <v>0</v>
      </c>
      <c r="AV14" s="128">
        <f t="shared" ca="1" si="30"/>
        <v>0</v>
      </c>
      <c r="AW14" s="57">
        <f t="shared" ca="1" si="30"/>
        <v>0</v>
      </c>
      <c r="AX14" s="57">
        <f t="shared" ca="1" si="30"/>
        <v>0</v>
      </c>
      <c r="AY14" s="57">
        <f t="shared" ca="1" si="30"/>
        <v>0</v>
      </c>
      <c r="AZ14" s="57">
        <f t="shared" ca="1" si="30"/>
        <v>0</v>
      </c>
      <c r="BA14" s="57">
        <f t="shared" ca="1" si="30"/>
        <v>0</v>
      </c>
      <c r="BB14" s="57">
        <f t="shared" ca="1" si="30"/>
        <v>0</v>
      </c>
      <c r="BC14" s="57">
        <f t="shared" ca="1" si="30"/>
        <v>0</v>
      </c>
      <c r="BD14" s="57">
        <f t="shared" ca="1" si="30"/>
        <v>0</v>
      </c>
      <c r="BE14" s="57">
        <f t="shared" ca="1" si="30"/>
        <v>0</v>
      </c>
      <c r="BF14" s="57">
        <f t="shared" ca="1" si="30"/>
        <v>0</v>
      </c>
      <c r="BG14" s="129">
        <f t="shared" ca="1" si="30"/>
        <v>0</v>
      </c>
      <c r="BH14" s="128">
        <f t="shared" ca="1" si="30"/>
        <v>0</v>
      </c>
      <c r="BI14" s="57">
        <f t="shared" ca="1" si="30"/>
        <v>0</v>
      </c>
      <c r="BJ14" s="57">
        <f t="shared" ca="1" si="30"/>
        <v>0</v>
      </c>
      <c r="BK14" s="57">
        <f t="shared" ca="1" si="30"/>
        <v>0</v>
      </c>
      <c r="BL14" s="57">
        <f t="shared" ca="1" si="30"/>
        <v>0</v>
      </c>
      <c r="BM14" s="57">
        <f t="shared" ca="1" si="30"/>
        <v>0</v>
      </c>
      <c r="BN14" s="57">
        <f t="shared" ca="1" si="30"/>
        <v>0</v>
      </c>
      <c r="BO14" s="57">
        <f t="shared" ca="1" si="30"/>
        <v>0</v>
      </c>
      <c r="BP14" s="57">
        <f t="shared" ref="BP14:CU14" ca="1" si="31">IF($M14&lt;=BO$6,0,IF(AND($M14&gt;BO$6,$M14&lt;=BP$6),$R14-(SUM(OFFSET($AJ14,0,0,1,MATCH(BO$6,$AJ$6:$GI$6)))),IF($L14&gt;BP$6,0,(IF($M14&gt;BP$6,$Q14*BP$4)))))</f>
        <v>0</v>
      </c>
      <c r="BQ14" s="57">
        <f t="shared" ca="1" si="31"/>
        <v>0</v>
      </c>
      <c r="BR14" s="57">
        <f t="shared" ca="1" si="31"/>
        <v>0</v>
      </c>
      <c r="BS14" s="129">
        <f t="shared" ca="1" si="31"/>
        <v>0</v>
      </c>
      <c r="BT14" s="128">
        <f t="shared" ca="1" si="31"/>
        <v>0</v>
      </c>
      <c r="BU14" s="57">
        <f t="shared" ca="1" si="31"/>
        <v>0</v>
      </c>
      <c r="BV14" s="57">
        <f t="shared" ca="1" si="31"/>
        <v>0</v>
      </c>
      <c r="BW14" s="57">
        <f t="shared" ca="1" si="31"/>
        <v>0</v>
      </c>
      <c r="BX14" s="57">
        <f t="shared" ca="1" si="31"/>
        <v>0</v>
      </c>
      <c r="BY14" s="57">
        <f t="shared" ca="1" si="31"/>
        <v>0</v>
      </c>
      <c r="BZ14" s="57">
        <f t="shared" ca="1" si="31"/>
        <v>0</v>
      </c>
      <c r="CA14" s="57">
        <f t="shared" ca="1" si="31"/>
        <v>0</v>
      </c>
      <c r="CB14" s="57">
        <f t="shared" ca="1" si="31"/>
        <v>0</v>
      </c>
      <c r="CC14" s="57">
        <f t="shared" ca="1" si="31"/>
        <v>0</v>
      </c>
      <c r="CD14" s="57">
        <f t="shared" ca="1" si="31"/>
        <v>0</v>
      </c>
      <c r="CE14" s="129">
        <f t="shared" ca="1" si="31"/>
        <v>0</v>
      </c>
      <c r="CF14" s="128">
        <f t="shared" ca="1" si="31"/>
        <v>0</v>
      </c>
      <c r="CG14" s="57">
        <f t="shared" ca="1" si="31"/>
        <v>0</v>
      </c>
      <c r="CH14" s="57">
        <f t="shared" ca="1" si="31"/>
        <v>0</v>
      </c>
      <c r="CI14" s="57">
        <f t="shared" ca="1" si="31"/>
        <v>0</v>
      </c>
      <c r="CJ14" s="57">
        <f t="shared" ca="1" si="31"/>
        <v>0</v>
      </c>
      <c r="CK14" s="57">
        <f t="shared" ca="1" si="31"/>
        <v>0</v>
      </c>
      <c r="CL14" s="57">
        <f t="shared" ca="1" si="31"/>
        <v>0</v>
      </c>
      <c r="CM14" s="57">
        <f t="shared" ca="1" si="31"/>
        <v>0</v>
      </c>
      <c r="CN14" s="57">
        <f t="shared" ca="1" si="31"/>
        <v>0</v>
      </c>
      <c r="CO14" s="57">
        <f t="shared" ca="1" si="31"/>
        <v>0</v>
      </c>
      <c r="CP14" s="57">
        <f t="shared" ca="1" si="31"/>
        <v>0</v>
      </c>
      <c r="CQ14" s="129">
        <f t="shared" ca="1" si="31"/>
        <v>0</v>
      </c>
      <c r="CR14" s="128">
        <f t="shared" ca="1" si="31"/>
        <v>0</v>
      </c>
      <c r="CS14" s="57">
        <f t="shared" ca="1" si="31"/>
        <v>0</v>
      </c>
      <c r="CT14" s="57">
        <f t="shared" ca="1" si="31"/>
        <v>0</v>
      </c>
      <c r="CU14" s="57">
        <f t="shared" ca="1" si="31"/>
        <v>0</v>
      </c>
      <c r="CV14" s="57">
        <f t="shared" ref="CV14:EA14" ca="1" si="32">IF($M14&lt;=CU$6,0,IF(AND($M14&gt;CU$6,$M14&lt;=CV$6),$R14-(SUM(OFFSET($AJ14,0,0,1,MATCH(CU$6,$AJ$6:$GI$6)))),IF($L14&gt;CV$6,0,(IF($M14&gt;CV$6,$Q14*CV$4)))))</f>
        <v>0</v>
      </c>
      <c r="CW14" s="57">
        <f t="shared" ca="1" si="32"/>
        <v>0</v>
      </c>
      <c r="CX14" s="57">
        <f t="shared" ca="1" si="32"/>
        <v>0</v>
      </c>
      <c r="CY14" s="57">
        <f t="shared" ca="1" si="32"/>
        <v>0</v>
      </c>
      <c r="CZ14" s="57">
        <f t="shared" ca="1" si="32"/>
        <v>0</v>
      </c>
      <c r="DA14" s="57">
        <f t="shared" ca="1" si="32"/>
        <v>0</v>
      </c>
      <c r="DB14" s="57">
        <f t="shared" ca="1" si="32"/>
        <v>0</v>
      </c>
      <c r="DC14" s="129">
        <f t="shared" ca="1" si="32"/>
        <v>0</v>
      </c>
      <c r="DD14" s="128">
        <f t="shared" ca="1" si="32"/>
        <v>0</v>
      </c>
      <c r="DE14" s="57">
        <f t="shared" ca="1" si="32"/>
        <v>0</v>
      </c>
      <c r="DF14" s="57">
        <f t="shared" ca="1" si="32"/>
        <v>0</v>
      </c>
      <c r="DG14" s="57">
        <f t="shared" ca="1" si="32"/>
        <v>0</v>
      </c>
      <c r="DH14" s="57">
        <f t="shared" ca="1" si="32"/>
        <v>0</v>
      </c>
      <c r="DI14" s="57">
        <f t="shared" ca="1" si="32"/>
        <v>0</v>
      </c>
      <c r="DJ14" s="57">
        <f t="shared" ca="1" si="32"/>
        <v>0</v>
      </c>
      <c r="DK14" s="57">
        <f t="shared" ca="1" si="32"/>
        <v>0</v>
      </c>
      <c r="DL14" s="57">
        <f t="shared" ca="1" si="32"/>
        <v>0</v>
      </c>
      <c r="DM14" s="57">
        <f t="shared" ca="1" si="32"/>
        <v>0</v>
      </c>
      <c r="DN14" s="57">
        <f t="shared" ca="1" si="32"/>
        <v>0</v>
      </c>
      <c r="DO14" s="129">
        <f t="shared" ca="1" si="32"/>
        <v>0</v>
      </c>
      <c r="DP14" s="128">
        <f t="shared" ca="1" si="32"/>
        <v>0</v>
      </c>
      <c r="DQ14" s="57">
        <f t="shared" ca="1" si="32"/>
        <v>0</v>
      </c>
      <c r="DR14" s="57">
        <f t="shared" ca="1" si="32"/>
        <v>0</v>
      </c>
      <c r="DS14" s="57">
        <f t="shared" ca="1" si="32"/>
        <v>0</v>
      </c>
      <c r="DT14" s="57">
        <f t="shared" ca="1" si="32"/>
        <v>0</v>
      </c>
      <c r="DU14" s="57">
        <f t="shared" ca="1" si="32"/>
        <v>0</v>
      </c>
      <c r="DV14" s="57">
        <f t="shared" ca="1" si="32"/>
        <v>0</v>
      </c>
      <c r="DW14" s="57">
        <f t="shared" ca="1" si="32"/>
        <v>0</v>
      </c>
      <c r="DX14" s="57">
        <f t="shared" ca="1" si="32"/>
        <v>0</v>
      </c>
      <c r="DY14" s="57">
        <f t="shared" ca="1" si="32"/>
        <v>0</v>
      </c>
      <c r="DZ14" s="57">
        <f t="shared" ca="1" si="32"/>
        <v>0</v>
      </c>
      <c r="EA14" s="129">
        <f t="shared" ca="1" si="32"/>
        <v>0</v>
      </c>
      <c r="EB14" s="128">
        <f t="shared" ref="EB14:FG14" ca="1" si="33">IF($M14&lt;=EA$6,0,IF(AND($M14&gt;EA$6,$M14&lt;=EB$6),$R14-(SUM(OFFSET($AJ14,0,0,1,MATCH(EA$6,$AJ$6:$GI$6)))),IF($L14&gt;EB$6,0,(IF($M14&gt;EB$6,$Q14*EB$4)))))</f>
        <v>0</v>
      </c>
      <c r="EC14" s="57">
        <f t="shared" ca="1" si="33"/>
        <v>0</v>
      </c>
      <c r="ED14" s="57">
        <f t="shared" ca="1" si="33"/>
        <v>0</v>
      </c>
      <c r="EE14" s="57">
        <f t="shared" ca="1" si="33"/>
        <v>0</v>
      </c>
      <c r="EF14" s="57">
        <f t="shared" ca="1" si="33"/>
        <v>0</v>
      </c>
      <c r="EG14" s="57">
        <f t="shared" ca="1" si="33"/>
        <v>0</v>
      </c>
      <c r="EH14" s="57">
        <f t="shared" ca="1" si="33"/>
        <v>0</v>
      </c>
      <c r="EI14" s="57">
        <f t="shared" ca="1" si="33"/>
        <v>0</v>
      </c>
      <c r="EJ14" s="57">
        <f t="shared" ca="1" si="33"/>
        <v>0</v>
      </c>
      <c r="EK14" s="57">
        <f t="shared" ca="1" si="33"/>
        <v>0</v>
      </c>
      <c r="EL14" s="57">
        <f t="shared" ca="1" si="33"/>
        <v>0</v>
      </c>
      <c r="EM14" s="129">
        <f t="shared" ca="1" si="33"/>
        <v>0</v>
      </c>
      <c r="EN14" s="128">
        <f t="shared" ca="1" si="33"/>
        <v>0</v>
      </c>
      <c r="EO14" s="57">
        <f t="shared" ca="1" si="33"/>
        <v>0</v>
      </c>
      <c r="EP14" s="57">
        <f t="shared" ca="1" si="33"/>
        <v>0</v>
      </c>
      <c r="EQ14" s="57">
        <f t="shared" ca="1" si="33"/>
        <v>0</v>
      </c>
      <c r="ER14" s="57">
        <f t="shared" ca="1" si="33"/>
        <v>0</v>
      </c>
      <c r="ES14" s="57">
        <f t="shared" ca="1" si="33"/>
        <v>0</v>
      </c>
      <c r="ET14" s="57">
        <f t="shared" ca="1" si="33"/>
        <v>0</v>
      </c>
      <c r="EU14" s="57">
        <f t="shared" ca="1" si="33"/>
        <v>0</v>
      </c>
      <c r="EV14" s="57">
        <f t="shared" ca="1" si="33"/>
        <v>0</v>
      </c>
      <c r="EW14" s="57">
        <f t="shared" ca="1" si="33"/>
        <v>0</v>
      </c>
      <c r="EX14" s="57">
        <f t="shared" ca="1" si="33"/>
        <v>0</v>
      </c>
      <c r="EY14" s="129">
        <f t="shared" ca="1" si="33"/>
        <v>0</v>
      </c>
      <c r="EZ14" s="128">
        <f t="shared" ca="1" si="33"/>
        <v>0</v>
      </c>
      <c r="FA14" s="57">
        <f t="shared" ca="1" si="33"/>
        <v>0</v>
      </c>
      <c r="FB14" s="57">
        <f t="shared" ca="1" si="33"/>
        <v>0</v>
      </c>
      <c r="FC14" s="57">
        <f t="shared" ca="1" si="33"/>
        <v>0</v>
      </c>
      <c r="FD14" s="57">
        <f t="shared" ca="1" si="33"/>
        <v>0</v>
      </c>
      <c r="FE14" s="57">
        <f t="shared" ca="1" si="33"/>
        <v>363.61538461538464</v>
      </c>
      <c r="FF14" s="57">
        <f t="shared" ca="1" si="33"/>
        <v>363.61538461538464</v>
      </c>
      <c r="FG14" s="57">
        <f t="shared" ca="1" si="33"/>
        <v>454.51923076923083</v>
      </c>
      <c r="FH14" s="57">
        <f t="shared" ref="FH14:GI14" ca="1" si="34">IF($M14&lt;=FG$6,0,IF(AND($M14&gt;FG$6,$M14&lt;=FH$6),$R14-(SUM(OFFSET($AJ14,0,0,1,MATCH(FG$6,$AJ$6:$GI$6)))),IF($L14&gt;FH$6,0,(IF($M14&gt;FH$6,$Q14*FH$4)))))</f>
        <v>363.61538461538464</v>
      </c>
      <c r="FI14" s="57">
        <f t="shared" ca="1" si="34"/>
        <v>363.61538461538464</v>
      </c>
      <c r="FJ14" s="57">
        <f t="shared" ca="1" si="34"/>
        <v>454.51923076923083</v>
      </c>
      <c r="FK14" s="129">
        <f t="shared" ca="1" si="34"/>
        <v>363.61538461538464</v>
      </c>
      <c r="FL14" s="128">
        <f t="shared" ca="1" si="34"/>
        <v>363.61538461538464</v>
      </c>
      <c r="FM14" s="57">
        <f t="shared" ca="1" si="34"/>
        <v>454.51923076923083</v>
      </c>
      <c r="FN14" s="57">
        <f t="shared" ca="1" si="34"/>
        <v>363.61538461538464</v>
      </c>
      <c r="FO14" s="57">
        <f t="shared" ca="1" si="34"/>
        <v>363.61538461538464</v>
      </c>
      <c r="FP14" s="57">
        <f t="shared" ca="1" si="34"/>
        <v>454.51923076923083</v>
      </c>
      <c r="FQ14" s="57">
        <f t="shared" ca="1" si="34"/>
        <v>363.61538461538464</v>
      </c>
      <c r="FR14" s="57">
        <f t="shared" ca="1" si="34"/>
        <v>363.61538461538464</v>
      </c>
      <c r="FS14" s="57">
        <f t="shared" ca="1" si="34"/>
        <v>454.51923076923083</v>
      </c>
      <c r="FT14" s="57">
        <f t="shared" ca="1" si="34"/>
        <v>363.61538461538464</v>
      </c>
      <c r="FU14" s="57">
        <f t="shared" ca="1" si="34"/>
        <v>363.61538461538464</v>
      </c>
      <c r="FV14" s="57">
        <f t="shared" ca="1" si="34"/>
        <v>454.51923076923083</v>
      </c>
      <c r="FW14" s="129">
        <f t="shared" ca="1" si="34"/>
        <v>454.51923076923083</v>
      </c>
      <c r="FX14" s="128">
        <f t="shared" ca="1" si="34"/>
        <v>363.61538461538464</v>
      </c>
      <c r="FY14" s="57">
        <f t="shared" ca="1" si="34"/>
        <v>454.51923076923083</v>
      </c>
      <c r="FZ14" s="57">
        <f t="shared" ca="1" si="34"/>
        <v>363.61538461538464</v>
      </c>
      <c r="GA14" s="57">
        <f t="shared" ca="1" si="34"/>
        <v>363.61538461538464</v>
      </c>
      <c r="GB14" s="57">
        <f t="shared" ca="1" si="34"/>
        <v>454.51923076923083</v>
      </c>
      <c r="GC14" s="57">
        <f t="shared" ca="1" si="34"/>
        <v>363.61538461538464</v>
      </c>
      <c r="GD14" s="57">
        <f t="shared" ca="1" si="34"/>
        <v>363.61538461538464</v>
      </c>
      <c r="GE14" s="57">
        <f t="shared" ca="1" si="34"/>
        <v>454.51923076923083</v>
      </c>
      <c r="GF14" s="57">
        <f t="shared" ca="1" si="34"/>
        <v>363.61538461538464</v>
      </c>
      <c r="GG14" s="57">
        <f t="shared" ca="1" si="34"/>
        <v>363.61538461538464</v>
      </c>
      <c r="GH14" s="57">
        <f t="shared" ca="1" si="34"/>
        <v>454.51923076923083</v>
      </c>
      <c r="GI14" s="129">
        <f t="shared" ca="1" si="34"/>
        <v>363.61538461538464</v>
      </c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</row>
    <row r="15" spans="1:222" ht="12.95" customHeight="1" thickBot="1" x14ac:dyDescent="0.3">
      <c r="A15" s="158"/>
      <c r="B15" s="159"/>
      <c r="C15" s="150"/>
      <c r="D15" s="149" t="s">
        <v>6</v>
      </c>
      <c r="E15" s="259"/>
      <c r="F15" s="259"/>
      <c r="G15" s="259"/>
      <c r="H15" s="151"/>
      <c r="I15" s="151"/>
      <c r="J15" s="262"/>
      <c r="K15" s="152"/>
      <c r="L15" s="259"/>
      <c r="M15" s="150"/>
      <c r="N15" s="150"/>
      <c r="O15" s="288"/>
      <c r="P15" s="287"/>
      <c r="Q15" s="160"/>
      <c r="R15" s="154">
        <f>SUM(R10:R14)</f>
        <v>70245</v>
      </c>
      <c r="S15" s="154">
        <f ca="1">SUM(S10:S14)</f>
        <v>44751.276923076919</v>
      </c>
      <c r="T15" s="154">
        <f ca="1">SUM(T10:T14)</f>
        <v>25493.723076923074</v>
      </c>
      <c r="U15" s="158"/>
      <c r="V15" s="154">
        <f t="shared" ref="V15:AH15" ca="1" si="35">SUM(V10:V14)</f>
        <v>0</v>
      </c>
      <c r="W15" s="154">
        <f t="shared" ca="1" si="35"/>
        <v>3033.2923076923075</v>
      </c>
      <c r="X15" s="154">
        <f t="shared" ca="1" si="35"/>
        <v>3584.7999999999997</v>
      </c>
      <c r="Y15" s="154">
        <f t="shared" ca="1" si="35"/>
        <v>4516.5538461538463</v>
      </c>
      <c r="Z15" s="154">
        <f t="shared" ca="1" si="35"/>
        <v>4594.2</v>
      </c>
      <c r="AA15" s="154">
        <f t="shared" ca="1" si="35"/>
        <v>4594.2</v>
      </c>
      <c r="AB15" s="154">
        <f t="shared" ca="1" si="35"/>
        <v>3627.0576923076851</v>
      </c>
      <c r="AC15" s="154">
        <f t="shared" ca="1" si="35"/>
        <v>3965.8</v>
      </c>
      <c r="AD15" s="154">
        <f t="shared" ca="1" si="35"/>
        <v>3014.6346153846148</v>
      </c>
      <c r="AE15" s="154">
        <f t="shared" ca="1" si="35"/>
        <v>2956.4</v>
      </c>
      <c r="AF15" s="154">
        <f t="shared" ca="1" si="35"/>
        <v>6705.4769230769234</v>
      </c>
      <c r="AG15" s="154">
        <f t="shared" ca="1" si="35"/>
        <v>4158.8615384615496</v>
      </c>
      <c r="AH15" s="154">
        <f t="shared" ca="1" si="35"/>
        <v>0</v>
      </c>
      <c r="AI15" s="158"/>
      <c r="AJ15" s="155">
        <f t="shared" ref="AJ15:BO15" ca="1" si="36">SUM(AJ10:AJ14)</f>
        <v>0</v>
      </c>
      <c r="AK15" s="156">
        <f t="shared" ca="1" si="36"/>
        <v>0</v>
      </c>
      <c r="AL15" s="156">
        <f t="shared" ca="1" si="36"/>
        <v>0</v>
      </c>
      <c r="AM15" s="156">
        <f t="shared" ca="1" si="36"/>
        <v>0</v>
      </c>
      <c r="AN15" s="156">
        <f t="shared" ca="1" si="36"/>
        <v>0</v>
      </c>
      <c r="AO15" s="156">
        <f t="shared" ca="1" si="36"/>
        <v>0</v>
      </c>
      <c r="AP15" s="156">
        <f t="shared" ca="1" si="36"/>
        <v>0</v>
      </c>
      <c r="AQ15" s="156">
        <f t="shared" ca="1" si="36"/>
        <v>0</v>
      </c>
      <c r="AR15" s="156">
        <f t="shared" ca="1" si="36"/>
        <v>0</v>
      </c>
      <c r="AS15" s="156">
        <f t="shared" ca="1" si="36"/>
        <v>0</v>
      </c>
      <c r="AT15" s="156">
        <f t="shared" ca="1" si="36"/>
        <v>0</v>
      </c>
      <c r="AU15" s="157">
        <f t="shared" ca="1" si="36"/>
        <v>0</v>
      </c>
      <c r="AV15" s="155">
        <f t="shared" ca="1" si="36"/>
        <v>0</v>
      </c>
      <c r="AW15" s="156">
        <f t="shared" ca="1" si="36"/>
        <v>0</v>
      </c>
      <c r="AX15" s="156">
        <f t="shared" ca="1" si="36"/>
        <v>275.75384615384615</v>
      </c>
      <c r="AY15" s="156">
        <f t="shared" ca="1" si="36"/>
        <v>275.75384615384615</v>
      </c>
      <c r="AZ15" s="156">
        <f t="shared" ca="1" si="36"/>
        <v>344.69230769230768</v>
      </c>
      <c r="BA15" s="156">
        <f t="shared" ca="1" si="36"/>
        <v>275.75384615384615</v>
      </c>
      <c r="BB15" s="156">
        <f t="shared" ca="1" si="36"/>
        <v>275.75384615384615</v>
      </c>
      <c r="BC15" s="156">
        <f t="shared" ca="1" si="36"/>
        <v>344.69230769230768</v>
      </c>
      <c r="BD15" s="156">
        <f t="shared" ca="1" si="36"/>
        <v>275.75384615384615</v>
      </c>
      <c r="BE15" s="156">
        <f t="shared" ca="1" si="36"/>
        <v>275.75384615384615</v>
      </c>
      <c r="BF15" s="156">
        <f t="shared" ca="1" si="36"/>
        <v>344.69230769230768</v>
      </c>
      <c r="BG15" s="157">
        <f t="shared" ca="1" si="36"/>
        <v>344.69230769230768</v>
      </c>
      <c r="BH15" s="155">
        <f t="shared" ca="1" si="36"/>
        <v>275.75384615384615</v>
      </c>
      <c r="BI15" s="156">
        <f t="shared" ca="1" si="36"/>
        <v>344.69230769230768</v>
      </c>
      <c r="BJ15" s="156">
        <f t="shared" ca="1" si="36"/>
        <v>275.75384615384615</v>
      </c>
      <c r="BK15" s="156">
        <f t="shared" ca="1" si="36"/>
        <v>275.75384615384615</v>
      </c>
      <c r="BL15" s="156">
        <f t="shared" ca="1" si="36"/>
        <v>344.69230769230768</v>
      </c>
      <c r="BM15" s="156">
        <f t="shared" ca="1" si="36"/>
        <v>275.75384615384615</v>
      </c>
      <c r="BN15" s="156">
        <f t="shared" ca="1" si="36"/>
        <v>275.75384615384615</v>
      </c>
      <c r="BO15" s="156">
        <f t="shared" ca="1" si="36"/>
        <v>344.69230769230768</v>
      </c>
      <c r="BP15" s="156">
        <f t="shared" ref="BP15:CU15" ca="1" si="37">SUM(BP10:BP14)</f>
        <v>275.75384615384615</v>
      </c>
      <c r="BQ15" s="156">
        <f t="shared" ca="1" si="37"/>
        <v>275.75384615384615</v>
      </c>
      <c r="BR15" s="156">
        <f t="shared" ca="1" si="37"/>
        <v>344.69230769230768</v>
      </c>
      <c r="BS15" s="157">
        <f t="shared" ca="1" si="37"/>
        <v>275.75384615384615</v>
      </c>
      <c r="BT15" s="155">
        <f t="shared" ca="1" si="37"/>
        <v>275.75384615384615</v>
      </c>
      <c r="BU15" s="156">
        <f t="shared" ca="1" si="37"/>
        <v>441.75</v>
      </c>
      <c r="BV15" s="156">
        <f t="shared" ca="1" si="37"/>
        <v>353.4</v>
      </c>
      <c r="BW15" s="156">
        <f t="shared" ca="1" si="37"/>
        <v>353.4</v>
      </c>
      <c r="BX15" s="156">
        <f t="shared" ca="1" si="37"/>
        <v>441.75</v>
      </c>
      <c r="BY15" s="156">
        <f t="shared" ca="1" si="37"/>
        <v>353.4</v>
      </c>
      <c r="BZ15" s="156">
        <f t="shared" ca="1" si="37"/>
        <v>353.4</v>
      </c>
      <c r="CA15" s="156">
        <f t="shared" ca="1" si="37"/>
        <v>441.75</v>
      </c>
      <c r="CB15" s="156">
        <f t="shared" ca="1" si="37"/>
        <v>353.4</v>
      </c>
      <c r="CC15" s="156">
        <f t="shared" ca="1" si="37"/>
        <v>353.4</v>
      </c>
      <c r="CD15" s="156">
        <f t="shared" ca="1" si="37"/>
        <v>441.75</v>
      </c>
      <c r="CE15" s="157">
        <f t="shared" ca="1" si="37"/>
        <v>353.4</v>
      </c>
      <c r="CF15" s="155">
        <f t="shared" ca="1" si="37"/>
        <v>353.4</v>
      </c>
      <c r="CG15" s="156">
        <f t="shared" ca="1" si="37"/>
        <v>441.75</v>
      </c>
      <c r="CH15" s="156">
        <f t="shared" ca="1" si="37"/>
        <v>353.4</v>
      </c>
      <c r="CI15" s="156">
        <f t="shared" ca="1" si="37"/>
        <v>353.4</v>
      </c>
      <c r="CJ15" s="156">
        <f t="shared" ca="1" si="37"/>
        <v>441.75</v>
      </c>
      <c r="CK15" s="156">
        <f t="shared" ca="1" si="37"/>
        <v>353.4</v>
      </c>
      <c r="CL15" s="156">
        <f t="shared" ca="1" si="37"/>
        <v>353.4</v>
      </c>
      <c r="CM15" s="156">
        <f t="shared" ca="1" si="37"/>
        <v>441.75</v>
      </c>
      <c r="CN15" s="156">
        <f t="shared" ca="1" si="37"/>
        <v>353.4</v>
      </c>
      <c r="CO15" s="156">
        <f t="shared" ca="1" si="37"/>
        <v>353.4</v>
      </c>
      <c r="CP15" s="156">
        <f t="shared" ca="1" si="37"/>
        <v>441.75</v>
      </c>
      <c r="CQ15" s="157">
        <f t="shared" ca="1" si="37"/>
        <v>353.4</v>
      </c>
      <c r="CR15" s="155">
        <f t="shared" ca="1" si="37"/>
        <v>353.4</v>
      </c>
      <c r="CS15" s="156">
        <f t="shared" ca="1" si="37"/>
        <v>441.75</v>
      </c>
      <c r="CT15" s="156">
        <f t="shared" ca="1" si="37"/>
        <v>353.4</v>
      </c>
      <c r="CU15" s="156">
        <f t="shared" ca="1" si="37"/>
        <v>353.4</v>
      </c>
      <c r="CV15" s="156">
        <f t="shared" ref="CV15:EA15" ca="1" si="38">SUM(CV10:CV14)</f>
        <v>441.75</v>
      </c>
      <c r="CW15" s="156">
        <f t="shared" ca="1" si="38"/>
        <v>353.4</v>
      </c>
      <c r="CX15" s="156">
        <f t="shared" ca="1" si="38"/>
        <v>353.4</v>
      </c>
      <c r="CY15" s="156">
        <f t="shared" ca="1" si="38"/>
        <v>441.75</v>
      </c>
      <c r="CZ15" s="156">
        <f t="shared" ca="1" si="38"/>
        <v>353.4</v>
      </c>
      <c r="DA15" s="156">
        <f t="shared" ca="1" si="38"/>
        <v>353.4</v>
      </c>
      <c r="DB15" s="156">
        <f t="shared" ca="1" si="38"/>
        <v>441.75</v>
      </c>
      <c r="DC15" s="157">
        <f t="shared" ca="1" si="38"/>
        <v>353.4</v>
      </c>
      <c r="DD15" s="155">
        <f t="shared" ca="1" si="38"/>
        <v>353.4</v>
      </c>
      <c r="DE15" s="156">
        <f t="shared" ca="1" si="38"/>
        <v>372.81153846153114</v>
      </c>
      <c r="DF15" s="156">
        <f t="shared" ca="1" si="38"/>
        <v>77.646153846153851</v>
      </c>
      <c r="DG15" s="156">
        <f t="shared" ca="1" si="38"/>
        <v>77.646153846153851</v>
      </c>
      <c r="DH15" s="156">
        <f t="shared" ca="1" si="38"/>
        <v>381.32692307692309</v>
      </c>
      <c r="DI15" s="156">
        <f t="shared" ca="1" si="38"/>
        <v>305.06153846153848</v>
      </c>
      <c r="DJ15" s="156">
        <f t="shared" ca="1" si="38"/>
        <v>305.06153846153848</v>
      </c>
      <c r="DK15" s="156">
        <f t="shared" ca="1" si="38"/>
        <v>381.32692307692309</v>
      </c>
      <c r="DL15" s="156">
        <f t="shared" ca="1" si="38"/>
        <v>305.06153846153848</v>
      </c>
      <c r="DM15" s="156">
        <f t="shared" ca="1" si="38"/>
        <v>305.06153846153848</v>
      </c>
      <c r="DN15" s="156">
        <f t="shared" ca="1" si="38"/>
        <v>381.32692307692309</v>
      </c>
      <c r="DO15" s="157">
        <f t="shared" ca="1" si="38"/>
        <v>381.32692307692309</v>
      </c>
      <c r="DP15" s="155">
        <f t="shared" ca="1" si="38"/>
        <v>305.06153846153848</v>
      </c>
      <c r="DQ15" s="156">
        <f t="shared" ca="1" si="38"/>
        <v>381.32692307692309</v>
      </c>
      <c r="DR15" s="156">
        <f t="shared" ca="1" si="38"/>
        <v>305.06153846153848</v>
      </c>
      <c r="DS15" s="156">
        <f t="shared" ca="1" si="38"/>
        <v>305.06153846153848</v>
      </c>
      <c r="DT15" s="156">
        <f t="shared" ca="1" si="38"/>
        <v>381.32692307692309</v>
      </c>
      <c r="DU15" s="156">
        <f t="shared" ca="1" si="38"/>
        <v>305.06153846153848</v>
      </c>
      <c r="DV15" s="156">
        <f t="shared" ca="1" si="38"/>
        <v>305.06153846153848</v>
      </c>
      <c r="DW15" s="156">
        <f t="shared" ca="1" si="38"/>
        <v>381.32692307692309</v>
      </c>
      <c r="DX15" s="156">
        <f t="shared" ca="1" si="38"/>
        <v>305.06153846153848</v>
      </c>
      <c r="DY15" s="156">
        <f t="shared" ca="1" si="38"/>
        <v>305.06153846153848</v>
      </c>
      <c r="DZ15" s="156">
        <f t="shared" ca="1" si="38"/>
        <v>381.32692307692309</v>
      </c>
      <c r="EA15" s="157">
        <f t="shared" ca="1" si="38"/>
        <v>305.06153846153848</v>
      </c>
      <c r="EB15" s="155">
        <f t="shared" ref="EB15:FG15" ca="1" si="39">SUM(EB10:EB14)</f>
        <v>285.6499999999993</v>
      </c>
      <c r="EC15" s="156">
        <f t="shared" ca="1" si="39"/>
        <v>284.26923076923077</v>
      </c>
      <c r="ED15" s="156">
        <f t="shared" ca="1" si="39"/>
        <v>227.41538461538462</v>
      </c>
      <c r="EE15" s="156">
        <f t="shared" ca="1" si="39"/>
        <v>227.41538461538462</v>
      </c>
      <c r="EF15" s="156">
        <f t="shared" ca="1" si="39"/>
        <v>284.26923076923077</v>
      </c>
      <c r="EG15" s="156">
        <f t="shared" ca="1" si="39"/>
        <v>227.41538461538462</v>
      </c>
      <c r="EH15" s="156">
        <f t="shared" ca="1" si="39"/>
        <v>227.41538461538462</v>
      </c>
      <c r="EI15" s="156">
        <f t="shared" ca="1" si="39"/>
        <v>284.26923076923077</v>
      </c>
      <c r="EJ15" s="156">
        <f t="shared" ca="1" si="39"/>
        <v>227.41538461538462</v>
      </c>
      <c r="EK15" s="156">
        <f t="shared" ca="1" si="39"/>
        <v>227.41538461538462</v>
      </c>
      <c r="EL15" s="156">
        <f t="shared" ca="1" si="39"/>
        <v>284.26923076923077</v>
      </c>
      <c r="EM15" s="157">
        <f t="shared" ca="1" si="39"/>
        <v>227.41538461538462</v>
      </c>
      <c r="EN15" s="155">
        <f t="shared" ca="1" si="39"/>
        <v>227.41538461538462</v>
      </c>
      <c r="EO15" s="156">
        <f t="shared" ca="1" si="39"/>
        <v>284.26923076923077</v>
      </c>
      <c r="EP15" s="156">
        <f t="shared" ca="1" si="39"/>
        <v>227.41538461538462</v>
      </c>
      <c r="EQ15" s="156">
        <f t="shared" ca="1" si="39"/>
        <v>227.41538461538462</v>
      </c>
      <c r="ER15" s="156">
        <f t="shared" ca="1" si="39"/>
        <v>284.26923076923077</v>
      </c>
      <c r="ES15" s="156">
        <f t="shared" ca="1" si="39"/>
        <v>227.41538461538462</v>
      </c>
      <c r="ET15" s="156">
        <f t="shared" ca="1" si="39"/>
        <v>227.41538461538462</v>
      </c>
      <c r="EU15" s="156">
        <f t="shared" ca="1" si="39"/>
        <v>284.26923076923077</v>
      </c>
      <c r="EV15" s="156">
        <f t="shared" ca="1" si="39"/>
        <v>227.41538461538462</v>
      </c>
      <c r="EW15" s="156">
        <f t="shared" ca="1" si="39"/>
        <v>227.41538461538462</v>
      </c>
      <c r="EX15" s="156">
        <f t="shared" ca="1" si="39"/>
        <v>284.26923076923077</v>
      </c>
      <c r="EY15" s="157">
        <f t="shared" ca="1" si="39"/>
        <v>227.41538461538462</v>
      </c>
      <c r="EZ15" s="155">
        <f t="shared" ca="1" si="39"/>
        <v>227.41538461538462</v>
      </c>
      <c r="FA15" s="156">
        <f t="shared" ca="1" si="39"/>
        <v>284.26923076923077</v>
      </c>
      <c r="FB15" s="156">
        <f t="shared" ca="1" si="39"/>
        <v>227.41538461538462</v>
      </c>
      <c r="FC15" s="156">
        <f t="shared" ca="1" si="39"/>
        <v>227.41538461538462</v>
      </c>
      <c r="FD15" s="156">
        <f t="shared" ca="1" si="39"/>
        <v>284.26923076923077</v>
      </c>
      <c r="FE15" s="156">
        <f t="shared" ca="1" si="39"/>
        <v>727.29230769230776</v>
      </c>
      <c r="FF15" s="156">
        <f t="shared" ca="1" si="39"/>
        <v>727.29230769230776</v>
      </c>
      <c r="FG15" s="156">
        <f t="shared" ca="1" si="39"/>
        <v>909.11538461538476</v>
      </c>
      <c r="FH15" s="156">
        <f t="shared" ref="FH15:GI15" ca="1" si="40">SUM(FH10:FH14)</f>
        <v>727.29230769230776</v>
      </c>
      <c r="FI15" s="156">
        <f t="shared" ca="1" si="40"/>
        <v>727.29230769230776</v>
      </c>
      <c r="FJ15" s="156">
        <f t="shared" ca="1" si="40"/>
        <v>909.11538461538476</v>
      </c>
      <c r="FK15" s="157">
        <f t="shared" ca="1" si="40"/>
        <v>727.29230769230776</v>
      </c>
      <c r="FL15" s="155">
        <f t="shared" ca="1" si="40"/>
        <v>727.29230769230776</v>
      </c>
      <c r="FM15" s="156">
        <f t="shared" ca="1" si="40"/>
        <v>909.11538461538476</v>
      </c>
      <c r="FN15" s="156">
        <f t="shared" ca="1" si="40"/>
        <v>727.29230769230776</v>
      </c>
      <c r="FO15" s="156">
        <f t="shared" ca="1" si="40"/>
        <v>670.43846153847153</v>
      </c>
      <c r="FP15" s="156">
        <f t="shared" ca="1" si="40"/>
        <v>624.84615384615392</v>
      </c>
      <c r="FQ15" s="156">
        <f t="shared" ca="1" si="40"/>
        <v>499.87692307692311</v>
      </c>
      <c r="FR15" s="156">
        <f t="shared" ca="1" si="40"/>
        <v>499.87692307692311</v>
      </c>
      <c r="FS15" s="156">
        <f t="shared" ca="1" si="40"/>
        <v>624.84615384615392</v>
      </c>
      <c r="FT15" s="156">
        <f t="shared" ca="1" si="40"/>
        <v>499.87692307692311</v>
      </c>
      <c r="FU15" s="156">
        <f t="shared" ca="1" si="40"/>
        <v>499.87692307692311</v>
      </c>
      <c r="FV15" s="156">
        <f t="shared" ca="1" si="40"/>
        <v>624.84615384615392</v>
      </c>
      <c r="FW15" s="157">
        <f t="shared" ca="1" si="40"/>
        <v>624.84615384615392</v>
      </c>
      <c r="FX15" s="155">
        <f t="shared" ca="1" si="40"/>
        <v>499.87692307692311</v>
      </c>
      <c r="FY15" s="156">
        <f t="shared" ca="1" si="40"/>
        <v>624.84615384615392</v>
      </c>
      <c r="FZ15" s="156">
        <f t="shared" ca="1" si="40"/>
        <v>499.87692307692311</v>
      </c>
      <c r="GA15" s="156">
        <f t="shared" ca="1" si="40"/>
        <v>499.87692307692311</v>
      </c>
      <c r="GB15" s="156">
        <f t="shared" ca="1" si="40"/>
        <v>624.84615384615392</v>
      </c>
      <c r="GC15" s="156">
        <f t="shared" ca="1" si="40"/>
        <v>499.87692307692311</v>
      </c>
      <c r="GD15" s="156">
        <f t="shared" ca="1" si="40"/>
        <v>499.87692307692311</v>
      </c>
      <c r="GE15" s="156">
        <f t="shared" ca="1" si="40"/>
        <v>624.84615384615392</v>
      </c>
      <c r="GF15" s="156">
        <f t="shared" ca="1" si="40"/>
        <v>499.87692307692311</v>
      </c>
      <c r="GG15" s="156">
        <f t="shared" ca="1" si="40"/>
        <v>499.87692307692311</v>
      </c>
      <c r="GH15" s="156">
        <f t="shared" ca="1" si="40"/>
        <v>624.84615384615392</v>
      </c>
      <c r="GI15" s="157">
        <f t="shared" ca="1" si="40"/>
        <v>499.87692307692311</v>
      </c>
      <c r="GJ15" s="158"/>
      <c r="GK15" s="158"/>
      <c r="GL15" s="158"/>
      <c r="GM15" s="158"/>
      <c r="GN15" s="158"/>
      <c r="GO15" s="158"/>
      <c r="GP15" s="158"/>
      <c r="GQ15" s="158"/>
      <c r="GR15" s="158"/>
      <c r="GS15" s="158"/>
      <c r="GT15" s="158"/>
      <c r="GU15" s="158"/>
      <c r="GV15" s="158"/>
      <c r="GW15" s="158"/>
      <c r="GX15" s="158"/>
      <c r="GY15" s="158"/>
      <c r="GZ15" s="158"/>
      <c r="HA15" s="158"/>
      <c r="HB15" s="158"/>
      <c r="HC15" s="158"/>
      <c r="HD15" s="158"/>
      <c r="HE15" s="158"/>
      <c r="HF15" s="158"/>
      <c r="HG15" s="158"/>
      <c r="HH15" s="158"/>
      <c r="HI15" s="158"/>
      <c r="HJ15" s="158"/>
      <c r="HK15" s="158"/>
      <c r="HL15" s="158"/>
      <c r="HM15" s="158"/>
      <c r="HN15" s="158"/>
    </row>
    <row r="16" spans="1:222" ht="12.95" customHeight="1" x14ac:dyDescent="0.25">
      <c r="A16" s="30"/>
      <c r="B16" s="30"/>
      <c r="C16" s="30"/>
      <c r="D16" s="30"/>
      <c r="E16" s="31"/>
      <c r="F16" s="31"/>
      <c r="G16" s="31"/>
      <c r="H16" s="30"/>
      <c r="I16" s="30"/>
      <c r="J16" s="31"/>
      <c r="K16" s="87"/>
      <c r="L16" s="30"/>
      <c r="M16" s="30"/>
      <c r="N16" s="30"/>
      <c r="O16" s="30"/>
      <c r="P16" s="46"/>
      <c r="Q16" s="43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</row>
    <row r="17" spans="1:222" ht="12.95" customHeight="1" thickBot="1" x14ac:dyDescent="0.3">
      <c r="A17" s="30"/>
      <c r="B17" s="30"/>
      <c r="C17" s="30"/>
      <c r="D17" s="30"/>
      <c r="E17" s="31"/>
      <c r="F17" s="31"/>
      <c r="G17" s="31"/>
      <c r="H17" s="30"/>
      <c r="I17" s="30"/>
      <c r="J17" s="31"/>
      <c r="K17" s="87"/>
      <c r="L17" s="30"/>
      <c r="M17" s="30"/>
      <c r="N17" s="30"/>
      <c r="O17" s="30"/>
      <c r="P17" s="46"/>
      <c r="Q17" s="43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</row>
    <row r="18" spans="1:222" ht="12.95" customHeight="1" x14ac:dyDescent="0.25">
      <c r="A18" s="34"/>
      <c r="B18" s="130" t="s">
        <v>7</v>
      </c>
      <c r="C18" s="107" t="s">
        <v>479</v>
      </c>
      <c r="D18" s="277" t="s">
        <v>329</v>
      </c>
      <c r="E18" s="110" t="s">
        <v>320</v>
      </c>
      <c r="F18" s="110" t="s">
        <v>382</v>
      </c>
      <c r="G18" s="257" t="s">
        <v>383</v>
      </c>
      <c r="H18" s="173">
        <v>16200100000</v>
      </c>
      <c r="I18" s="132">
        <v>44800101000</v>
      </c>
      <c r="J18" s="99" t="str">
        <f>IF(AND(M18&gt;VLOOKUP($B$2,References!A:B,2,FALSE),M18&lt;$B$2),"Ending Depreciation",IF(M18&lt;=$B$2,"Fully Depreciated",IF(M18&gt;$B$2,"Depreciating","ERROR")))</f>
        <v>Depreciating</v>
      </c>
      <c r="K18" s="133" t="s">
        <v>174</v>
      </c>
      <c r="L18" s="94">
        <f>VLOOKUP(K18,References!U:W,3,FALSE)</f>
        <v>40720</v>
      </c>
      <c r="M18" s="123">
        <f t="shared" ref="M18:M27" si="41">+L18+(365*N18)</f>
        <v>51670</v>
      </c>
      <c r="N18" s="121">
        <v>30</v>
      </c>
      <c r="O18" s="119">
        <f t="shared" ref="O18:O27" si="42">+N18*52</f>
        <v>1560</v>
      </c>
      <c r="P18" s="117">
        <f t="shared" ref="P18:P27" si="43">+($B$2-L18)/7</f>
        <v>512.85714285714289</v>
      </c>
      <c r="Q18" s="115">
        <f t="shared" ref="Q18:Q27" si="44">+R18/O18</f>
        <v>18.669871794871796</v>
      </c>
      <c r="R18" s="90">
        <v>29125</v>
      </c>
      <c r="S18" s="91">
        <f t="shared" ref="S18:S27" ca="1" si="45">SUM(V18:AH18)</f>
        <v>9577.6442307692323</v>
      </c>
      <c r="T18" s="91">
        <f t="shared" ref="T18:T27" ca="1" si="46">+R18-S18</f>
        <v>19547.355769230766</v>
      </c>
      <c r="U18" s="34"/>
      <c r="V18" s="93">
        <f t="shared" ref="V18:V27" ca="1" si="47">IFERROR(IF($B$2&gt;$AU$6,SUM(AJ18:AU18),(SUM(OFFSET($AJ18,0,0,1,MATCH($B$2,$AJ$6:$AU$6,0))))),0)</f>
        <v>0</v>
      </c>
      <c r="W18" s="93">
        <f t="shared" ref="W18:W27" ca="1" si="48">IFERROR(IF($B$2&gt;$BG$6,SUM(AV18:BG18),(SUM(OFFSET($AV18,0,0,1,MATCH($B$2,$AV$6:$BG$6,0))))),0)</f>
        <v>336.05769230769232</v>
      </c>
      <c r="X18" s="93">
        <f t="shared" ref="X18:X27" ca="1" si="49">IFERROR(IF($B$2&gt;$BS$6,SUM(BH18:BS18),(SUM(OFFSET($BH18,0,0,1,MATCH($B$2,$BH$6:$BS$6,0))))),0)</f>
        <v>970.83333333333348</v>
      </c>
      <c r="Y18" s="93">
        <f t="shared" ref="Y18:Y27" ca="1" si="50">IFERROR(IF($B$2&gt;$CE$6,SUM(BT18:CE18),(SUM(OFFSET($BT18,0,0,1,MATCH($B$2,$BT$6:$CE$6,0))))),0)</f>
        <v>970.83333333333348</v>
      </c>
      <c r="Z18" s="93">
        <f t="shared" ref="Z18:Z27" ca="1" si="51">IFERROR(IF($B$2&gt;$CQ$6,SUM(CF18:CQ18),(SUM(OFFSET($CF18,0,0,1,MATCH($B$2,$CF$6:$CQ$6,0))))),0)</f>
        <v>970.83333333333348</v>
      </c>
      <c r="AA18" s="93">
        <f t="shared" ref="AA18:AA27" ca="1" si="52">IFERROR(IF($B$2&gt;$DC$6,SUM(CR18:DC18),(SUM(OFFSET($CR18,0,0,1,MATCH($B$2,$CR$6:$DC$6,0))))),0)</f>
        <v>970.83333333333348</v>
      </c>
      <c r="AB18" s="93">
        <f t="shared" ref="AB18:AB27" ca="1" si="53">IFERROR(IF($B$2&gt;$DO$6,SUM(DD18:DO18),(SUM(OFFSET($DD18,0,0,1,MATCH($B$2,$DD$6:$DO$6,0))))),0)</f>
        <v>989.50320512820531</v>
      </c>
      <c r="AC18" s="93">
        <f t="shared" ref="AC18:AC27" ca="1" si="54">IFERROR(IF($B$2&gt;$EA$6,SUM(DP18:EA18),(SUM(OFFSET($DP18,0,0,1,MATCH($B$2,$DP$6:$EA$6,0))))),0)</f>
        <v>970.83333333333348</v>
      </c>
      <c r="AD18" s="93">
        <f t="shared" ref="AD18:AD27" ca="1" si="55">IFERROR(IF($B$2&gt;$EM$6,SUM(EB18:EM18),(SUM(OFFSET($EB18,0,0,1,MATCH($B$2,$EB$6:$EM$6,0))))),0)</f>
        <v>970.83333333333348</v>
      </c>
      <c r="AE18" s="93">
        <f t="shared" ref="AE18:AE27" ca="1" si="56">IFERROR(IF($B$2&gt;$EY$6,SUM(EN18:EY18),(SUM(OFFSET($EN18,0,0,1,MATCH($B$2,$EN$6:$EY$6,0))))),0)</f>
        <v>970.83333333333348</v>
      </c>
      <c r="AF18" s="93">
        <f t="shared" ref="AF18:AF27" ca="1" si="57">IFERROR(IF($B$2&gt;$FK$6,SUM(EZ18:FK18),(SUM(OFFSET($EZ18,0,0,1,MATCH($B$2,$EZ$6:$FK$6,0))))),0)</f>
        <v>970.83333333333348</v>
      </c>
      <c r="AG18" s="93">
        <f t="shared" ref="AG18:AG27" ca="1" si="58">IFERROR(IF($B$2&gt;$FW$6,SUM(FL18:FW18),(SUM(OFFSET($FL18,0,0,1,MATCH($B$2,$FL$6:$FW$6,0))))),0)</f>
        <v>485.41666666666674</v>
      </c>
      <c r="AH18" s="93">
        <f t="shared" ref="AH18:AH27" ca="1" si="59">IFERROR(IF($B$2&gt;$GI$6,SUM(FX18:GI18),(SUM(OFFSET($FX18,0,0,1,MATCH($B$2,$FX$6:$GI$6,0))))),0)</f>
        <v>0</v>
      </c>
      <c r="AI18" s="34"/>
      <c r="AJ18" s="125">
        <f t="shared" ref="AJ18:BO18" ca="1" si="60">IF($M18&lt;=AI$6,0,IF(AND($M18&gt;AI$6,$M18&lt;=AJ$6),$R18-(SUM(OFFSET($AJ18,0,0,1,MATCH(AI$6,$AJ$6:$GI$6)))),IF($L18&gt;AJ$6,0,(IF($M18&gt;AJ$6,$Q18*AJ$4)))))</f>
        <v>0</v>
      </c>
      <c r="AK18" s="126">
        <f t="shared" ca="1" si="60"/>
        <v>0</v>
      </c>
      <c r="AL18" s="126">
        <f t="shared" ca="1" si="60"/>
        <v>0</v>
      </c>
      <c r="AM18" s="126">
        <f t="shared" ca="1" si="60"/>
        <v>0</v>
      </c>
      <c r="AN18" s="126">
        <f t="shared" ca="1" si="60"/>
        <v>0</v>
      </c>
      <c r="AO18" s="126">
        <f t="shared" ca="1" si="60"/>
        <v>0</v>
      </c>
      <c r="AP18" s="126">
        <f t="shared" ca="1" si="60"/>
        <v>0</v>
      </c>
      <c r="AQ18" s="126">
        <f t="shared" ca="1" si="60"/>
        <v>0</v>
      </c>
      <c r="AR18" s="126">
        <f t="shared" ca="1" si="60"/>
        <v>0</v>
      </c>
      <c r="AS18" s="126">
        <f t="shared" ca="1" si="60"/>
        <v>0</v>
      </c>
      <c r="AT18" s="126">
        <f t="shared" ca="1" si="60"/>
        <v>0</v>
      </c>
      <c r="AU18" s="127">
        <f t="shared" ca="1" si="60"/>
        <v>0</v>
      </c>
      <c r="AV18" s="125">
        <f t="shared" ca="1" si="60"/>
        <v>0</v>
      </c>
      <c r="AW18" s="126">
        <f t="shared" ca="1" si="60"/>
        <v>0</v>
      </c>
      <c r="AX18" s="126">
        <f t="shared" ca="1" si="60"/>
        <v>0</v>
      </c>
      <c r="AY18" s="126">
        <f t="shared" ca="1" si="60"/>
        <v>0</v>
      </c>
      <c r="AZ18" s="126">
        <f t="shared" ca="1" si="60"/>
        <v>0</v>
      </c>
      <c r="BA18" s="126">
        <f t="shared" ca="1" si="60"/>
        <v>0</v>
      </c>
      <c r="BB18" s="126">
        <f t="shared" ca="1" si="60"/>
        <v>0</v>
      </c>
      <c r="BC18" s="126">
        <f t="shared" ca="1" si="60"/>
        <v>0</v>
      </c>
      <c r="BD18" s="126">
        <f t="shared" ca="1" si="60"/>
        <v>74.679487179487182</v>
      </c>
      <c r="BE18" s="126">
        <f t="shared" ca="1" si="60"/>
        <v>74.679487179487182</v>
      </c>
      <c r="BF18" s="126">
        <f t="shared" ca="1" si="60"/>
        <v>93.349358974358978</v>
      </c>
      <c r="BG18" s="127">
        <f t="shared" ca="1" si="60"/>
        <v>93.349358974358978</v>
      </c>
      <c r="BH18" s="125">
        <f t="shared" ca="1" si="60"/>
        <v>74.679487179487182</v>
      </c>
      <c r="BI18" s="126">
        <f t="shared" ca="1" si="60"/>
        <v>93.349358974358978</v>
      </c>
      <c r="BJ18" s="126">
        <f t="shared" ca="1" si="60"/>
        <v>74.679487179487182</v>
      </c>
      <c r="BK18" s="126">
        <f t="shared" ca="1" si="60"/>
        <v>74.679487179487182</v>
      </c>
      <c r="BL18" s="126">
        <f t="shared" ca="1" si="60"/>
        <v>93.349358974358978</v>
      </c>
      <c r="BM18" s="126">
        <f t="shared" ca="1" si="60"/>
        <v>74.679487179487182</v>
      </c>
      <c r="BN18" s="126">
        <f t="shared" ca="1" si="60"/>
        <v>74.679487179487182</v>
      </c>
      <c r="BO18" s="126">
        <f t="shared" ca="1" si="60"/>
        <v>93.349358974358978</v>
      </c>
      <c r="BP18" s="126">
        <f t="shared" ref="BP18:CU18" ca="1" si="61">IF($M18&lt;=BO$6,0,IF(AND($M18&gt;BO$6,$M18&lt;=BP$6),$R18-(SUM(OFFSET($AJ18,0,0,1,MATCH(BO$6,$AJ$6:$GI$6)))),IF($L18&gt;BP$6,0,(IF($M18&gt;BP$6,$Q18*BP$4)))))</f>
        <v>74.679487179487182</v>
      </c>
      <c r="BQ18" s="126">
        <f t="shared" ca="1" si="61"/>
        <v>74.679487179487182</v>
      </c>
      <c r="BR18" s="126">
        <f t="shared" ca="1" si="61"/>
        <v>93.349358974358978</v>
      </c>
      <c r="BS18" s="127">
        <f t="shared" ca="1" si="61"/>
        <v>74.679487179487182</v>
      </c>
      <c r="BT18" s="125">
        <f t="shared" ca="1" si="61"/>
        <v>74.679487179487182</v>
      </c>
      <c r="BU18" s="126">
        <f t="shared" ca="1" si="61"/>
        <v>93.349358974358978</v>
      </c>
      <c r="BV18" s="126">
        <f t="shared" ca="1" si="61"/>
        <v>74.679487179487182</v>
      </c>
      <c r="BW18" s="126">
        <f t="shared" ca="1" si="61"/>
        <v>74.679487179487182</v>
      </c>
      <c r="BX18" s="126">
        <f t="shared" ca="1" si="61"/>
        <v>93.349358974358978</v>
      </c>
      <c r="BY18" s="126">
        <f t="shared" ca="1" si="61"/>
        <v>74.679487179487182</v>
      </c>
      <c r="BZ18" s="126">
        <f t="shared" ca="1" si="61"/>
        <v>74.679487179487182</v>
      </c>
      <c r="CA18" s="126">
        <f t="shared" ca="1" si="61"/>
        <v>93.349358974358978</v>
      </c>
      <c r="CB18" s="126">
        <f t="shared" ca="1" si="61"/>
        <v>74.679487179487182</v>
      </c>
      <c r="CC18" s="126">
        <f t="shared" ca="1" si="61"/>
        <v>74.679487179487182</v>
      </c>
      <c r="CD18" s="126">
        <f t="shared" ca="1" si="61"/>
        <v>93.349358974358978</v>
      </c>
      <c r="CE18" s="127">
        <f t="shared" ca="1" si="61"/>
        <v>74.679487179487182</v>
      </c>
      <c r="CF18" s="125">
        <f t="shared" ca="1" si="61"/>
        <v>74.679487179487182</v>
      </c>
      <c r="CG18" s="126">
        <f t="shared" ca="1" si="61"/>
        <v>93.349358974358978</v>
      </c>
      <c r="CH18" s="126">
        <f t="shared" ca="1" si="61"/>
        <v>74.679487179487182</v>
      </c>
      <c r="CI18" s="126">
        <f t="shared" ca="1" si="61"/>
        <v>74.679487179487182</v>
      </c>
      <c r="CJ18" s="126">
        <f t="shared" ca="1" si="61"/>
        <v>93.349358974358978</v>
      </c>
      <c r="CK18" s="126">
        <f t="shared" ca="1" si="61"/>
        <v>74.679487179487182</v>
      </c>
      <c r="CL18" s="126">
        <f t="shared" ca="1" si="61"/>
        <v>74.679487179487182</v>
      </c>
      <c r="CM18" s="126">
        <f t="shared" ca="1" si="61"/>
        <v>93.349358974358978</v>
      </c>
      <c r="CN18" s="126">
        <f t="shared" ca="1" si="61"/>
        <v>74.679487179487182</v>
      </c>
      <c r="CO18" s="126">
        <f t="shared" ca="1" si="61"/>
        <v>74.679487179487182</v>
      </c>
      <c r="CP18" s="126">
        <f t="shared" ca="1" si="61"/>
        <v>93.349358974358978</v>
      </c>
      <c r="CQ18" s="127">
        <f t="shared" ca="1" si="61"/>
        <v>74.679487179487182</v>
      </c>
      <c r="CR18" s="125">
        <f t="shared" ca="1" si="61"/>
        <v>74.679487179487182</v>
      </c>
      <c r="CS18" s="126">
        <f t="shared" ca="1" si="61"/>
        <v>93.349358974358978</v>
      </c>
      <c r="CT18" s="126">
        <f t="shared" ca="1" si="61"/>
        <v>74.679487179487182</v>
      </c>
      <c r="CU18" s="126">
        <f t="shared" ca="1" si="61"/>
        <v>74.679487179487182</v>
      </c>
      <c r="CV18" s="126">
        <f t="shared" ref="CV18:EA18" ca="1" si="62">IF($M18&lt;=CU$6,0,IF(AND($M18&gt;CU$6,$M18&lt;=CV$6),$R18-(SUM(OFFSET($AJ18,0,0,1,MATCH(CU$6,$AJ$6:$GI$6)))),IF($L18&gt;CV$6,0,(IF($M18&gt;CV$6,$Q18*CV$4)))))</f>
        <v>93.349358974358978</v>
      </c>
      <c r="CW18" s="126">
        <f t="shared" ca="1" si="62"/>
        <v>74.679487179487182</v>
      </c>
      <c r="CX18" s="126">
        <f t="shared" ca="1" si="62"/>
        <v>74.679487179487182</v>
      </c>
      <c r="CY18" s="126">
        <f t="shared" ca="1" si="62"/>
        <v>93.349358974358978</v>
      </c>
      <c r="CZ18" s="126">
        <f t="shared" ca="1" si="62"/>
        <v>74.679487179487182</v>
      </c>
      <c r="DA18" s="126">
        <f t="shared" ca="1" si="62"/>
        <v>74.679487179487182</v>
      </c>
      <c r="DB18" s="126">
        <f t="shared" ca="1" si="62"/>
        <v>93.349358974358978</v>
      </c>
      <c r="DC18" s="127">
        <f t="shared" ca="1" si="62"/>
        <v>74.679487179487182</v>
      </c>
      <c r="DD18" s="125">
        <f t="shared" ca="1" si="62"/>
        <v>74.679487179487182</v>
      </c>
      <c r="DE18" s="126">
        <f t="shared" ca="1" si="62"/>
        <v>93.349358974358978</v>
      </c>
      <c r="DF18" s="126">
        <f t="shared" ca="1" si="62"/>
        <v>74.679487179487182</v>
      </c>
      <c r="DG18" s="126">
        <f t="shared" ca="1" si="62"/>
        <v>74.679487179487182</v>
      </c>
      <c r="DH18" s="126">
        <f t="shared" ca="1" si="62"/>
        <v>93.349358974358978</v>
      </c>
      <c r="DI18" s="126">
        <f t="shared" ca="1" si="62"/>
        <v>74.679487179487182</v>
      </c>
      <c r="DJ18" s="126">
        <f t="shared" ca="1" si="62"/>
        <v>74.679487179487182</v>
      </c>
      <c r="DK18" s="126">
        <f t="shared" ca="1" si="62"/>
        <v>93.349358974358978</v>
      </c>
      <c r="DL18" s="126">
        <f t="shared" ca="1" si="62"/>
        <v>74.679487179487182</v>
      </c>
      <c r="DM18" s="126">
        <f t="shared" ca="1" si="62"/>
        <v>74.679487179487182</v>
      </c>
      <c r="DN18" s="126">
        <f t="shared" ca="1" si="62"/>
        <v>93.349358974358978</v>
      </c>
      <c r="DO18" s="127">
        <f t="shared" ca="1" si="62"/>
        <v>93.349358974358978</v>
      </c>
      <c r="DP18" s="125">
        <f t="shared" ca="1" si="62"/>
        <v>74.679487179487182</v>
      </c>
      <c r="DQ18" s="126">
        <f t="shared" ca="1" si="62"/>
        <v>93.349358974358978</v>
      </c>
      <c r="DR18" s="126">
        <f t="shared" ca="1" si="62"/>
        <v>74.679487179487182</v>
      </c>
      <c r="DS18" s="126">
        <f t="shared" ca="1" si="62"/>
        <v>74.679487179487182</v>
      </c>
      <c r="DT18" s="126">
        <f t="shared" ca="1" si="62"/>
        <v>93.349358974358978</v>
      </c>
      <c r="DU18" s="126">
        <f t="shared" ca="1" si="62"/>
        <v>74.679487179487182</v>
      </c>
      <c r="DV18" s="126">
        <f t="shared" ca="1" si="62"/>
        <v>74.679487179487182</v>
      </c>
      <c r="DW18" s="126">
        <f t="shared" ca="1" si="62"/>
        <v>93.349358974358978</v>
      </c>
      <c r="DX18" s="126">
        <f t="shared" ca="1" si="62"/>
        <v>74.679487179487182</v>
      </c>
      <c r="DY18" s="126">
        <f t="shared" ca="1" si="62"/>
        <v>74.679487179487182</v>
      </c>
      <c r="DZ18" s="126">
        <f t="shared" ca="1" si="62"/>
        <v>93.349358974358978</v>
      </c>
      <c r="EA18" s="127">
        <f t="shared" ca="1" si="62"/>
        <v>74.679487179487182</v>
      </c>
      <c r="EB18" s="125">
        <f t="shared" ref="EB18:FG18" ca="1" si="63">IF($M18&lt;=EA$6,0,IF(AND($M18&gt;EA$6,$M18&lt;=EB$6),$R18-(SUM(OFFSET($AJ18,0,0,1,MATCH(EA$6,$AJ$6:$GI$6)))),IF($L18&gt;EB$6,0,(IF($M18&gt;EB$6,$Q18*EB$4)))))</f>
        <v>74.679487179487182</v>
      </c>
      <c r="EC18" s="126">
        <f t="shared" ca="1" si="63"/>
        <v>93.349358974358978</v>
      </c>
      <c r="ED18" s="126">
        <f t="shared" ca="1" si="63"/>
        <v>74.679487179487182</v>
      </c>
      <c r="EE18" s="126">
        <f t="shared" ca="1" si="63"/>
        <v>74.679487179487182</v>
      </c>
      <c r="EF18" s="126">
        <f t="shared" ca="1" si="63"/>
        <v>93.349358974358978</v>
      </c>
      <c r="EG18" s="126">
        <f t="shared" ca="1" si="63"/>
        <v>74.679487179487182</v>
      </c>
      <c r="EH18" s="126">
        <f t="shared" ca="1" si="63"/>
        <v>74.679487179487182</v>
      </c>
      <c r="EI18" s="126">
        <f t="shared" ca="1" si="63"/>
        <v>93.349358974358978</v>
      </c>
      <c r="EJ18" s="126">
        <f t="shared" ca="1" si="63"/>
        <v>74.679487179487182</v>
      </c>
      <c r="EK18" s="126">
        <f t="shared" ca="1" si="63"/>
        <v>74.679487179487182</v>
      </c>
      <c r="EL18" s="126">
        <f t="shared" ca="1" si="63"/>
        <v>93.349358974358978</v>
      </c>
      <c r="EM18" s="127">
        <f t="shared" ca="1" si="63"/>
        <v>74.679487179487182</v>
      </c>
      <c r="EN18" s="125">
        <f t="shared" ca="1" si="63"/>
        <v>74.679487179487182</v>
      </c>
      <c r="EO18" s="126">
        <f t="shared" ca="1" si="63"/>
        <v>93.349358974358978</v>
      </c>
      <c r="EP18" s="126">
        <f t="shared" ca="1" si="63"/>
        <v>74.679487179487182</v>
      </c>
      <c r="EQ18" s="126">
        <f t="shared" ca="1" si="63"/>
        <v>74.679487179487182</v>
      </c>
      <c r="ER18" s="126">
        <f t="shared" ca="1" si="63"/>
        <v>93.349358974358978</v>
      </c>
      <c r="ES18" s="126">
        <f t="shared" ca="1" si="63"/>
        <v>74.679487179487182</v>
      </c>
      <c r="ET18" s="126">
        <f t="shared" ca="1" si="63"/>
        <v>74.679487179487182</v>
      </c>
      <c r="EU18" s="126">
        <f t="shared" ca="1" si="63"/>
        <v>93.349358974358978</v>
      </c>
      <c r="EV18" s="126">
        <f t="shared" ca="1" si="63"/>
        <v>74.679487179487182</v>
      </c>
      <c r="EW18" s="126">
        <f t="shared" ca="1" si="63"/>
        <v>74.679487179487182</v>
      </c>
      <c r="EX18" s="126">
        <f t="shared" ca="1" si="63"/>
        <v>93.349358974358978</v>
      </c>
      <c r="EY18" s="127">
        <f t="shared" ca="1" si="63"/>
        <v>74.679487179487182</v>
      </c>
      <c r="EZ18" s="125">
        <f t="shared" ca="1" si="63"/>
        <v>74.679487179487182</v>
      </c>
      <c r="FA18" s="126">
        <f t="shared" ca="1" si="63"/>
        <v>93.349358974358978</v>
      </c>
      <c r="FB18" s="126">
        <f t="shared" ca="1" si="63"/>
        <v>74.679487179487182</v>
      </c>
      <c r="FC18" s="126">
        <f t="shared" ca="1" si="63"/>
        <v>74.679487179487182</v>
      </c>
      <c r="FD18" s="126">
        <f t="shared" ca="1" si="63"/>
        <v>93.349358974358978</v>
      </c>
      <c r="FE18" s="126">
        <f t="shared" ca="1" si="63"/>
        <v>74.679487179487182</v>
      </c>
      <c r="FF18" s="126">
        <f t="shared" ca="1" si="63"/>
        <v>74.679487179487182</v>
      </c>
      <c r="FG18" s="126">
        <f t="shared" ca="1" si="63"/>
        <v>93.349358974358978</v>
      </c>
      <c r="FH18" s="126">
        <f t="shared" ref="FH18:GI18" ca="1" si="64">IF($M18&lt;=FG$6,0,IF(AND($M18&gt;FG$6,$M18&lt;=FH$6),$R18-(SUM(OFFSET($AJ18,0,0,1,MATCH(FG$6,$AJ$6:$GI$6)))),IF($L18&gt;FH$6,0,(IF($M18&gt;FH$6,$Q18*FH$4)))))</f>
        <v>74.679487179487182</v>
      </c>
      <c r="FI18" s="126">
        <f t="shared" ca="1" si="64"/>
        <v>74.679487179487182</v>
      </c>
      <c r="FJ18" s="126">
        <f t="shared" ca="1" si="64"/>
        <v>93.349358974358978</v>
      </c>
      <c r="FK18" s="127">
        <f t="shared" ca="1" si="64"/>
        <v>74.679487179487182</v>
      </c>
      <c r="FL18" s="125">
        <f t="shared" ca="1" si="64"/>
        <v>74.679487179487182</v>
      </c>
      <c r="FM18" s="126">
        <f t="shared" ca="1" si="64"/>
        <v>93.349358974358978</v>
      </c>
      <c r="FN18" s="126">
        <f t="shared" ca="1" si="64"/>
        <v>74.679487179487182</v>
      </c>
      <c r="FO18" s="126">
        <f t="shared" ca="1" si="64"/>
        <v>74.679487179487182</v>
      </c>
      <c r="FP18" s="126">
        <f t="shared" ca="1" si="64"/>
        <v>93.349358974358978</v>
      </c>
      <c r="FQ18" s="126">
        <f t="shared" ca="1" si="64"/>
        <v>74.679487179487182</v>
      </c>
      <c r="FR18" s="126">
        <f t="shared" ca="1" si="64"/>
        <v>74.679487179487182</v>
      </c>
      <c r="FS18" s="126">
        <f t="shared" ca="1" si="64"/>
        <v>93.349358974358978</v>
      </c>
      <c r="FT18" s="126">
        <f t="shared" ca="1" si="64"/>
        <v>74.679487179487182</v>
      </c>
      <c r="FU18" s="126">
        <f t="shared" ca="1" si="64"/>
        <v>74.679487179487182</v>
      </c>
      <c r="FV18" s="126">
        <f t="shared" ca="1" si="64"/>
        <v>93.349358974358978</v>
      </c>
      <c r="FW18" s="127">
        <f t="shared" ca="1" si="64"/>
        <v>93.349358974358978</v>
      </c>
      <c r="FX18" s="125">
        <f t="shared" ca="1" si="64"/>
        <v>74.679487179487182</v>
      </c>
      <c r="FY18" s="126">
        <f t="shared" ca="1" si="64"/>
        <v>93.349358974358978</v>
      </c>
      <c r="FZ18" s="126">
        <f t="shared" ca="1" si="64"/>
        <v>74.679487179487182</v>
      </c>
      <c r="GA18" s="126">
        <f t="shared" ca="1" si="64"/>
        <v>74.679487179487182</v>
      </c>
      <c r="GB18" s="126">
        <f t="shared" ca="1" si="64"/>
        <v>93.349358974358978</v>
      </c>
      <c r="GC18" s="126">
        <f t="shared" ca="1" si="64"/>
        <v>74.679487179487182</v>
      </c>
      <c r="GD18" s="126">
        <f t="shared" ca="1" si="64"/>
        <v>74.679487179487182</v>
      </c>
      <c r="GE18" s="126">
        <f t="shared" ca="1" si="64"/>
        <v>93.349358974358978</v>
      </c>
      <c r="GF18" s="126">
        <f t="shared" ca="1" si="64"/>
        <v>74.679487179487182</v>
      </c>
      <c r="GG18" s="126">
        <f t="shared" ca="1" si="64"/>
        <v>74.679487179487182</v>
      </c>
      <c r="GH18" s="126">
        <f t="shared" ca="1" si="64"/>
        <v>93.349358974358978</v>
      </c>
      <c r="GI18" s="127">
        <f t="shared" ca="1" si="64"/>
        <v>74.679487179487182</v>
      </c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</row>
    <row r="19" spans="1:222" ht="12.95" customHeight="1" x14ac:dyDescent="0.25">
      <c r="A19" s="34"/>
      <c r="B19" s="275" t="s">
        <v>7</v>
      </c>
      <c r="C19" s="111" t="s">
        <v>480</v>
      </c>
      <c r="D19" s="278" t="s">
        <v>330</v>
      </c>
      <c r="E19" s="111" t="s">
        <v>320</v>
      </c>
      <c r="F19" s="111" t="s">
        <v>384</v>
      </c>
      <c r="G19" s="258" t="s">
        <v>385</v>
      </c>
      <c r="H19" s="174">
        <v>16200100000</v>
      </c>
      <c r="I19" s="1">
        <v>44800101000</v>
      </c>
      <c r="J19" s="100" t="str">
        <f>IF(AND(M19&gt;VLOOKUP($B$2,References!A:B,2,FALSE),M19&lt;$B$2),"Ending Depreciation",IF(M19&lt;=$B$2,"Fully Depreciated",IF(M19&gt;$B$2,"Depreciating","ERROR")))</f>
        <v>Depreciating</v>
      </c>
      <c r="K19" s="52" t="s">
        <v>201</v>
      </c>
      <c r="L19" s="97">
        <f>VLOOKUP(K19,References!U:W,3,FALSE)</f>
        <v>41546</v>
      </c>
      <c r="M19" s="124">
        <f t="shared" si="41"/>
        <v>52496</v>
      </c>
      <c r="N19" s="122">
        <v>30</v>
      </c>
      <c r="O19" s="120">
        <f t="shared" si="42"/>
        <v>1560</v>
      </c>
      <c r="P19" s="118">
        <f t="shared" si="43"/>
        <v>394.85714285714283</v>
      </c>
      <c r="Q19" s="116">
        <f t="shared" si="44"/>
        <v>3.6493589743589743</v>
      </c>
      <c r="R19" s="92">
        <v>5693</v>
      </c>
      <c r="S19" s="28">
        <f t="shared" ca="1" si="45"/>
        <v>1441.4967948717949</v>
      </c>
      <c r="T19" s="28">
        <f t="shared" ca="1" si="46"/>
        <v>4251.5032051282051</v>
      </c>
      <c r="U19" s="34"/>
      <c r="V19" s="27">
        <f t="shared" ca="1" si="47"/>
        <v>0</v>
      </c>
      <c r="W19" s="27">
        <f t="shared" ca="1" si="48"/>
        <v>0</v>
      </c>
      <c r="X19" s="27">
        <f t="shared" ca="1" si="49"/>
        <v>0</v>
      </c>
      <c r="Y19" s="27">
        <f t="shared" ca="1" si="50"/>
        <v>14.597435897435897</v>
      </c>
      <c r="Z19" s="27">
        <f t="shared" ca="1" si="51"/>
        <v>189.76666666666668</v>
      </c>
      <c r="AA19" s="27">
        <f t="shared" ca="1" si="52"/>
        <v>189.76666666666668</v>
      </c>
      <c r="AB19" s="27">
        <f t="shared" ca="1" si="53"/>
        <v>193.41602564102564</v>
      </c>
      <c r="AC19" s="27">
        <f t="shared" ca="1" si="54"/>
        <v>189.76666666666668</v>
      </c>
      <c r="AD19" s="27">
        <f t="shared" ca="1" si="55"/>
        <v>189.76666666666668</v>
      </c>
      <c r="AE19" s="27">
        <f t="shared" ca="1" si="56"/>
        <v>189.76666666666668</v>
      </c>
      <c r="AF19" s="27">
        <f t="shared" ca="1" si="57"/>
        <v>189.76666666666668</v>
      </c>
      <c r="AG19" s="27">
        <f t="shared" ca="1" si="58"/>
        <v>94.88333333333334</v>
      </c>
      <c r="AH19" s="27">
        <f t="shared" ca="1" si="59"/>
        <v>0</v>
      </c>
      <c r="AI19" s="34"/>
      <c r="AJ19" s="128">
        <f t="shared" ref="AJ19:BO19" ca="1" si="65">IF($M19&lt;=AI$6,0,IF(AND($M19&gt;AI$6,$M19&lt;=AJ$6),$R19-(SUM(OFFSET($AJ19,0,0,1,MATCH(AI$6,$AJ$6:$GI$6)))),IF($L19&gt;AJ$6,0,(IF($M19&gt;AJ$6,$Q19*AJ$4)))))</f>
        <v>0</v>
      </c>
      <c r="AK19" s="57">
        <f t="shared" ca="1" si="65"/>
        <v>0</v>
      </c>
      <c r="AL19" s="57">
        <f t="shared" ca="1" si="65"/>
        <v>0</v>
      </c>
      <c r="AM19" s="57">
        <f t="shared" ca="1" si="65"/>
        <v>0</v>
      </c>
      <c r="AN19" s="57">
        <f t="shared" ca="1" si="65"/>
        <v>0</v>
      </c>
      <c r="AO19" s="57">
        <f t="shared" ca="1" si="65"/>
        <v>0</v>
      </c>
      <c r="AP19" s="57">
        <f t="shared" ca="1" si="65"/>
        <v>0</v>
      </c>
      <c r="AQ19" s="57">
        <f t="shared" ca="1" si="65"/>
        <v>0</v>
      </c>
      <c r="AR19" s="57">
        <f t="shared" ca="1" si="65"/>
        <v>0</v>
      </c>
      <c r="AS19" s="57">
        <f t="shared" ca="1" si="65"/>
        <v>0</v>
      </c>
      <c r="AT19" s="57">
        <f t="shared" ca="1" si="65"/>
        <v>0</v>
      </c>
      <c r="AU19" s="129">
        <f t="shared" ca="1" si="65"/>
        <v>0</v>
      </c>
      <c r="AV19" s="128">
        <f t="shared" ca="1" si="65"/>
        <v>0</v>
      </c>
      <c r="AW19" s="57">
        <f t="shared" ca="1" si="65"/>
        <v>0</v>
      </c>
      <c r="AX19" s="57">
        <f t="shared" ca="1" si="65"/>
        <v>0</v>
      </c>
      <c r="AY19" s="57">
        <f t="shared" ca="1" si="65"/>
        <v>0</v>
      </c>
      <c r="AZ19" s="57">
        <f t="shared" ca="1" si="65"/>
        <v>0</v>
      </c>
      <c r="BA19" s="57">
        <f t="shared" ca="1" si="65"/>
        <v>0</v>
      </c>
      <c r="BB19" s="57">
        <f t="shared" ca="1" si="65"/>
        <v>0</v>
      </c>
      <c r="BC19" s="57">
        <f t="shared" ca="1" si="65"/>
        <v>0</v>
      </c>
      <c r="BD19" s="57">
        <f t="shared" ca="1" si="65"/>
        <v>0</v>
      </c>
      <c r="BE19" s="57">
        <f t="shared" ca="1" si="65"/>
        <v>0</v>
      </c>
      <c r="BF19" s="57">
        <f t="shared" ca="1" si="65"/>
        <v>0</v>
      </c>
      <c r="BG19" s="129">
        <f t="shared" ca="1" si="65"/>
        <v>0</v>
      </c>
      <c r="BH19" s="128">
        <f t="shared" ca="1" si="65"/>
        <v>0</v>
      </c>
      <c r="BI19" s="57">
        <f t="shared" ca="1" si="65"/>
        <v>0</v>
      </c>
      <c r="BJ19" s="57">
        <f t="shared" ca="1" si="65"/>
        <v>0</v>
      </c>
      <c r="BK19" s="57">
        <f t="shared" ca="1" si="65"/>
        <v>0</v>
      </c>
      <c r="BL19" s="57">
        <f t="shared" ca="1" si="65"/>
        <v>0</v>
      </c>
      <c r="BM19" s="57">
        <f t="shared" ca="1" si="65"/>
        <v>0</v>
      </c>
      <c r="BN19" s="57">
        <f t="shared" ca="1" si="65"/>
        <v>0</v>
      </c>
      <c r="BO19" s="57">
        <f t="shared" ca="1" si="65"/>
        <v>0</v>
      </c>
      <c r="BP19" s="57">
        <f t="shared" ref="BP19:CU19" ca="1" si="66">IF($M19&lt;=BO$6,0,IF(AND($M19&gt;BO$6,$M19&lt;=BP$6),$R19-(SUM(OFFSET($AJ19,0,0,1,MATCH(BO$6,$AJ$6:$GI$6)))),IF($L19&gt;BP$6,0,(IF($M19&gt;BP$6,$Q19*BP$4)))))</f>
        <v>0</v>
      </c>
      <c r="BQ19" s="57">
        <f t="shared" ca="1" si="66"/>
        <v>0</v>
      </c>
      <c r="BR19" s="57">
        <f t="shared" ca="1" si="66"/>
        <v>0</v>
      </c>
      <c r="BS19" s="129">
        <f t="shared" ca="1" si="66"/>
        <v>0</v>
      </c>
      <c r="BT19" s="128">
        <f t="shared" ca="1" si="66"/>
        <v>0</v>
      </c>
      <c r="BU19" s="57">
        <f t="shared" ca="1" si="66"/>
        <v>0</v>
      </c>
      <c r="BV19" s="57">
        <f t="shared" ca="1" si="66"/>
        <v>0</v>
      </c>
      <c r="BW19" s="57">
        <f t="shared" ca="1" si="66"/>
        <v>0</v>
      </c>
      <c r="BX19" s="57">
        <f t="shared" ca="1" si="66"/>
        <v>0</v>
      </c>
      <c r="BY19" s="57">
        <f t="shared" ca="1" si="66"/>
        <v>0</v>
      </c>
      <c r="BZ19" s="57">
        <f t="shared" ca="1" si="66"/>
        <v>0</v>
      </c>
      <c r="CA19" s="57">
        <f t="shared" ca="1" si="66"/>
        <v>0</v>
      </c>
      <c r="CB19" s="57">
        <f t="shared" ca="1" si="66"/>
        <v>0</v>
      </c>
      <c r="CC19" s="57">
        <f t="shared" ca="1" si="66"/>
        <v>0</v>
      </c>
      <c r="CD19" s="57">
        <f t="shared" ca="1" si="66"/>
        <v>0</v>
      </c>
      <c r="CE19" s="129">
        <f t="shared" ca="1" si="66"/>
        <v>14.597435897435897</v>
      </c>
      <c r="CF19" s="128">
        <f t="shared" ca="1" si="66"/>
        <v>14.597435897435897</v>
      </c>
      <c r="CG19" s="57">
        <f t="shared" ca="1" si="66"/>
        <v>18.246794871794872</v>
      </c>
      <c r="CH19" s="57">
        <f t="shared" ca="1" si="66"/>
        <v>14.597435897435897</v>
      </c>
      <c r="CI19" s="57">
        <f t="shared" ca="1" si="66"/>
        <v>14.597435897435897</v>
      </c>
      <c r="CJ19" s="57">
        <f t="shared" ca="1" si="66"/>
        <v>18.246794871794872</v>
      </c>
      <c r="CK19" s="57">
        <f t="shared" ca="1" si="66"/>
        <v>14.597435897435897</v>
      </c>
      <c r="CL19" s="57">
        <f t="shared" ca="1" si="66"/>
        <v>14.597435897435897</v>
      </c>
      <c r="CM19" s="57">
        <f t="shared" ca="1" si="66"/>
        <v>18.246794871794872</v>
      </c>
      <c r="CN19" s="57">
        <f t="shared" ca="1" si="66"/>
        <v>14.597435897435897</v>
      </c>
      <c r="CO19" s="57">
        <f t="shared" ca="1" si="66"/>
        <v>14.597435897435897</v>
      </c>
      <c r="CP19" s="57">
        <f t="shared" ca="1" si="66"/>
        <v>18.246794871794872</v>
      </c>
      <c r="CQ19" s="129">
        <f t="shared" ca="1" si="66"/>
        <v>14.597435897435897</v>
      </c>
      <c r="CR19" s="128">
        <f t="shared" ca="1" si="66"/>
        <v>14.597435897435897</v>
      </c>
      <c r="CS19" s="57">
        <f t="shared" ca="1" si="66"/>
        <v>18.246794871794872</v>
      </c>
      <c r="CT19" s="57">
        <f t="shared" ca="1" si="66"/>
        <v>14.597435897435897</v>
      </c>
      <c r="CU19" s="57">
        <f t="shared" ca="1" si="66"/>
        <v>14.597435897435897</v>
      </c>
      <c r="CV19" s="57">
        <f t="shared" ref="CV19:EA19" ca="1" si="67">IF($M19&lt;=CU$6,0,IF(AND($M19&gt;CU$6,$M19&lt;=CV$6),$R19-(SUM(OFFSET($AJ19,0,0,1,MATCH(CU$6,$AJ$6:$GI$6)))),IF($L19&gt;CV$6,0,(IF($M19&gt;CV$6,$Q19*CV$4)))))</f>
        <v>18.246794871794872</v>
      </c>
      <c r="CW19" s="57">
        <f t="shared" ca="1" si="67"/>
        <v>14.597435897435897</v>
      </c>
      <c r="CX19" s="57">
        <f t="shared" ca="1" si="67"/>
        <v>14.597435897435897</v>
      </c>
      <c r="CY19" s="57">
        <f t="shared" ca="1" si="67"/>
        <v>18.246794871794872</v>
      </c>
      <c r="CZ19" s="57">
        <f t="shared" ca="1" si="67"/>
        <v>14.597435897435897</v>
      </c>
      <c r="DA19" s="57">
        <f t="shared" ca="1" si="67"/>
        <v>14.597435897435897</v>
      </c>
      <c r="DB19" s="57">
        <f t="shared" ca="1" si="67"/>
        <v>18.246794871794872</v>
      </c>
      <c r="DC19" s="129">
        <f t="shared" ca="1" si="67"/>
        <v>14.597435897435897</v>
      </c>
      <c r="DD19" s="128">
        <f t="shared" ca="1" si="67"/>
        <v>14.597435897435897</v>
      </c>
      <c r="DE19" s="57">
        <f t="shared" ca="1" si="67"/>
        <v>18.246794871794872</v>
      </c>
      <c r="DF19" s="57">
        <f t="shared" ca="1" si="67"/>
        <v>14.597435897435897</v>
      </c>
      <c r="DG19" s="57">
        <f t="shared" ca="1" si="67"/>
        <v>14.597435897435897</v>
      </c>
      <c r="DH19" s="57">
        <f t="shared" ca="1" si="67"/>
        <v>18.246794871794872</v>
      </c>
      <c r="DI19" s="57">
        <f t="shared" ca="1" si="67"/>
        <v>14.597435897435897</v>
      </c>
      <c r="DJ19" s="57">
        <f t="shared" ca="1" si="67"/>
        <v>14.597435897435897</v>
      </c>
      <c r="DK19" s="57">
        <f t="shared" ca="1" si="67"/>
        <v>18.246794871794872</v>
      </c>
      <c r="DL19" s="57">
        <f t="shared" ca="1" si="67"/>
        <v>14.597435897435897</v>
      </c>
      <c r="DM19" s="57">
        <f t="shared" ca="1" si="67"/>
        <v>14.597435897435897</v>
      </c>
      <c r="DN19" s="57">
        <f t="shared" ca="1" si="67"/>
        <v>18.246794871794872</v>
      </c>
      <c r="DO19" s="129">
        <f t="shared" ca="1" si="67"/>
        <v>18.246794871794872</v>
      </c>
      <c r="DP19" s="128">
        <f t="shared" ca="1" si="67"/>
        <v>14.597435897435897</v>
      </c>
      <c r="DQ19" s="57">
        <f t="shared" ca="1" si="67"/>
        <v>18.246794871794872</v>
      </c>
      <c r="DR19" s="57">
        <f t="shared" ca="1" si="67"/>
        <v>14.597435897435897</v>
      </c>
      <c r="DS19" s="57">
        <f t="shared" ca="1" si="67"/>
        <v>14.597435897435897</v>
      </c>
      <c r="DT19" s="57">
        <f t="shared" ca="1" si="67"/>
        <v>18.246794871794872</v>
      </c>
      <c r="DU19" s="57">
        <f t="shared" ca="1" si="67"/>
        <v>14.597435897435897</v>
      </c>
      <c r="DV19" s="57">
        <f t="shared" ca="1" si="67"/>
        <v>14.597435897435897</v>
      </c>
      <c r="DW19" s="57">
        <f t="shared" ca="1" si="67"/>
        <v>18.246794871794872</v>
      </c>
      <c r="DX19" s="57">
        <f t="shared" ca="1" si="67"/>
        <v>14.597435897435897</v>
      </c>
      <c r="DY19" s="57">
        <f t="shared" ca="1" si="67"/>
        <v>14.597435897435897</v>
      </c>
      <c r="DZ19" s="57">
        <f t="shared" ca="1" si="67"/>
        <v>18.246794871794872</v>
      </c>
      <c r="EA19" s="129">
        <f t="shared" ca="1" si="67"/>
        <v>14.597435897435897</v>
      </c>
      <c r="EB19" s="128">
        <f t="shared" ref="EB19:FG19" ca="1" si="68">IF($M19&lt;=EA$6,0,IF(AND($M19&gt;EA$6,$M19&lt;=EB$6),$R19-(SUM(OFFSET($AJ19,0,0,1,MATCH(EA$6,$AJ$6:$GI$6)))),IF($L19&gt;EB$6,0,(IF($M19&gt;EB$6,$Q19*EB$4)))))</f>
        <v>14.597435897435897</v>
      </c>
      <c r="EC19" s="57">
        <f t="shared" ca="1" si="68"/>
        <v>18.246794871794872</v>
      </c>
      <c r="ED19" s="57">
        <f t="shared" ca="1" si="68"/>
        <v>14.597435897435897</v>
      </c>
      <c r="EE19" s="57">
        <f t="shared" ca="1" si="68"/>
        <v>14.597435897435897</v>
      </c>
      <c r="EF19" s="57">
        <f t="shared" ca="1" si="68"/>
        <v>18.246794871794872</v>
      </c>
      <c r="EG19" s="57">
        <f t="shared" ca="1" si="68"/>
        <v>14.597435897435897</v>
      </c>
      <c r="EH19" s="57">
        <f t="shared" ca="1" si="68"/>
        <v>14.597435897435897</v>
      </c>
      <c r="EI19" s="57">
        <f t="shared" ca="1" si="68"/>
        <v>18.246794871794872</v>
      </c>
      <c r="EJ19" s="57">
        <f t="shared" ca="1" si="68"/>
        <v>14.597435897435897</v>
      </c>
      <c r="EK19" s="57">
        <f t="shared" ca="1" si="68"/>
        <v>14.597435897435897</v>
      </c>
      <c r="EL19" s="57">
        <f t="shared" ca="1" si="68"/>
        <v>18.246794871794872</v>
      </c>
      <c r="EM19" s="129">
        <f t="shared" ca="1" si="68"/>
        <v>14.597435897435897</v>
      </c>
      <c r="EN19" s="128">
        <f t="shared" ca="1" si="68"/>
        <v>14.597435897435897</v>
      </c>
      <c r="EO19" s="57">
        <f t="shared" ca="1" si="68"/>
        <v>18.246794871794872</v>
      </c>
      <c r="EP19" s="57">
        <f t="shared" ca="1" si="68"/>
        <v>14.597435897435897</v>
      </c>
      <c r="EQ19" s="57">
        <f t="shared" ca="1" si="68"/>
        <v>14.597435897435897</v>
      </c>
      <c r="ER19" s="57">
        <f t="shared" ca="1" si="68"/>
        <v>18.246794871794872</v>
      </c>
      <c r="ES19" s="57">
        <f t="shared" ca="1" si="68"/>
        <v>14.597435897435897</v>
      </c>
      <c r="ET19" s="57">
        <f t="shared" ca="1" si="68"/>
        <v>14.597435897435897</v>
      </c>
      <c r="EU19" s="57">
        <f t="shared" ca="1" si="68"/>
        <v>18.246794871794872</v>
      </c>
      <c r="EV19" s="57">
        <f t="shared" ca="1" si="68"/>
        <v>14.597435897435897</v>
      </c>
      <c r="EW19" s="57">
        <f t="shared" ca="1" si="68"/>
        <v>14.597435897435897</v>
      </c>
      <c r="EX19" s="57">
        <f t="shared" ca="1" si="68"/>
        <v>18.246794871794872</v>
      </c>
      <c r="EY19" s="129">
        <f t="shared" ca="1" si="68"/>
        <v>14.597435897435897</v>
      </c>
      <c r="EZ19" s="128">
        <f t="shared" ca="1" si="68"/>
        <v>14.597435897435897</v>
      </c>
      <c r="FA19" s="57">
        <f t="shared" ca="1" si="68"/>
        <v>18.246794871794872</v>
      </c>
      <c r="FB19" s="57">
        <f t="shared" ca="1" si="68"/>
        <v>14.597435897435897</v>
      </c>
      <c r="FC19" s="57">
        <f t="shared" ca="1" si="68"/>
        <v>14.597435897435897</v>
      </c>
      <c r="FD19" s="57">
        <f t="shared" ca="1" si="68"/>
        <v>18.246794871794872</v>
      </c>
      <c r="FE19" s="57">
        <f t="shared" ca="1" si="68"/>
        <v>14.597435897435897</v>
      </c>
      <c r="FF19" s="57">
        <f t="shared" ca="1" si="68"/>
        <v>14.597435897435897</v>
      </c>
      <c r="FG19" s="57">
        <f t="shared" ca="1" si="68"/>
        <v>18.246794871794872</v>
      </c>
      <c r="FH19" s="57">
        <f t="shared" ref="FH19:GI19" ca="1" si="69">IF($M19&lt;=FG$6,0,IF(AND($M19&gt;FG$6,$M19&lt;=FH$6),$R19-(SUM(OFFSET($AJ19,0,0,1,MATCH(FG$6,$AJ$6:$GI$6)))),IF($L19&gt;FH$6,0,(IF($M19&gt;FH$6,$Q19*FH$4)))))</f>
        <v>14.597435897435897</v>
      </c>
      <c r="FI19" s="57">
        <f t="shared" ca="1" si="69"/>
        <v>14.597435897435897</v>
      </c>
      <c r="FJ19" s="57">
        <f t="shared" ca="1" si="69"/>
        <v>18.246794871794872</v>
      </c>
      <c r="FK19" s="129">
        <f t="shared" ca="1" si="69"/>
        <v>14.597435897435897</v>
      </c>
      <c r="FL19" s="128">
        <f t="shared" ca="1" si="69"/>
        <v>14.597435897435897</v>
      </c>
      <c r="FM19" s="57">
        <f t="shared" ca="1" si="69"/>
        <v>18.246794871794872</v>
      </c>
      <c r="FN19" s="57">
        <f t="shared" ca="1" si="69"/>
        <v>14.597435897435897</v>
      </c>
      <c r="FO19" s="57">
        <f t="shared" ca="1" si="69"/>
        <v>14.597435897435897</v>
      </c>
      <c r="FP19" s="57">
        <f t="shared" ca="1" si="69"/>
        <v>18.246794871794872</v>
      </c>
      <c r="FQ19" s="57">
        <f t="shared" ca="1" si="69"/>
        <v>14.597435897435897</v>
      </c>
      <c r="FR19" s="57">
        <f t="shared" ca="1" si="69"/>
        <v>14.597435897435897</v>
      </c>
      <c r="FS19" s="57">
        <f t="shared" ca="1" si="69"/>
        <v>18.246794871794872</v>
      </c>
      <c r="FT19" s="57">
        <f t="shared" ca="1" si="69"/>
        <v>14.597435897435897</v>
      </c>
      <c r="FU19" s="57">
        <f t="shared" ca="1" si="69"/>
        <v>14.597435897435897</v>
      </c>
      <c r="FV19" s="57">
        <f t="shared" ca="1" si="69"/>
        <v>18.246794871794872</v>
      </c>
      <c r="FW19" s="129">
        <f t="shared" ca="1" si="69"/>
        <v>18.246794871794872</v>
      </c>
      <c r="FX19" s="128">
        <f t="shared" ca="1" si="69"/>
        <v>14.597435897435897</v>
      </c>
      <c r="FY19" s="57">
        <f t="shared" ca="1" si="69"/>
        <v>18.246794871794872</v>
      </c>
      <c r="FZ19" s="57">
        <f t="shared" ca="1" si="69"/>
        <v>14.597435897435897</v>
      </c>
      <c r="GA19" s="57">
        <f t="shared" ca="1" si="69"/>
        <v>14.597435897435897</v>
      </c>
      <c r="GB19" s="57">
        <f t="shared" ca="1" si="69"/>
        <v>18.246794871794872</v>
      </c>
      <c r="GC19" s="57">
        <f t="shared" ca="1" si="69"/>
        <v>14.597435897435897</v>
      </c>
      <c r="GD19" s="57">
        <f t="shared" ca="1" si="69"/>
        <v>14.597435897435897</v>
      </c>
      <c r="GE19" s="57">
        <f t="shared" ca="1" si="69"/>
        <v>18.246794871794872</v>
      </c>
      <c r="GF19" s="57">
        <f t="shared" ca="1" si="69"/>
        <v>14.597435897435897</v>
      </c>
      <c r="GG19" s="57">
        <f t="shared" ca="1" si="69"/>
        <v>14.597435897435897</v>
      </c>
      <c r="GH19" s="57">
        <f t="shared" ca="1" si="69"/>
        <v>18.246794871794872</v>
      </c>
      <c r="GI19" s="129">
        <f t="shared" ca="1" si="69"/>
        <v>14.597435897435897</v>
      </c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</row>
    <row r="20" spans="1:222" ht="12.95" customHeight="1" x14ac:dyDescent="0.25">
      <c r="A20" s="34"/>
      <c r="B20" s="275" t="s">
        <v>7</v>
      </c>
      <c r="C20" s="111" t="s">
        <v>481</v>
      </c>
      <c r="D20" s="278" t="s">
        <v>338</v>
      </c>
      <c r="E20" s="111" t="s">
        <v>320</v>
      </c>
      <c r="F20" s="111" t="s">
        <v>386</v>
      </c>
      <c r="G20" s="258" t="s">
        <v>387</v>
      </c>
      <c r="H20" s="174">
        <v>16200100000</v>
      </c>
      <c r="I20" s="1">
        <v>44800101000</v>
      </c>
      <c r="J20" s="100" t="str">
        <f>IF(AND(M20&gt;VLOOKUP($B$2,References!A:B,2,FALSE),M20&lt;$B$2),"Ending Depreciation",IF(M20&lt;=$B$2,"Fully Depreciated",IF(M20&gt;$B$2,"Depreciating","ERROR")))</f>
        <v>Depreciating</v>
      </c>
      <c r="K20" s="52" t="s">
        <v>201</v>
      </c>
      <c r="L20" s="97">
        <f>VLOOKUP(K20,References!U:W,3,FALSE)</f>
        <v>41546</v>
      </c>
      <c r="M20" s="124">
        <f t="shared" si="41"/>
        <v>52496</v>
      </c>
      <c r="N20" s="122">
        <v>30</v>
      </c>
      <c r="O20" s="120">
        <f t="shared" si="42"/>
        <v>1560</v>
      </c>
      <c r="P20" s="118">
        <f t="shared" si="43"/>
        <v>394.85714285714283</v>
      </c>
      <c r="Q20" s="116">
        <f t="shared" si="44"/>
        <v>47.088461538461537</v>
      </c>
      <c r="R20" s="92">
        <v>73458</v>
      </c>
      <c r="S20" s="28">
        <f t="shared" ca="1" si="45"/>
        <v>18599.942307692305</v>
      </c>
      <c r="T20" s="28">
        <f t="shared" ca="1" si="46"/>
        <v>54858.057692307695</v>
      </c>
      <c r="U20" s="34"/>
      <c r="V20" s="27">
        <f t="shared" ca="1" si="47"/>
        <v>0</v>
      </c>
      <c r="W20" s="27">
        <f t="shared" ca="1" si="48"/>
        <v>0</v>
      </c>
      <c r="X20" s="27">
        <f t="shared" ca="1" si="49"/>
        <v>0</v>
      </c>
      <c r="Y20" s="27">
        <f t="shared" ca="1" si="50"/>
        <v>188.35384615384615</v>
      </c>
      <c r="Z20" s="27">
        <f t="shared" ca="1" si="51"/>
        <v>2448.6</v>
      </c>
      <c r="AA20" s="27">
        <f t="shared" ca="1" si="52"/>
        <v>2448.6</v>
      </c>
      <c r="AB20" s="27">
        <f t="shared" ca="1" si="53"/>
        <v>2495.6884615384615</v>
      </c>
      <c r="AC20" s="27">
        <f t="shared" ca="1" si="54"/>
        <v>2448.6</v>
      </c>
      <c r="AD20" s="27">
        <f t="shared" ca="1" si="55"/>
        <v>2448.6</v>
      </c>
      <c r="AE20" s="27">
        <f t="shared" ca="1" si="56"/>
        <v>2448.6</v>
      </c>
      <c r="AF20" s="27">
        <f t="shared" ca="1" si="57"/>
        <v>2448.6</v>
      </c>
      <c r="AG20" s="27">
        <f t="shared" ca="1" si="58"/>
        <v>1224.3</v>
      </c>
      <c r="AH20" s="27">
        <f t="shared" ca="1" si="59"/>
        <v>0</v>
      </c>
      <c r="AI20" s="34"/>
      <c r="AJ20" s="128">
        <f t="shared" ref="AJ20:BO20" ca="1" si="70">IF($M20&lt;=AI$6,0,IF(AND($M20&gt;AI$6,$M20&lt;=AJ$6),$R20-(SUM(OFFSET($AJ20,0,0,1,MATCH(AI$6,$AJ$6:$GI$6)))),IF($L20&gt;AJ$6,0,(IF($M20&gt;AJ$6,$Q20*AJ$4)))))</f>
        <v>0</v>
      </c>
      <c r="AK20" s="57">
        <f t="shared" ca="1" si="70"/>
        <v>0</v>
      </c>
      <c r="AL20" s="57">
        <f t="shared" ca="1" si="70"/>
        <v>0</v>
      </c>
      <c r="AM20" s="57">
        <f t="shared" ca="1" si="70"/>
        <v>0</v>
      </c>
      <c r="AN20" s="57">
        <f t="shared" ca="1" si="70"/>
        <v>0</v>
      </c>
      <c r="AO20" s="57">
        <f t="shared" ca="1" si="70"/>
        <v>0</v>
      </c>
      <c r="AP20" s="57">
        <f t="shared" ca="1" si="70"/>
        <v>0</v>
      </c>
      <c r="AQ20" s="57">
        <f t="shared" ca="1" si="70"/>
        <v>0</v>
      </c>
      <c r="AR20" s="57">
        <f t="shared" ca="1" si="70"/>
        <v>0</v>
      </c>
      <c r="AS20" s="57">
        <f t="shared" ca="1" si="70"/>
        <v>0</v>
      </c>
      <c r="AT20" s="57">
        <f t="shared" ca="1" si="70"/>
        <v>0</v>
      </c>
      <c r="AU20" s="129">
        <f t="shared" ca="1" si="70"/>
        <v>0</v>
      </c>
      <c r="AV20" s="128">
        <f t="shared" ca="1" si="70"/>
        <v>0</v>
      </c>
      <c r="AW20" s="57">
        <f t="shared" ca="1" si="70"/>
        <v>0</v>
      </c>
      <c r="AX20" s="57">
        <f t="shared" ca="1" si="70"/>
        <v>0</v>
      </c>
      <c r="AY20" s="57">
        <f t="shared" ca="1" si="70"/>
        <v>0</v>
      </c>
      <c r="AZ20" s="57">
        <f t="shared" ca="1" si="70"/>
        <v>0</v>
      </c>
      <c r="BA20" s="57">
        <f t="shared" ca="1" si="70"/>
        <v>0</v>
      </c>
      <c r="BB20" s="57">
        <f t="shared" ca="1" si="70"/>
        <v>0</v>
      </c>
      <c r="BC20" s="57">
        <f t="shared" ca="1" si="70"/>
        <v>0</v>
      </c>
      <c r="BD20" s="57">
        <f t="shared" ca="1" si="70"/>
        <v>0</v>
      </c>
      <c r="BE20" s="57">
        <f t="shared" ca="1" si="70"/>
        <v>0</v>
      </c>
      <c r="BF20" s="57">
        <f t="shared" ca="1" si="70"/>
        <v>0</v>
      </c>
      <c r="BG20" s="129">
        <f t="shared" ca="1" si="70"/>
        <v>0</v>
      </c>
      <c r="BH20" s="128">
        <f t="shared" ca="1" si="70"/>
        <v>0</v>
      </c>
      <c r="BI20" s="57">
        <f t="shared" ca="1" si="70"/>
        <v>0</v>
      </c>
      <c r="BJ20" s="57">
        <f t="shared" ca="1" si="70"/>
        <v>0</v>
      </c>
      <c r="BK20" s="57">
        <f t="shared" ca="1" si="70"/>
        <v>0</v>
      </c>
      <c r="BL20" s="57">
        <f t="shared" ca="1" si="70"/>
        <v>0</v>
      </c>
      <c r="BM20" s="57">
        <f t="shared" ca="1" si="70"/>
        <v>0</v>
      </c>
      <c r="BN20" s="57">
        <f t="shared" ca="1" si="70"/>
        <v>0</v>
      </c>
      <c r="BO20" s="57">
        <f t="shared" ca="1" si="70"/>
        <v>0</v>
      </c>
      <c r="BP20" s="57">
        <f t="shared" ref="BP20:CU20" ca="1" si="71">IF($M20&lt;=BO$6,0,IF(AND($M20&gt;BO$6,$M20&lt;=BP$6),$R20-(SUM(OFFSET($AJ20,0,0,1,MATCH(BO$6,$AJ$6:$GI$6)))),IF($L20&gt;BP$6,0,(IF($M20&gt;BP$6,$Q20*BP$4)))))</f>
        <v>0</v>
      </c>
      <c r="BQ20" s="57">
        <f t="shared" ca="1" si="71"/>
        <v>0</v>
      </c>
      <c r="BR20" s="57">
        <f t="shared" ca="1" si="71"/>
        <v>0</v>
      </c>
      <c r="BS20" s="129">
        <f t="shared" ca="1" si="71"/>
        <v>0</v>
      </c>
      <c r="BT20" s="128">
        <f t="shared" ca="1" si="71"/>
        <v>0</v>
      </c>
      <c r="BU20" s="57">
        <f t="shared" ca="1" si="71"/>
        <v>0</v>
      </c>
      <c r="BV20" s="57">
        <f t="shared" ca="1" si="71"/>
        <v>0</v>
      </c>
      <c r="BW20" s="57">
        <f t="shared" ca="1" si="71"/>
        <v>0</v>
      </c>
      <c r="BX20" s="57">
        <f t="shared" ca="1" si="71"/>
        <v>0</v>
      </c>
      <c r="BY20" s="57">
        <f t="shared" ca="1" si="71"/>
        <v>0</v>
      </c>
      <c r="BZ20" s="57">
        <f t="shared" ca="1" si="71"/>
        <v>0</v>
      </c>
      <c r="CA20" s="57">
        <f t="shared" ca="1" si="71"/>
        <v>0</v>
      </c>
      <c r="CB20" s="57">
        <f t="shared" ca="1" si="71"/>
        <v>0</v>
      </c>
      <c r="CC20" s="57">
        <f t="shared" ca="1" si="71"/>
        <v>0</v>
      </c>
      <c r="CD20" s="57">
        <f t="shared" ca="1" si="71"/>
        <v>0</v>
      </c>
      <c r="CE20" s="129">
        <f t="shared" ca="1" si="71"/>
        <v>188.35384615384615</v>
      </c>
      <c r="CF20" s="128">
        <f t="shared" ca="1" si="71"/>
        <v>188.35384615384615</v>
      </c>
      <c r="CG20" s="57">
        <f t="shared" ca="1" si="71"/>
        <v>235.44230769230768</v>
      </c>
      <c r="CH20" s="57">
        <f t="shared" ca="1" si="71"/>
        <v>188.35384615384615</v>
      </c>
      <c r="CI20" s="57">
        <f t="shared" ca="1" si="71"/>
        <v>188.35384615384615</v>
      </c>
      <c r="CJ20" s="57">
        <f t="shared" ca="1" si="71"/>
        <v>235.44230769230768</v>
      </c>
      <c r="CK20" s="57">
        <f t="shared" ca="1" si="71"/>
        <v>188.35384615384615</v>
      </c>
      <c r="CL20" s="57">
        <f t="shared" ca="1" si="71"/>
        <v>188.35384615384615</v>
      </c>
      <c r="CM20" s="57">
        <f t="shared" ca="1" si="71"/>
        <v>235.44230769230768</v>
      </c>
      <c r="CN20" s="57">
        <f t="shared" ca="1" si="71"/>
        <v>188.35384615384615</v>
      </c>
      <c r="CO20" s="57">
        <f t="shared" ca="1" si="71"/>
        <v>188.35384615384615</v>
      </c>
      <c r="CP20" s="57">
        <f t="shared" ca="1" si="71"/>
        <v>235.44230769230768</v>
      </c>
      <c r="CQ20" s="129">
        <f t="shared" ca="1" si="71"/>
        <v>188.35384615384615</v>
      </c>
      <c r="CR20" s="128">
        <f t="shared" ca="1" si="71"/>
        <v>188.35384615384615</v>
      </c>
      <c r="CS20" s="57">
        <f t="shared" ca="1" si="71"/>
        <v>235.44230769230768</v>
      </c>
      <c r="CT20" s="57">
        <f t="shared" ca="1" si="71"/>
        <v>188.35384615384615</v>
      </c>
      <c r="CU20" s="57">
        <f t="shared" ca="1" si="71"/>
        <v>188.35384615384615</v>
      </c>
      <c r="CV20" s="57">
        <f t="shared" ref="CV20:EA20" ca="1" si="72">IF($M20&lt;=CU$6,0,IF(AND($M20&gt;CU$6,$M20&lt;=CV$6),$R20-(SUM(OFFSET($AJ20,0,0,1,MATCH(CU$6,$AJ$6:$GI$6)))),IF($L20&gt;CV$6,0,(IF($M20&gt;CV$6,$Q20*CV$4)))))</f>
        <v>235.44230769230768</v>
      </c>
      <c r="CW20" s="57">
        <f t="shared" ca="1" si="72"/>
        <v>188.35384615384615</v>
      </c>
      <c r="CX20" s="57">
        <f t="shared" ca="1" si="72"/>
        <v>188.35384615384615</v>
      </c>
      <c r="CY20" s="57">
        <f t="shared" ca="1" si="72"/>
        <v>235.44230769230768</v>
      </c>
      <c r="CZ20" s="57">
        <f t="shared" ca="1" si="72"/>
        <v>188.35384615384615</v>
      </c>
      <c r="DA20" s="57">
        <f t="shared" ca="1" si="72"/>
        <v>188.35384615384615</v>
      </c>
      <c r="DB20" s="57">
        <f t="shared" ca="1" si="72"/>
        <v>235.44230769230768</v>
      </c>
      <c r="DC20" s="129">
        <f t="shared" ca="1" si="72"/>
        <v>188.35384615384615</v>
      </c>
      <c r="DD20" s="128">
        <f t="shared" ca="1" si="72"/>
        <v>188.35384615384615</v>
      </c>
      <c r="DE20" s="57">
        <f t="shared" ca="1" si="72"/>
        <v>235.44230769230768</v>
      </c>
      <c r="DF20" s="57">
        <f t="shared" ca="1" si="72"/>
        <v>188.35384615384615</v>
      </c>
      <c r="DG20" s="57">
        <f t="shared" ca="1" si="72"/>
        <v>188.35384615384615</v>
      </c>
      <c r="DH20" s="57">
        <f t="shared" ca="1" si="72"/>
        <v>235.44230769230768</v>
      </c>
      <c r="DI20" s="57">
        <f t="shared" ca="1" si="72"/>
        <v>188.35384615384615</v>
      </c>
      <c r="DJ20" s="57">
        <f t="shared" ca="1" si="72"/>
        <v>188.35384615384615</v>
      </c>
      <c r="DK20" s="57">
        <f t="shared" ca="1" si="72"/>
        <v>235.44230769230768</v>
      </c>
      <c r="DL20" s="57">
        <f t="shared" ca="1" si="72"/>
        <v>188.35384615384615</v>
      </c>
      <c r="DM20" s="57">
        <f t="shared" ca="1" si="72"/>
        <v>188.35384615384615</v>
      </c>
      <c r="DN20" s="57">
        <f t="shared" ca="1" si="72"/>
        <v>235.44230769230768</v>
      </c>
      <c r="DO20" s="129">
        <f t="shared" ca="1" si="72"/>
        <v>235.44230769230768</v>
      </c>
      <c r="DP20" s="128">
        <f t="shared" ca="1" si="72"/>
        <v>188.35384615384615</v>
      </c>
      <c r="DQ20" s="57">
        <f t="shared" ca="1" si="72"/>
        <v>235.44230769230768</v>
      </c>
      <c r="DR20" s="57">
        <f t="shared" ca="1" si="72"/>
        <v>188.35384615384615</v>
      </c>
      <c r="DS20" s="57">
        <f t="shared" ca="1" si="72"/>
        <v>188.35384615384615</v>
      </c>
      <c r="DT20" s="57">
        <f t="shared" ca="1" si="72"/>
        <v>235.44230769230768</v>
      </c>
      <c r="DU20" s="57">
        <f t="shared" ca="1" si="72"/>
        <v>188.35384615384615</v>
      </c>
      <c r="DV20" s="57">
        <f t="shared" ca="1" si="72"/>
        <v>188.35384615384615</v>
      </c>
      <c r="DW20" s="57">
        <f t="shared" ca="1" si="72"/>
        <v>235.44230769230768</v>
      </c>
      <c r="DX20" s="57">
        <f t="shared" ca="1" si="72"/>
        <v>188.35384615384615</v>
      </c>
      <c r="DY20" s="57">
        <f t="shared" ca="1" si="72"/>
        <v>188.35384615384615</v>
      </c>
      <c r="DZ20" s="57">
        <f t="shared" ca="1" si="72"/>
        <v>235.44230769230768</v>
      </c>
      <c r="EA20" s="129">
        <f t="shared" ca="1" si="72"/>
        <v>188.35384615384615</v>
      </c>
      <c r="EB20" s="128">
        <f t="shared" ref="EB20:FG20" ca="1" si="73">IF($M20&lt;=EA$6,0,IF(AND($M20&gt;EA$6,$M20&lt;=EB$6),$R20-(SUM(OFFSET($AJ20,0,0,1,MATCH(EA$6,$AJ$6:$GI$6)))),IF($L20&gt;EB$6,0,(IF($M20&gt;EB$6,$Q20*EB$4)))))</f>
        <v>188.35384615384615</v>
      </c>
      <c r="EC20" s="57">
        <f t="shared" ca="1" si="73"/>
        <v>235.44230769230768</v>
      </c>
      <c r="ED20" s="57">
        <f t="shared" ca="1" si="73"/>
        <v>188.35384615384615</v>
      </c>
      <c r="EE20" s="57">
        <f t="shared" ca="1" si="73"/>
        <v>188.35384615384615</v>
      </c>
      <c r="EF20" s="57">
        <f t="shared" ca="1" si="73"/>
        <v>235.44230769230768</v>
      </c>
      <c r="EG20" s="57">
        <f t="shared" ca="1" si="73"/>
        <v>188.35384615384615</v>
      </c>
      <c r="EH20" s="57">
        <f t="shared" ca="1" si="73"/>
        <v>188.35384615384615</v>
      </c>
      <c r="EI20" s="57">
        <f t="shared" ca="1" si="73"/>
        <v>235.44230769230768</v>
      </c>
      <c r="EJ20" s="57">
        <f t="shared" ca="1" si="73"/>
        <v>188.35384615384615</v>
      </c>
      <c r="EK20" s="57">
        <f t="shared" ca="1" si="73"/>
        <v>188.35384615384615</v>
      </c>
      <c r="EL20" s="57">
        <f t="shared" ca="1" si="73"/>
        <v>235.44230769230768</v>
      </c>
      <c r="EM20" s="129">
        <f t="shared" ca="1" si="73"/>
        <v>188.35384615384615</v>
      </c>
      <c r="EN20" s="128">
        <f t="shared" ca="1" si="73"/>
        <v>188.35384615384615</v>
      </c>
      <c r="EO20" s="57">
        <f t="shared" ca="1" si="73"/>
        <v>235.44230769230768</v>
      </c>
      <c r="EP20" s="57">
        <f t="shared" ca="1" si="73"/>
        <v>188.35384615384615</v>
      </c>
      <c r="EQ20" s="57">
        <f t="shared" ca="1" si="73"/>
        <v>188.35384615384615</v>
      </c>
      <c r="ER20" s="57">
        <f t="shared" ca="1" si="73"/>
        <v>235.44230769230768</v>
      </c>
      <c r="ES20" s="57">
        <f t="shared" ca="1" si="73"/>
        <v>188.35384615384615</v>
      </c>
      <c r="ET20" s="57">
        <f t="shared" ca="1" si="73"/>
        <v>188.35384615384615</v>
      </c>
      <c r="EU20" s="57">
        <f t="shared" ca="1" si="73"/>
        <v>235.44230769230768</v>
      </c>
      <c r="EV20" s="57">
        <f t="shared" ca="1" si="73"/>
        <v>188.35384615384615</v>
      </c>
      <c r="EW20" s="57">
        <f t="shared" ca="1" si="73"/>
        <v>188.35384615384615</v>
      </c>
      <c r="EX20" s="57">
        <f t="shared" ca="1" si="73"/>
        <v>235.44230769230768</v>
      </c>
      <c r="EY20" s="129">
        <f t="shared" ca="1" si="73"/>
        <v>188.35384615384615</v>
      </c>
      <c r="EZ20" s="128">
        <f t="shared" ca="1" si="73"/>
        <v>188.35384615384615</v>
      </c>
      <c r="FA20" s="57">
        <f t="shared" ca="1" si="73"/>
        <v>235.44230769230768</v>
      </c>
      <c r="FB20" s="57">
        <f t="shared" ca="1" si="73"/>
        <v>188.35384615384615</v>
      </c>
      <c r="FC20" s="57">
        <f t="shared" ca="1" si="73"/>
        <v>188.35384615384615</v>
      </c>
      <c r="FD20" s="57">
        <f t="shared" ca="1" si="73"/>
        <v>235.44230769230768</v>
      </c>
      <c r="FE20" s="57">
        <f t="shared" ca="1" si="73"/>
        <v>188.35384615384615</v>
      </c>
      <c r="FF20" s="57">
        <f t="shared" ca="1" si="73"/>
        <v>188.35384615384615</v>
      </c>
      <c r="FG20" s="57">
        <f t="shared" ca="1" si="73"/>
        <v>235.44230769230768</v>
      </c>
      <c r="FH20" s="57">
        <f t="shared" ref="FH20:GI20" ca="1" si="74">IF($M20&lt;=FG$6,0,IF(AND($M20&gt;FG$6,$M20&lt;=FH$6),$R20-(SUM(OFFSET($AJ20,0,0,1,MATCH(FG$6,$AJ$6:$GI$6)))),IF($L20&gt;FH$6,0,(IF($M20&gt;FH$6,$Q20*FH$4)))))</f>
        <v>188.35384615384615</v>
      </c>
      <c r="FI20" s="57">
        <f t="shared" ca="1" si="74"/>
        <v>188.35384615384615</v>
      </c>
      <c r="FJ20" s="57">
        <f t="shared" ca="1" si="74"/>
        <v>235.44230769230768</v>
      </c>
      <c r="FK20" s="129">
        <f t="shared" ca="1" si="74"/>
        <v>188.35384615384615</v>
      </c>
      <c r="FL20" s="128">
        <f t="shared" ca="1" si="74"/>
        <v>188.35384615384615</v>
      </c>
      <c r="FM20" s="57">
        <f t="shared" ca="1" si="74"/>
        <v>235.44230769230768</v>
      </c>
      <c r="FN20" s="57">
        <f t="shared" ca="1" si="74"/>
        <v>188.35384615384615</v>
      </c>
      <c r="FO20" s="57">
        <f t="shared" ca="1" si="74"/>
        <v>188.35384615384615</v>
      </c>
      <c r="FP20" s="57">
        <f t="shared" ca="1" si="74"/>
        <v>235.44230769230768</v>
      </c>
      <c r="FQ20" s="57">
        <f t="shared" ca="1" si="74"/>
        <v>188.35384615384615</v>
      </c>
      <c r="FR20" s="57">
        <f t="shared" ca="1" si="74"/>
        <v>188.35384615384615</v>
      </c>
      <c r="FS20" s="57">
        <f t="shared" ca="1" si="74"/>
        <v>235.44230769230768</v>
      </c>
      <c r="FT20" s="57">
        <f t="shared" ca="1" si="74"/>
        <v>188.35384615384615</v>
      </c>
      <c r="FU20" s="57">
        <f t="shared" ca="1" si="74"/>
        <v>188.35384615384615</v>
      </c>
      <c r="FV20" s="57">
        <f t="shared" ca="1" si="74"/>
        <v>235.44230769230768</v>
      </c>
      <c r="FW20" s="129">
        <f t="shared" ca="1" si="74"/>
        <v>235.44230769230768</v>
      </c>
      <c r="FX20" s="128">
        <f t="shared" ca="1" si="74"/>
        <v>188.35384615384615</v>
      </c>
      <c r="FY20" s="57">
        <f t="shared" ca="1" si="74"/>
        <v>235.44230769230768</v>
      </c>
      <c r="FZ20" s="57">
        <f t="shared" ca="1" si="74"/>
        <v>188.35384615384615</v>
      </c>
      <c r="GA20" s="57">
        <f t="shared" ca="1" si="74"/>
        <v>188.35384615384615</v>
      </c>
      <c r="GB20" s="57">
        <f t="shared" ca="1" si="74"/>
        <v>235.44230769230768</v>
      </c>
      <c r="GC20" s="57">
        <f t="shared" ca="1" si="74"/>
        <v>188.35384615384615</v>
      </c>
      <c r="GD20" s="57">
        <f t="shared" ca="1" si="74"/>
        <v>188.35384615384615</v>
      </c>
      <c r="GE20" s="57">
        <f t="shared" ca="1" si="74"/>
        <v>235.44230769230768</v>
      </c>
      <c r="GF20" s="57">
        <f t="shared" ca="1" si="74"/>
        <v>188.35384615384615</v>
      </c>
      <c r="GG20" s="57">
        <f t="shared" ca="1" si="74"/>
        <v>188.35384615384615</v>
      </c>
      <c r="GH20" s="57">
        <f t="shared" ca="1" si="74"/>
        <v>235.44230769230768</v>
      </c>
      <c r="GI20" s="129">
        <f t="shared" ca="1" si="74"/>
        <v>188.35384615384615</v>
      </c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</row>
    <row r="21" spans="1:222" ht="12.95" customHeight="1" x14ac:dyDescent="0.25">
      <c r="A21" s="34"/>
      <c r="B21" s="275" t="s">
        <v>7</v>
      </c>
      <c r="C21" s="111" t="s">
        <v>482</v>
      </c>
      <c r="D21" s="278" t="s">
        <v>333</v>
      </c>
      <c r="E21" s="111" t="s">
        <v>320</v>
      </c>
      <c r="F21" s="111" t="s">
        <v>388</v>
      </c>
      <c r="G21" s="258" t="s">
        <v>389</v>
      </c>
      <c r="H21" s="174">
        <v>16200100000</v>
      </c>
      <c r="I21" s="1">
        <v>44800101000</v>
      </c>
      <c r="J21" s="100" t="str">
        <f>IF(AND(M21&gt;VLOOKUP($B$2,References!A:B,2,FALSE),M21&lt;$B$2),"Ending Depreciation",IF(M21&lt;=$B$2,"Fully Depreciated",IF(M21&gt;$B$2,"Depreciating","ERROR")))</f>
        <v>Depreciating</v>
      </c>
      <c r="K21" s="52" t="s">
        <v>209</v>
      </c>
      <c r="L21" s="97">
        <f>VLOOKUP(K21,References!U:W,3,FALSE)</f>
        <v>41784</v>
      </c>
      <c r="M21" s="124">
        <f t="shared" si="41"/>
        <v>52734</v>
      </c>
      <c r="N21" s="122">
        <v>30</v>
      </c>
      <c r="O21" s="120">
        <f t="shared" si="42"/>
        <v>1560</v>
      </c>
      <c r="P21" s="118">
        <f t="shared" si="43"/>
        <v>360.85714285714283</v>
      </c>
      <c r="Q21" s="116">
        <f t="shared" si="44"/>
        <v>16.285256410256409</v>
      </c>
      <c r="R21" s="92">
        <v>25405</v>
      </c>
      <c r="S21" s="28">
        <f t="shared" ca="1" si="45"/>
        <v>5878.9775641025626</v>
      </c>
      <c r="T21" s="28">
        <f t="shared" ca="1" si="46"/>
        <v>19526.022435897437</v>
      </c>
      <c r="U21" s="34"/>
      <c r="V21" s="27">
        <f t="shared" ca="1" si="47"/>
        <v>0</v>
      </c>
      <c r="W21" s="27">
        <f t="shared" ca="1" si="48"/>
        <v>0</v>
      </c>
      <c r="X21" s="27">
        <f t="shared" ca="1" si="49"/>
        <v>0</v>
      </c>
      <c r="Y21" s="27">
        <f t="shared" ca="1" si="50"/>
        <v>0</v>
      </c>
      <c r="Z21" s="27">
        <f t="shared" ca="1" si="51"/>
        <v>358.27564102564099</v>
      </c>
      <c r="AA21" s="27">
        <f t="shared" ca="1" si="52"/>
        <v>846.83333333333326</v>
      </c>
      <c r="AB21" s="27">
        <f t="shared" ca="1" si="53"/>
        <v>863.11858974358961</v>
      </c>
      <c r="AC21" s="27">
        <f t="shared" ca="1" si="54"/>
        <v>846.83333333333326</v>
      </c>
      <c r="AD21" s="27">
        <f t="shared" ca="1" si="55"/>
        <v>846.83333333333326</v>
      </c>
      <c r="AE21" s="27">
        <f t="shared" ca="1" si="56"/>
        <v>846.83333333333326</v>
      </c>
      <c r="AF21" s="27">
        <f t="shared" ca="1" si="57"/>
        <v>846.83333333333326</v>
      </c>
      <c r="AG21" s="27">
        <f t="shared" ca="1" si="58"/>
        <v>423.41666666666663</v>
      </c>
      <c r="AH21" s="27">
        <f t="shared" ca="1" si="59"/>
        <v>0</v>
      </c>
      <c r="AI21" s="34"/>
      <c r="AJ21" s="128">
        <f t="shared" ref="AJ21:BO21" ca="1" si="75">IF($M21&lt;=AI$6,0,IF(AND($M21&gt;AI$6,$M21&lt;=AJ$6),$R21-(SUM(OFFSET($AJ21,0,0,1,MATCH(AI$6,$AJ$6:$GI$6)))),IF($L21&gt;AJ$6,0,(IF($M21&gt;AJ$6,$Q21*AJ$4)))))</f>
        <v>0</v>
      </c>
      <c r="AK21" s="57">
        <f t="shared" ca="1" si="75"/>
        <v>0</v>
      </c>
      <c r="AL21" s="57">
        <f t="shared" ca="1" si="75"/>
        <v>0</v>
      </c>
      <c r="AM21" s="57">
        <f t="shared" ca="1" si="75"/>
        <v>0</v>
      </c>
      <c r="AN21" s="57">
        <f t="shared" ca="1" si="75"/>
        <v>0</v>
      </c>
      <c r="AO21" s="57">
        <f t="shared" ca="1" si="75"/>
        <v>0</v>
      </c>
      <c r="AP21" s="57">
        <f t="shared" ca="1" si="75"/>
        <v>0</v>
      </c>
      <c r="AQ21" s="57">
        <f t="shared" ca="1" si="75"/>
        <v>0</v>
      </c>
      <c r="AR21" s="57">
        <f t="shared" ca="1" si="75"/>
        <v>0</v>
      </c>
      <c r="AS21" s="57">
        <f t="shared" ca="1" si="75"/>
        <v>0</v>
      </c>
      <c r="AT21" s="57">
        <f t="shared" ca="1" si="75"/>
        <v>0</v>
      </c>
      <c r="AU21" s="129">
        <f t="shared" ca="1" si="75"/>
        <v>0</v>
      </c>
      <c r="AV21" s="128">
        <f t="shared" ca="1" si="75"/>
        <v>0</v>
      </c>
      <c r="AW21" s="57">
        <f t="shared" ca="1" si="75"/>
        <v>0</v>
      </c>
      <c r="AX21" s="57">
        <f t="shared" ca="1" si="75"/>
        <v>0</v>
      </c>
      <c r="AY21" s="57">
        <f t="shared" ca="1" si="75"/>
        <v>0</v>
      </c>
      <c r="AZ21" s="57">
        <f t="shared" ca="1" si="75"/>
        <v>0</v>
      </c>
      <c r="BA21" s="57">
        <f t="shared" ca="1" si="75"/>
        <v>0</v>
      </c>
      <c r="BB21" s="57">
        <f t="shared" ca="1" si="75"/>
        <v>0</v>
      </c>
      <c r="BC21" s="57">
        <f t="shared" ca="1" si="75"/>
        <v>0</v>
      </c>
      <c r="BD21" s="57">
        <f t="shared" ca="1" si="75"/>
        <v>0</v>
      </c>
      <c r="BE21" s="57">
        <f t="shared" ca="1" si="75"/>
        <v>0</v>
      </c>
      <c r="BF21" s="57">
        <f t="shared" ca="1" si="75"/>
        <v>0</v>
      </c>
      <c r="BG21" s="129">
        <f t="shared" ca="1" si="75"/>
        <v>0</v>
      </c>
      <c r="BH21" s="128">
        <f t="shared" ca="1" si="75"/>
        <v>0</v>
      </c>
      <c r="BI21" s="57">
        <f t="shared" ca="1" si="75"/>
        <v>0</v>
      </c>
      <c r="BJ21" s="57">
        <f t="shared" ca="1" si="75"/>
        <v>0</v>
      </c>
      <c r="BK21" s="57">
        <f t="shared" ca="1" si="75"/>
        <v>0</v>
      </c>
      <c r="BL21" s="57">
        <f t="shared" ca="1" si="75"/>
        <v>0</v>
      </c>
      <c r="BM21" s="57">
        <f t="shared" ca="1" si="75"/>
        <v>0</v>
      </c>
      <c r="BN21" s="57">
        <f t="shared" ca="1" si="75"/>
        <v>0</v>
      </c>
      <c r="BO21" s="57">
        <f t="shared" ca="1" si="75"/>
        <v>0</v>
      </c>
      <c r="BP21" s="57">
        <f t="shared" ref="BP21:CU21" ca="1" si="76">IF($M21&lt;=BO$6,0,IF(AND($M21&gt;BO$6,$M21&lt;=BP$6),$R21-(SUM(OFFSET($AJ21,0,0,1,MATCH(BO$6,$AJ$6:$GI$6)))),IF($L21&gt;BP$6,0,(IF($M21&gt;BP$6,$Q21*BP$4)))))</f>
        <v>0</v>
      </c>
      <c r="BQ21" s="57">
        <f t="shared" ca="1" si="76"/>
        <v>0</v>
      </c>
      <c r="BR21" s="57">
        <f t="shared" ca="1" si="76"/>
        <v>0</v>
      </c>
      <c r="BS21" s="129">
        <f t="shared" ca="1" si="76"/>
        <v>0</v>
      </c>
      <c r="BT21" s="128">
        <f t="shared" ca="1" si="76"/>
        <v>0</v>
      </c>
      <c r="BU21" s="57">
        <f t="shared" ca="1" si="76"/>
        <v>0</v>
      </c>
      <c r="BV21" s="57">
        <f t="shared" ca="1" si="76"/>
        <v>0</v>
      </c>
      <c r="BW21" s="57">
        <f t="shared" ca="1" si="76"/>
        <v>0</v>
      </c>
      <c r="BX21" s="57">
        <f t="shared" ca="1" si="76"/>
        <v>0</v>
      </c>
      <c r="BY21" s="57">
        <f t="shared" ca="1" si="76"/>
        <v>0</v>
      </c>
      <c r="BZ21" s="57">
        <f t="shared" ca="1" si="76"/>
        <v>0</v>
      </c>
      <c r="CA21" s="57">
        <f t="shared" ca="1" si="76"/>
        <v>0</v>
      </c>
      <c r="CB21" s="57">
        <f t="shared" ca="1" si="76"/>
        <v>0</v>
      </c>
      <c r="CC21" s="57">
        <f t="shared" ca="1" si="76"/>
        <v>0</v>
      </c>
      <c r="CD21" s="57">
        <f t="shared" ca="1" si="76"/>
        <v>0</v>
      </c>
      <c r="CE21" s="129">
        <f t="shared" ca="1" si="76"/>
        <v>0</v>
      </c>
      <c r="CF21" s="128">
        <f t="shared" ca="1" si="76"/>
        <v>0</v>
      </c>
      <c r="CG21" s="57">
        <f t="shared" ca="1" si="76"/>
        <v>0</v>
      </c>
      <c r="CH21" s="57">
        <f t="shared" ca="1" si="76"/>
        <v>0</v>
      </c>
      <c r="CI21" s="57">
        <f t="shared" ca="1" si="76"/>
        <v>0</v>
      </c>
      <c r="CJ21" s="57">
        <f t="shared" ca="1" si="76"/>
        <v>0</v>
      </c>
      <c r="CK21" s="57">
        <f t="shared" ca="1" si="76"/>
        <v>0</v>
      </c>
      <c r="CL21" s="57">
        <f t="shared" ca="1" si="76"/>
        <v>0</v>
      </c>
      <c r="CM21" s="57">
        <f t="shared" ca="1" si="76"/>
        <v>81.426282051282044</v>
      </c>
      <c r="CN21" s="57">
        <f t="shared" ca="1" si="76"/>
        <v>65.141025641025635</v>
      </c>
      <c r="CO21" s="57">
        <f t="shared" ca="1" si="76"/>
        <v>65.141025641025635</v>
      </c>
      <c r="CP21" s="57">
        <f t="shared" ca="1" si="76"/>
        <v>81.426282051282044</v>
      </c>
      <c r="CQ21" s="129">
        <f t="shared" ca="1" si="76"/>
        <v>65.141025641025635</v>
      </c>
      <c r="CR21" s="128">
        <f t="shared" ca="1" si="76"/>
        <v>65.141025641025635</v>
      </c>
      <c r="CS21" s="57">
        <f t="shared" ca="1" si="76"/>
        <v>81.426282051282044</v>
      </c>
      <c r="CT21" s="57">
        <f t="shared" ca="1" si="76"/>
        <v>65.141025641025635</v>
      </c>
      <c r="CU21" s="57">
        <f t="shared" ca="1" si="76"/>
        <v>65.141025641025635</v>
      </c>
      <c r="CV21" s="57">
        <f t="shared" ref="CV21:EA21" ca="1" si="77">IF($M21&lt;=CU$6,0,IF(AND($M21&gt;CU$6,$M21&lt;=CV$6),$R21-(SUM(OFFSET($AJ21,0,0,1,MATCH(CU$6,$AJ$6:$GI$6)))),IF($L21&gt;CV$6,0,(IF($M21&gt;CV$6,$Q21*CV$4)))))</f>
        <v>81.426282051282044</v>
      </c>
      <c r="CW21" s="57">
        <f t="shared" ca="1" si="77"/>
        <v>65.141025641025635</v>
      </c>
      <c r="CX21" s="57">
        <f t="shared" ca="1" si="77"/>
        <v>65.141025641025635</v>
      </c>
      <c r="CY21" s="57">
        <f t="shared" ca="1" si="77"/>
        <v>81.426282051282044</v>
      </c>
      <c r="CZ21" s="57">
        <f t="shared" ca="1" si="77"/>
        <v>65.141025641025635</v>
      </c>
      <c r="DA21" s="57">
        <f t="shared" ca="1" si="77"/>
        <v>65.141025641025635</v>
      </c>
      <c r="DB21" s="57">
        <f t="shared" ca="1" si="77"/>
        <v>81.426282051282044</v>
      </c>
      <c r="DC21" s="129">
        <f t="shared" ca="1" si="77"/>
        <v>65.141025641025635</v>
      </c>
      <c r="DD21" s="128">
        <f t="shared" ca="1" si="77"/>
        <v>65.141025641025635</v>
      </c>
      <c r="DE21" s="57">
        <f t="shared" ca="1" si="77"/>
        <v>81.426282051282044</v>
      </c>
      <c r="DF21" s="57">
        <f t="shared" ca="1" si="77"/>
        <v>65.141025641025635</v>
      </c>
      <c r="DG21" s="57">
        <f t="shared" ca="1" si="77"/>
        <v>65.141025641025635</v>
      </c>
      <c r="DH21" s="57">
        <f t="shared" ca="1" si="77"/>
        <v>81.426282051282044</v>
      </c>
      <c r="DI21" s="57">
        <f t="shared" ca="1" si="77"/>
        <v>65.141025641025635</v>
      </c>
      <c r="DJ21" s="57">
        <f t="shared" ca="1" si="77"/>
        <v>65.141025641025635</v>
      </c>
      <c r="DK21" s="57">
        <f t="shared" ca="1" si="77"/>
        <v>81.426282051282044</v>
      </c>
      <c r="DL21" s="57">
        <f t="shared" ca="1" si="77"/>
        <v>65.141025641025635</v>
      </c>
      <c r="DM21" s="57">
        <f t="shared" ca="1" si="77"/>
        <v>65.141025641025635</v>
      </c>
      <c r="DN21" s="57">
        <f t="shared" ca="1" si="77"/>
        <v>81.426282051282044</v>
      </c>
      <c r="DO21" s="129">
        <f t="shared" ca="1" si="77"/>
        <v>81.426282051282044</v>
      </c>
      <c r="DP21" s="128">
        <f t="shared" ca="1" si="77"/>
        <v>65.141025641025635</v>
      </c>
      <c r="DQ21" s="57">
        <f t="shared" ca="1" si="77"/>
        <v>81.426282051282044</v>
      </c>
      <c r="DR21" s="57">
        <f t="shared" ca="1" si="77"/>
        <v>65.141025641025635</v>
      </c>
      <c r="DS21" s="57">
        <f t="shared" ca="1" si="77"/>
        <v>65.141025641025635</v>
      </c>
      <c r="DT21" s="57">
        <f t="shared" ca="1" si="77"/>
        <v>81.426282051282044</v>
      </c>
      <c r="DU21" s="57">
        <f t="shared" ca="1" si="77"/>
        <v>65.141025641025635</v>
      </c>
      <c r="DV21" s="57">
        <f t="shared" ca="1" si="77"/>
        <v>65.141025641025635</v>
      </c>
      <c r="DW21" s="57">
        <f t="shared" ca="1" si="77"/>
        <v>81.426282051282044</v>
      </c>
      <c r="DX21" s="57">
        <f t="shared" ca="1" si="77"/>
        <v>65.141025641025635</v>
      </c>
      <c r="DY21" s="57">
        <f t="shared" ca="1" si="77"/>
        <v>65.141025641025635</v>
      </c>
      <c r="DZ21" s="57">
        <f t="shared" ca="1" si="77"/>
        <v>81.426282051282044</v>
      </c>
      <c r="EA21" s="129">
        <f t="shared" ca="1" si="77"/>
        <v>65.141025641025635</v>
      </c>
      <c r="EB21" s="128">
        <f t="shared" ref="EB21:FG21" ca="1" si="78">IF($M21&lt;=EA$6,0,IF(AND($M21&gt;EA$6,$M21&lt;=EB$6),$R21-(SUM(OFFSET($AJ21,0,0,1,MATCH(EA$6,$AJ$6:$GI$6)))),IF($L21&gt;EB$6,0,(IF($M21&gt;EB$6,$Q21*EB$4)))))</f>
        <v>65.141025641025635</v>
      </c>
      <c r="EC21" s="57">
        <f t="shared" ca="1" si="78"/>
        <v>81.426282051282044</v>
      </c>
      <c r="ED21" s="57">
        <f t="shared" ca="1" si="78"/>
        <v>65.141025641025635</v>
      </c>
      <c r="EE21" s="57">
        <f t="shared" ca="1" si="78"/>
        <v>65.141025641025635</v>
      </c>
      <c r="EF21" s="57">
        <f t="shared" ca="1" si="78"/>
        <v>81.426282051282044</v>
      </c>
      <c r="EG21" s="57">
        <f t="shared" ca="1" si="78"/>
        <v>65.141025641025635</v>
      </c>
      <c r="EH21" s="57">
        <f t="shared" ca="1" si="78"/>
        <v>65.141025641025635</v>
      </c>
      <c r="EI21" s="57">
        <f t="shared" ca="1" si="78"/>
        <v>81.426282051282044</v>
      </c>
      <c r="EJ21" s="57">
        <f t="shared" ca="1" si="78"/>
        <v>65.141025641025635</v>
      </c>
      <c r="EK21" s="57">
        <f t="shared" ca="1" si="78"/>
        <v>65.141025641025635</v>
      </c>
      <c r="EL21" s="57">
        <f t="shared" ca="1" si="78"/>
        <v>81.426282051282044</v>
      </c>
      <c r="EM21" s="129">
        <f t="shared" ca="1" si="78"/>
        <v>65.141025641025635</v>
      </c>
      <c r="EN21" s="128">
        <f t="shared" ca="1" si="78"/>
        <v>65.141025641025635</v>
      </c>
      <c r="EO21" s="57">
        <f t="shared" ca="1" si="78"/>
        <v>81.426282051282044</v>
      </c>
      <c r="EP21" s="57">
        <f t="shared" ca="1" si="78"/>
        <v>65.141025641025635</v>
      </c>
      <c r="EQ21" s="57">
        <f t="shared" ca="1" si="78"/>
        <v>65.141025641025635</v>
      </c>
      <c r="ER21" s="57">
        <f t="shared" ca="1" si="78"/>
        <v>81.426282051282044</v>
      </c>
      <c r="ES21" s="57">
        <f t="shared" ca="1" si="78"/>
        <v>65.141025641025635</v>
      </c>
      <c r="ET21" s="57">
        <f t="shared" ca="1" si="78"/>
        <v>65.141025641025635</v>
      </c>
      <c r="EU21" s="57">
        <f t="shared" ca="1" si="78"/>
        <v>81.426282051282044</v>
      </c>
      <c r="EV21" s="57">
        <f t="shared" ca="1" si="78"/>
        <v>65.141025641025635</v>
      </c>
      <c r="EW21" s="57">
        <f t="shared" ca="1" si="78"/>
        <v>65.141025641025635</v>
      </c>
      <c r="EX21" s="57">
        <f t="shared" ca="1" si="78"/>
        <v>81.426282051282044</v>
      </c>
      <c r="EY21" s="129">
        <f t="shared" ca="1" si="78"/>
        <v>65.141025641025635</v>
      </c>
      <c r="EZ21" s="128">
        <f t="shared" ca="1" si="78"/>
        <v>65.141025641025635</v>
      </c>
      <c r="FA21" s="57">
        <f t="shared" ca="1" si="78"/>
        <v>81.426282051282044</v>
      </c>
      <c r="FB21" s="57">
        <f t="shared" ca="1" si="78"/>
        <v>65.141025641025635</v>
      </c>
      <c r="FC21" s="57">
        <f t="shared" ca="1" si="78"/>
        <v>65.141025641025635</v>
      </c>
      <c r="FD21" s="57">
        <f t="shared" ca="1" si="78"/>
        <v>81.426282051282044</v>
      </c>
      <c r="FE21" s="57">
        <f t="shared" ca="1" si="78"/>
        <v>65.141025641025635</v>
      </c>
      <c r="FF21" s="57">
        <f t="shared" ca="1" si="78"/>
        <v>65.141025641025635</v>
      </c>
      <c r="FG21" s="57">
        <f t="shared" ca="1" si="78"/>
        <v>81.426282051282044</v>
      </c>
      <c r="FH21" s="57">
        <f t="shared" ref="FH21:GI21" ca="1" si="79">IF($M21&lt;=FG$6,0,IF(AND($M21&gt;FG$6,$M21&lt;=FH$6),$R21-(SUM(OFFSET($AJ21,0,0,1,MATCH(FG$6,$AJ$6:$GI$6)))),IF($L21&gt;FH$6,0,(IF($M21&gt;FH$6,$Q21*FH$4)))))</f>
        <v>65.141025641025635</v>
      </c>
      <c r="FI21" s="57">
        <f t="shared" ca="1" si="79"/>
        <v>65.141025641025635</v>
      </c>
      <c r="FJ21" s="57">
        <f t="shared" ca="1" si="79"/>
        <v>81.426282051282044</v>
      </c>
      <c r="FK21" s="129">
        <f t="shared" ca="1" si="79"/>
        <v>65.141025641025635</v>
      </c>
      <c r="FL21" s="128">
        <f t="shared" ca="1" si="79"/>
        <v>65.141025641025635</v>
      </c>
      <c r="FM21" s="57">
        <f t="shared" ca="1" si="79"/>
        <v>81.426282051282044</v>
      </c>
      <c r="FN21" s="57">
        <f t="shared" ca="1" si="79"/>
        <v>65.141025641025635</v>
      </c>
      <c r="FO21" s="57">
        <f t="shared" ca="1" si="79"/>
        <v>65.141025641025635</v>
      </c>
      <c r="FP21" s="57">
        <f t="shared" ca="1" si="79"/>
        <v>81.426282051282044</v>
      </c>
      <c r="FQ21" s="57">
        <f t="shared" ca="1" si="79"/>
        <v>65.141025641025635</v>
      </c>
      <c r="FR21" s="57">
        <f t="shared" ca="1" si="79"/>
        <v>65.141025641025635</v>
      </c>
      <c r="FS21" s="57">
        <f t="shared" ca="1" si="79"/>
        <v>81.426282051282044</v>
      </c>
      <c r="FT21" s="57">
        <f t="shared" ca="1" si="79"/>
        <v>65.141025641025635</v>
      </c>
      <c r="FU21" s="57">
        <f t="shared" ca="1" si="79"/>
        <v>65.141025641025635</v>
      </c>
      <c r="FV21" s="57">
        <f t="shared" ca="1" si="79"/>
        <v>81.426282051282044</v>
      </c>
      <c r="FW21" s="129">
        <f t="shared" ca="1" si="79"/>
        <v>81.426282051282044</v>
      </c>
      <c r="FX21" s="128">
        <f t="shared" ca="1" si="79"/>
        <v>65.141025641025635</v>
      </c>
      <c r="FY21" s="57">
        <f t="shared" ca="1" si="79"/>
        <v>81.426282051282044</v>
      </c>
      <c r="FZ21" s="57">
        <f t="shared" ca="1" si="79"/>
        <v>65.141025641025635</v>
      </c>
      <c r="GA21" s="57">
        <f t="shared" ca="1" si="79"/>
        <v>65.141025641025635</v>
      </c>
      <c r="GB21" s="57">
        <f t="shared" ca="1" si="79"/>
        <v>81.426282051282044</v>
      </c>
      <c r="GC21" s="57">
        <f t="shared" ca="1" si="79"/>
        <v>65.141025641025635</v>
      </c>
      <c r="GD21" s="57">
        <f t="shared" ca="1" si="79"/>
        <v>65.141025641025635</v>
      </c>
      <c r="GE21" s="57">
        <f t="shared" ca="1" si="79"/>
        <v>81.426282051282044</v>
      </c>
      <c r="GF21" s="57">
        <f t="shared" ca="1" si="79"/>
        <v>65.141025641025635</v>
      </c>
      <c r="GG21" s="57">
        <f t="shared" ca="1" si="79"/>
        <v>65.141025641025635</v>
      </c>
      <c r="GH21" s="57">
        <f t="shared" ca="1" si="79"/>
        <v>81.426282051282044</v>
      </c>
      <c r="GI21" s="129">
        <f t="shared" ca="1" si="79"/>
        <v>65.141025641025635</v>
      </c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</row>
    <row r="22" spans="1:222" ht="12.95" customHeight="1" x14ac:dyDescent="0.25">
      <c r="A22" s="34"/>
      <c r="B22" s="275" t="s">
        <v>7</v>
      </c>
      <c r="C22" s="279" t="s">
        <v>483</v>
      </c>
      <c r="D22" s="278" t="s">
        <v>334</v>
      </c>
      <c r="E22" s="111" t="s">
        <v>320</v>
      </c>
      <c r="F22" s="111" t="s">
        <v>390</v>
      </c>
      <c r="G22" s="258" t="s">
        <v>391</v>
      </c>
      <c r="H22" s="174">
        <v>16200100000</v>
      </c>
      <c r="I22" s="1">
        <v>44800101000</v>
      </c>
      <c r="J22" s="100" t="str">
        <f>IF(AND(M22&gt;VLOOKUP($B$2,References!A:B,2,FALSE),M22&lt;$B$2),"Ending Depreciation",IF(M22&lt;=$B$2,"Fully Depreciated",IF(M22&gt;$B$2,"Depreciating","ERROR")))</f>
        <v>Depreciating</v>
      </c>
      <c r="K22" s="52" t="s">
        <v>217</v>
      </c>
      <c r="L22" s="97">
        <f>VLOOKUP(K22,References!U:W,3,FALSE)</f>
        <v>42029</v>
      </c>
      <c r="M22" s="124">
        <f t="shared" si="41"/>
        <v>52979</v>
      </c>
      <c r="N22" s="122">
        <v>30</v>
      </c>
      <c r="O22" s="120">
        <f t="shared" si="42"/>
        <v>1560</v>
      </c>
      <c r="P22" s="118">
        <f t="shared" si="43"/>
        <v>325.85714285714283</v>
      </c>
      <c r="Q22" s="116">
        <f t="shared" si="44"/>
        <v>6.0108974358974363</v>
      </c>
      <c r="R22" s="92">
        <v>9377</v>
      </c>
      <c r="S22" s="28">
        <f t="shared" ca="1" si="45"/>
        <v>1959.5525641025638</v>
      </c>
      <c r="T22" s="28">
        <f t="shared" ca="1" si="46"/>
        <v>7417.4474358974367</v>
      </c>
      <c r="U22" s="34"/>
      <c r="V22" s="27">
        <f t="shared" ca="1" si="47"/>
        <v>0</v>
      </c>
      <c r="W22" s="27">
        <f t="shared" ca="1" si="48"/>
        <v>0</v>
      </c>
      <c r="X22" s="27">
        <f t="shared" ca="1" si="49"/>
        <v>0</v>
      </c>
      <c r="Y22" s="27">
        <f t="shared" ca="1" si="50"/>
        <v>0</v>
      </c>
      <c r="Z22" s="27">
        <f t="shared" ca="1" si="51"/>
        <v>0</v>
      </c>
      <c r="AA22" s="27">
        <f t="shared" ca="1" si="52"/>
        <v>234.42500000000001</v>
      </c>
      <c r="AB22" s="27">
        <f t="shared" ca="1" si="53"/>
        <v>318.57756410256411</v>
      </c>
      <c r="AC22" s="27">
        <f t="shared" ca="1" si="54"/>
        <v>312.56666666666666</v>
      </c>
      <c r="AD22" s="27">
        <f t="shared" ca="1" si="55"/>
        <v>312.56666666666666</v>
      </c>
      <c r="AE22" s="27">
        <f t="shared" ca="1" si="56"/>
        <v>312.56666666666666</v>
      </c>
      <c r="AF22" s="27">
        <f t="shared" ca="1" si="57"/>
        <v>312.56666666666666</v>
      </c>
      <c r="AG22" s="27">
        <f t="shared" ca="1" si="58"/>
        <v>156.28333333333336</v>
      </c>
      <c r="AH22" s="27">
        <f t="shared" ca="1" si="59"/>
        <v>0</v>
      </c>
      <c r="AI22" s="34"/>
      <c r="AJ22" s="128">
        <f t="shared" ref="AJ22:BO22" ca="1" si="80">IF($M22&lt;=AI$6,0,IF(AND($M22&gt;AI$6,$M22&lt;=AJ$6),$R22-(SUM(OFFSET($AJ22,0,0,1,MATCH(AI$6,$AJ$6:$GI$6)))),IF($L22&gt;AJ$6,0,(IF($M22&gt;AJ$6,$Q22*AJ$4)))))</f>
        <v>0</v>
      </c>
      <c r="AK22" s="57">
        <f t="shared" ca="1" si="80"/>
        <v>0</v>
      </c>
      <c r="AL22" s="57">
        <f t="shared" ca="1" si="80"/>
        <v>0</v>
      </c>
      <c r="AM22" s="57">
        <f t="shared" ca="1" si="80"/>
        <v>0</v>
      </c>
      <c r="AN22" s="57">
        <f t="shared" ca="1" si="80"/>
        <v>0</v>
      </c>
      <c r="AO22" s="57">
        <f t="shared" ca="1" si="80"/>
        <v>0</v>
      </c>
      <c r="AP22" s="57">
        <f t="shared" ca="1" si="80"/>
        <v>0</v>
      </c>
      <c r="AQ22" s="57">
        <f t="shared" ca="1" si="80"/>
        <v>0</v>
      </c>
      <c r="AR22" s="57">
        <f t="shared" ca="1" si="80"/>
        <v>0</v>
      </c>
      <c r="AS22" s="57">
        <f t="shared" ca="1" si="80"/>
        <v>0</v>
      </c>
      <c r="AT22" s="57">
        <f t="shared" ca="1" si="80"/>
        <v>0</v>
      </c>
      <c r="AU22" s="129">
        <f t="shared" ca="1" si="80"/>
        <v>0</v>
      </c>
      <c r="AV22" s="128">
        <f t="shared" ca="1" si="80"/>
        <v>0</v>
      </c>
      <c r="AW22" s="57">
        <f t="shared" ca="1" si="80"/>
        <v>0</v>
      </c>
      <c r="AX22" s="57">
        <f t="shared" ca="1" si="80"/>
        <v>0</v>
      </c>
      <c r="AY22" s="57">
        <f t="shared" ca="1" si="80"/>
        <v>0</v>
      </c>
      <c r="AZ22" s="57">
        <f t="shared" ca="1" si="80"/>
        <v>0</v>
      </c>
      <c r="BA22" s="57">
        <f t="shared" ca="1" si="80"/>
        <v>0</v>
      </c>
      <c r="BB22" s="57">
        <f t="shared" ca="1" si="80"/>
        <v>0</v>
      </c>
      <c r="BC22" s="57">
        <f t="shared" ca="1" si="80"/>
        <v>0</v>
      </c>
      <c r="BD22" s="57">
        <f t="shared" ca="1" si="80"/>
        <v>0</v>
      </c>
      <c r="BE22" s="57">
        <f t="shared" ca="1" si="80"/>
        <v>0</v>
      </c>
      <c r="BF22" s="57">
        <f t="shared" ca="1" si="80"/>
        <v>0</v>
      </c>
      <c r="BG22" s="129">
        <f t="shared" ca="1" si="80"/>
        <v>0</v>
      </c>
      <c r="BH22" s="128">
        <f t="shared" ca="1" si="80"/>
        <v>0</v>
      </c>
      <c r="BI22" s="57">
        <f t="shared" ca="1" si="80"/>
        <v>0</v>
      </c>
      <c r="BJ22" s="57">
        <f t="shared" ca="1" si="80"/>
        <v>0</v>
      </c>
      <c r="BK22" s="57">
        <f t="shared" ca="1" si="80"/>
        <v>0</v>
      </c>
      <c r="BL22" s="57">
        <f t="shared" ca="1" si="80"/>
        <v>0</v>
      </c>
      <c r="BM22" s="57">
        <f t="shared" ca="1" si="80"/>
        <v>0</v>
      </c>
      <c r="BN22" s="57">
        <f t="shared" ca="1" si="80"/>
        <v>0</v>
      </c>
      <c r="BO22" s="57">
        <f t="shared" ca="1" si="80"/>
        <v>0</v>
      </c>
      <c r="BP22" s="57">
        <f t="shared" ref="BP22:CU22" ca="1" si="81">IF($M22&lt;=BO$6,0,IF(AND($M22&gt;BO$6,$M22&lt;=BP$6),$R22-(SUM(OFFSET($AJ22,0,0,1,MATCH(BO$6,$AJ$6:$GI$6)))),IF($L22&gt;BP$6,0,(IF($M22&gt;BP$6,$Q22*BP$4)))))</f>
        <v>0</v>
      </c>
      <c r="BQ22" s="57">
        <f t="shared" ca="1" si="81"/>
        <v>0</v>
      </c>
      <c r="BR22" s="57">
        <f t="shared" ca="1" si="81"/>
        <v>0</v>
      </c>
      <c r="BS22" s="129">
        <f t="shared" ca="1" si="81"/>
        <v>0</v>
      </c>
      <c r="BT22" s="128">
        <f t="shared" ca="1" si="81"/>
        <v>0</v>
      </c>
      <c r="BU22" s="57">
        <f t="shared" ca="1" si="81"/>
        <v>0</v>
      </c>
      <c r="BV22" s="57">
        <f t="shared" ca="1" si="81"/>
        <v>0</v>
      </c>
      <c r="BW22" s="57">
        <f t="shared" ca="1" si="81"/>
        <v>0</v>
      </c>
      <c r="BX22" s="57">
        <f t="shared" ca="1" si="81"/>
        <v>0</v>
      </c>
      <c r="BY22" s="57">
        <f t="shared" ca="1" si="81"/>
        <v>0</v>
      </c>
      <c r="BZ22" s="57">
        <f t="shared" ca="1" si="81"/>
        <v>0</v>
      </c>
      <c r="CA22" s="57">
        <f t="shared" ca="1" si="81"/>
        <v>0</v>
      </c>
      <c r="CB22" s="57">
        <f t="shared" ca="1" si="81"/>
        <v>0</v>
      </c>
      <c r="CC22" s="57">
        <f t="shared" ca="1" si="81"/>
        <v>0</v>
      </c>
      <c r="CD22" s="57">
        <f t="shared" ca="1" si="81"/>
        <v>0</v>
      </c>
      <c r="CE22" s="129">
        <f t="shared" ca="1" si="81"/>
        <v>0</v>
      </c>
      <c r="CF22" s="128">
        <f t="shared" ca="1" si="81"/>
        <v>0</v>
      </c>
      <c r="CG22" s="57">
        <f t="shared" ca="1" si="81"/>
        <v>0</v>
      </c>
      <c r="CH22" s="57">
        <f t="shared" ca="1" si="81"/>
        <v>0</v>
      </c>
      <c r="CI22" s="57">
        <f t="shared" ca="1" si="81"/>
        <v>0</v>
      </c>
      <c r="CJ22" s="57">
        <f t="shared" ca="1" si="81"/>
        <v>0</v>
      </c>
      <c r="CK22" s="57">
        <f t="shared" ca="1" si="81"/>
        <v>0</v>
      </c>
      <c r="CL22" s="57">
        <f t="shared" ca="1" si="81"/>
        <v>0</v>
      </c>
      <c r="CM22" s="57">
        <f t="shared" ca="1" si="81"/>
        <v>0</v>
      </c>
      <c r="CN22" s="57">
        <f t="shared" ca="1" si="81"/>
        <v>0</v>
      </c>
      <c r="CO22" s="57">
        <f t="shared" ca="1" si="81"/>
        <v>0</v>
      </c>
      <c r="CP22" s="57">
        <f t="shared" ca="1" si="81"/>
        <v>0</v>
      </c>
      <c r="CQ22" s="129">
        <f t="shared" ca="1" si="81"/>
        <v>0</v>
      </c>
      <c r="CR22" s="128">
        <f t="shared" ca="1" si="81"/>
        <v>0</v>
      </c>
      <c r="CS22" s="57">
        <f t="shared" ca="1" si="81"/>
        <v>0</v>
      </c>
      <c r="CT22" s="57">
        <f t="shared" ca="1" si="81"/>
        <v>0</v>
      </c>
      <c r="CU22" s="57">
        <f t="shared" ca="1" si="81"/>
        <v>24.043589743589745</v>
      </c>
      <c r="CV22" s="57">
        <f t="shared" ref="CV22:EA22" ca="1" si="82">IF($M22&lt;=CU$6,0,IF(AND($M22&gt;CU$6,$M22&lt;=CV$6),$R22-(SUM(OFFSET($AJ22,0,0,1,MATCH(CU$6,$AJ$6:$GI$6)))),IF($L22&gt;CV$6,0,(IF($M22&gt;CV$6,$Q22*CV$4)))))</f>
        <v>30.054487179487182</v>
      </c>
      <c r="CW22" s="57">
        <f t="shared" ca="1" si="82"/>
        <v>24.043589743589745</v>
      </c>
      <c r="CX22" s="57">
        <f t="shared" ca="1" si="82"/>
        <v>24.043589743589745</v>
      </c>
      <c r="CY22" s="57">
        <f t="shared" ca="1" si="82"/>
        <v>30.054487179487182</v>
      </c>
      <c r="CZ22" s="57">
        <f t="shared" ca="1" si="82"/>
        <v>24.043589743589745</v>
      </c>
      <c r="DA22" s="57">
        <f t="shared" ca="1" si="82"/>
        <v>24.043589743589745</v>
      </c>
      <c r="DB22" s="57">
        <f t="shared" ca="1" si="82"/>
        <v>30.054487179487182</v>
      </c>
      <c r="DC22" s="129">
        <f t="shared" ca="1" si="82"/>
        <v>24.043589743589745</v>
      </c>
      <c r="DD22" s="128">
        <f t="shared" ca="1" si="82"/>
        <v>24.043589743589745</v>
      </c>
      <c r="DE22" s="57">
        <f t="shared" ca="1" si="82"/>
        <v>30.054487179487182</v>
      </c>
      <c r="DF22" s="57">
        <f t="shared" ca="1" si="82"/>
        <v>24.043589743589745</v>
      </c>
      <c r="DG22" s="57">
        <f t="shared" ca="1" si="82"/>
        <v>24.043589743589745</v>
      </c>
      <c r="DH22" s="57">
        <f t="shared" ca="1" si="82"/>
        <v>30.054487179487182</v>
      </c>
      <c r="DI22" s="57">
        <f t="shared" ca="1" si="82"/>
        <v>24.043589743589745</v>
      </c>
      <c r="DJ22" s="57">
        <f t="shared" ca="1" si="82"/>
        <v>24.043589743589745</v>
      </c>
      <c r="DK22" s="57">
        <f t="shared" ca="1" si="82"/>
        <v>30.054487179487182</v>
      </c>
      <c r="DL22" s="57">
        <f t="shared" ca="1" si="82"/>
        <v>24.043589743589745</v>
      </c>
      <c r="DM22" s="57">
        <f t="shared" ca="1" si="82"/>
        <v>24.043589743589745</v>
      </c>
      <c r="DN22" s="57">
        <f t="shared" ca="1" si="82"/>
        <v>30.054487179487182</v>
      </c>
      <c r="DO22" s="129">
        <f t="shared" ca="1" si="82"/>
        <v>30.054487179487182</v>
      </c>
      <c r="DP22" s="128">
        <f t="shared" ca="1" si="82"/>
        <v>24.043589743589745</v>
      </c>
      <c r="DQ22" s="57">
        <f t="shared" ca="1" si="82"/>
        <v>30.054487179487182</v>
      </c>
      <c r="DR22" s="57">
        <f t="shared" ca="1" si="82"/>
        <v>24.043589743589745</v>
      </c>
      <c r="DS22" s="57">
        <f t="shared" ca="1" si="82"/>
        <v>24.043589743589745</v>
      </c>
      <c r="DT22" s="57">
        <f t="shared" ca="1" si="82"/>
        <v>30.054487179487182</v>
      </c>
      <c r="DU22" s="57">
        <f t="shared" ca="1" si="82"/>
        <v>24.043589743589745</v>
      </c>
      <c r="DV22" s="57">
        <f t="shared" ca="1" si="82"/>
        <v>24.043589743589745</v>
      </c>
      <c r="DW22" s="57">
        <f t="shared" ca="1" si="82"/>
        <v>30.054487179487182</v>
      </c>
      <c r="DX22" s="57">
        <f t="shared" ca="1" si="82"/>
        <v>24.043589743589745</v>
      </c>
      <c r="DY22" s="57">
        <f t="shared" ca="1" si="82"/>
        <v>24.043589743589745</v>
      </c>
      <c r="DZ22" s="57">
        <f t="shared" ca="1" si="82"/>
        <v>30.054487179487182</v>
      </c>
      <c r="EA22" s="129">
        <f t="shared" ca="1" si="82"/>
        <v>24.043589743589745</v>
      </c>
      <c r="EB22" s="128">
        <f t="shared" ref="EB22:FG22" ca="1" si="83">IF($M22&lt;=EA$6,0,IF(AND($M22&gt;EA$6,$M22&lt;=EB$6),$R22-(SUM(OFFSET($AJ22,0,0,1,MATCH(EA$6,$AJ$6:$GI$6)))),IF($L22&gt;EB$6,0,(IF($M22&gt;EB$6,$Q22*EB$4)))))</f>
        <v>24.043589743589745</v>
      </c>
      <c r="EC22" s="57">
        <f t="shared" ca="1" si="83"/>
        <v>30.054487179487182</v>
      </c>
      <c r="ED22" s="57">
        <f t="shared" ca="1" si="83"/>
        <v>24.043589743589745</v>
      </c>
      <c r="EE22" s="57">
        <f t="shared" ca="1" si="83"/>
        <v>24.043589743589745</v>
      </c>
      <c r="EF22" s="57">
        <f t="shared" ca="1" si="83"/>
        <v>30.054487179487182</v>
      </c>
      <c r="EG22" s="57">
        <f t="shared" ca="1" si="83"/>
        <v>24.043589743589745</v>
      </c>
      <c r="EH22" s="57">
        <f t="shared" ca="1" si="83"/>
        <v>24.043589743589745</v>
      </c>
      <c r="EI22" s="57">
        <f t="shared" ca="1" si="83"/>
        <v>30.054487179487182</v>
      </c>
      <c r="EJ22" s="57">
        <f t="shared" ca="1" si="83"/>
        <v>24.043589743589745</v>
      </c>
      <c r="EK22" s="57">
        <f t="shared" ca="1" si="83"/>
        <v>24.043589743589745</v>
      </c>
      <c r="EL22" s="57">
        <f t="shared" ca="1" si="83"/>
        <v>30.054487179487182</v>
      </c>
      <c r="EM22" s="129">
        <f t="shared" ca="1" si="83"/>
        <v>24.043589743589745</v>
      </c>
      <c r="EN22" s="128">
        <f t="shared" ca="1" si="83"/>
        <v>24.043589743589745</v>
      </c>
      <c r="EO22" s="57">
        <f t="shared" ca="1" si="83"/>
        <v>30.054487179487182</v>
      </c>
      <c r="EP22" s="57">
        <f t="shared" ca="1" si="83"/>
        <v>24.043589743589745</v>
      </c>
      <c r="EQ22" s="57">
        <f t="shared" ca="1" si="83"/>
        <v>24.043589743589745</v>
      </c>
      <c r="ER22" s="57">
        <f t="shared" ca="1" si="83"/>
        <v>30.054487179487182</v>
      </c>
      <c r="ES22" s="57">
        <f t="shared" ca="1" si="83"/>
        <v>24.043589743589745</v>
      </c>
      <c r="ET22" s="57">
        <f t="shared" ca="1" si="83"/>
        <v>24.043589743589745</v>
      </c>
      <c r="EU22" s="57">
        <f t="shared" ca="1" si="83"/>
        <v>30.054487179487182</v>
      </c>
      <c r="EV22" s="57">
        <f t="shared" ca="1" si="83"/>
        <v>24.043589743589745</v>
      </c>
      <c r="EW22" s="57">
        <f t="shared" ca="1" si="83"/>
        <v>24.043589743589745</v>
      </c>
      <c r="EX22" s="57">
        <f t="shared" ca="1" si="83"/>
        <v>30.054487179487182</v>
      </c>
      <c r="EY22" s="129">
        <f t="shared" ca="1" si="83"/>
        <v>24.043589743589745</v>
      </c>
      <c r="EZ22" s="128">
        <f t="shared" ca="1" si="83"/>
        <v>24.043589743589745</v>
      </c>
      <c r="FA22" s="57">
        <f t="shared" ca="1" si="83"/>
        <v>30.054487179487182</v>
      </c>
      <c r="FB22" s="57">
        <f t="shared" ca="1" si="83"/>
        <v>24.043589743589745</v>
      </c>
      <c r="FC22" s="57">
        <f t="shared" ca="1" si="83"/>
        <v>24.043589743589745</v>
      </c>
      <c r="FD22" s="57">
        <f t="shared" ca="1" si="83"/>
        <v>30.054487179487182</v>
      </c>
      <c r="FE22" s="57">
        <f t="shared" ca="1" si="83"/>
        <v>24.043589743589745</v>
      </c>
      <c r="FF22" s="57">
        <f t="shared" ca="1" si="83"/>
        <v>24.043589743589745</v>
      </c>
      <c r="FG22" s="57">
        <f t="shared" ca="1" si="83"/>
        <v>30.054487179487182</v>
      </c>
      <c r="FH22" s="57">
        <f t="shared" ref="FH22:GI22" ca="1" si="84">IF($M22&lt;=FG$6,0,IF(AND($M22&gt;FG$6,$M22&lt;=FH$6),$R22-(SUM(OFFSET($AJ22,0,0,1,MATCH(FG$6,$AJ$6:$GI$6)))),IF($L22&gt;FH$6,0,(IF($M22&gt;FH$6,$Q22*FH$4)))))</f>
        <v>24.043589743589745</v>
      </c>
      <c r="FI22" s="57">
        <f t="shared" ca="1" si="84"/>
        <v>24.043589743589745</v>
      </c>
      <c r="FJ22" s="57">
        <f t="shared" ca="1" si="84"/>
        <v>30.054487179487182</v>
      </c>
      <c r="FK22" s="129">
        <f t="shared" ca="1" si="84"/>
        <v>24.043589743589745</v>
      </c>
      <c r="FL22" s="128">
        <f t="shared" ca="1" si="84"/>
        <v>24.043589743589745</v>
      </c>
      <c r="FM22" s="57">
        <f t="shared" ca="1" si="84"/>
        <v>30.054487179487182</v>
      </c>
      <c r="FN22" s="57">
        <f t="shared" ca="1" si="84"/>
        <v>24.043589743589745</v>
      </c>
      <c r="FO22" s="57">
        <f t="shared" ca="1" si="84"/>
        <v>24.043589743589745</v>
      </c>
      <c r="FP22" s="57">
        <f t="shared" ca="1" si="84"/>
        <v>30.054487179487182</v>
      </c>
      <c r="FQ22" s="57">
        <f t="shared" ca="1" si="84"/>
        <v>24.043589743589745</v>
      </c>
      <c r="FR22" s="57">
        <f t="shared" ca="1" si="84"/>
        <v>24.043589743589745</v>
      </c>
      <c r="FS22" s="57">
        <f t="shared" ca="1" si="84"/>
        <v>30.054487179487182</v>
      </c>
      <c r="FT22" s="57">
        <f t="shared" ca="1" si="84"/>
        <v>24.043589743589745</v>
      </c>
      <c r="FU22" s="57">
        <f t="shared" ca="1" si="84"/>
        <v>24.043589743589745</v>
      </c>
      <c r="FV22" s="57">
        <f t="shared" ca="1" si="84"/>
        <v>30.054487179487182</v>
      </c>
      <c r="FW22" s="129">
        <f t="shared" ca="1" si="84"/>
        <v>30.054487179487182</v>
      </c>
      <c r="FX22" s="128">
        <f t="shared" ca="1" si="84"/>
        <v>24.043589743589745</v>
      </c>
      <c r="FY22" s="57">
        <f t="shared" ca="1" si="84"/>
        <v>30.054487179487182</v>
      </c>
      <c r="FZ22" s="57">
        <f t="shared" ca="1" si="84"/>
        <v>24.043589743589745</v>
      </c>
      <c r="GA22" s="57">
        <f t="shared" ca="1" si="84"/>
        <v>24.043589743589745</v>
      </c>
      <c r="GB22" s="57">
        <f t="shared" ca="1" si="84"/>
        <v>30.054487179487182</v>
      </c>
      <c r="GC22" s="57">
        <f t="shared" ca="1" si="84"/>
        <v>24.043589743589745</v>
      </c>
      <c r="GD22" s="57">
        <f t="shared" ca="1" si="84"/>
        <v>24.043589743589745</v>
      </c>
      <c r="GE22" s="57">
        <f t="shared" ca="1" si="84"/>
        <v>30.054487179487182</v>
      </c>
      <c r="GF22" s="57">
        <f t="shared" ca="1" si="84"/>
        <v>24.043589743589745</v>
      </c>
      <c r="GG22" s="57">
        <f t="shared" ca="1" si="84"/>
        <v>24.043589743589745</v>
      </c>
      <c r="GH22" s="57">
        <f t="shared" ca="1" si="84"/>
        <v>30.054487179487182</v>
      </c>
      <c r="GI22" s="129">
        <f t="shared" ca="1" si="84"/>
        <v>24.043589743589745</v>
      </c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</row>
    <row r="23" spans="1:222" ht="12.95" customHeight="1" x14ac:dyDescent="0.25">
      <c r="A23" s="34"/>
      <c r="B23" s="275" t="s">
        <v>7</v>
      </c>
      <c r="C23" s="111" t="s">
        <v>484</v>
      </c>
      <c r="D23" s="278" t="s">
        <v>331</v>
      </c>
      <c r="E23" s="111" t="s">
        <v>320</v>
      </c>
      <c r="F23" s="111" t="s">
        <v>392</v>
      </c>
      <c r="G23" s="258" t="s">
        <v>393</v>
      </c>
      <c r="H23" s="174">
        <v>16200100000</v>
      </c>
      <c r="I23" s="1">
        <v>44800101000</v>
      </c>
      <c r="J23" s="100" t="str">
        <f>IF(AND(M23&gt;VLOOKUP($B$2,References!A:B,2,FALSE),M23&lt;$B$2),"Ending Depreciation",IF(M23&lt;=$B$2,"Fully Depreciated",IF(M23&gt;$B$2,"Depreciating","ERROR")))</f>
        <v>Depreciating</v>
      </c>
      <c r="K23" s="52" t="s">
        <v>231</v>
      </c>
      <c r="L23" s="97">
        <f>VLOOKUP(K23,References!U:W,3,FALSE)</f>
        <v>42456</v>
      </c>
      <c r="M23" s="124">
        <f t="shared" si="41"/>
        <v>53406</v>
      </c>
      <c r="N23" s="122">
        <v>30</v>
      </c>
      <c r="O23" s="120">
        <f t="shared" si="42"/>
        <v>1560</v>
      </c>
      <c r="P23" s="118">
        <f t="shared" si="43"/>
        <v>264.85714285714283</v>
      </c>
      <c r="Q23" s="116">
        <f t="shared" si="44"/>
        <v>47.508333333333333</v>
      </c>
      <c r="R23" s="92">
        <v>74113</v>
      </c>
      <c r="S23" s="28">
        <f t="shared" ca="1" si="45"/>
        <v>12589.708333333336</v>
      </c>
      <c r="T23" s="28">
        <f t="shared" ca="1" si="46"/>
        <v>61523.291666666664</v>
      </c>
      <c r="U23" s="34"/>
      <c r="V23" s="27">
        <f t="shared" ca="1" si="47"/>
        <v>0</v>
      </c>
      <c r="W23" s="27">
        <f t="shared" ca="1" si="48"/>
        <v>0</v>
      </c>
      <c r="X23" s="27">
        <f t="shared" ca="1" si="49"/>
        <v>0</v>
      </c>
      <c r="Y23" s="27">
        <f t="shared" ca="1" si="50"/>
        <v>0</v>
      </c>
      <c r="Z23" s="27">
        <f t="shared" ca="1" si="51"/>
        <v>0</v>
      </c>
      <c r="AA23" s="27">
        <f t="shared" ca="1" si="52"/>
        <v>0</v>
      </c>
      <c r="AB23" s="27">
        <f t="shared" ca="1" si="53"/>
        <v>1472.7583333333334</v>
      </c>
      <c r="AC23" s="27">
        <f t="shared" ca="1" si="54"/>
        <v>2470.4333333333334</v>
      </c>
      <c r="AD23" s="27">
        <f t="shared" ca="1" si="55"/>
        <v>2470.4333333333334</v>
      </c>
      <c r="AE23" s="27">
        <f t="shared" ca="1" si="56"/>
        <v>2470.4333333333334</v>
      </c>
      <c r="AF23" s="27">
        <f t="shared" ca="1" si="57"/>
        <v>2470.4333333333334</v>
      </c>
      <c r="AG23" s="27">
        <f t="shared" ca="1" si="58"/>
        <v>1235.2166666666667</v>
      </c>
      <c r="AH23" s="27">
        <f t="shared" ca="1" si="59"/>
        <v>0</v>
      </c>
      <c r="AI23" s="34"/>
      <c r="AJ23" s="128">
        <f t="shared" ref="AJ23:BO23" ca="1" si="85">IF($M23&lt;=AI$6,0,IF(AND($M23&gt;AI$6,$M23&lt;=AJ$6),$R23-(SUM(OFFSET($AJ23,0,0,1,MATCH(AI$6,$AJ$6:$GI$6)))),IF($L23&gt;AJ$6,0,(IF($M23&gt;AJ$6,$Q23*AJ$4)))))</f>
        <v>0</v>
      </c>
      <c r="AK23" s="57">
        <f t="shared" ca="1" si="85"/>
        <v>0</v>
      </c>
      <c r="AL23" s="57">
        <f t="shared" ca="1" si="85"/>
        <v>0</v>
      </c>
      <c r="AM23" s="57">
        <f t="shared" ca="1" si="85"/>
        <v>0</v>
      </c>
      <c r="AN23" s="57">
        <f t="shared" ca="1" si="85"/>
        <v>0</v>
      </c>
      <c r="AO23" s="57">
        <f t="shared" ca="1" si="85"/>
        <v>0</v>
      </c>
      <c r="AP23" s="57">
        <f t="shared" ca="1" si="85"/>
        <v>0</v>
      </c>
      <c r="AQ23" s="57">
        <f t="shared" ca="1" si="85"/>
        <v>0</v>
      </c>
      <c r="AR23" s="57">
        <f t="shared" ca="1" si="85"/>
        <v>0</v>
      </c>
      <c r="AS23" s="57">
        <f t="shared" ca="1" si="85"/>
        <v>0</v>
      </c>
      <c r="AT23" s="57">
        <f t="shared" ca="1" si="85"/>
        <v>0</v>
      </c>
      <c r="AU23" s="129">
        <f t="shared" ca="1" si="85"/>
        <v>0</v>
      </c>
      <c r="AV23" s="128">
        <f t="shared" ca="1" si="85"/>
        <v>0</v>
      </c>
      <c r="AW23" s="57">
        <f t="shared" ca="1" si="85"/>
        <v>0</v>
      </c>
      <c r="AX23" s="57">
        <f t="shared" ca="1" si="85"/>
        <v>0</v>
      </c>
      <c r="AY23" s="57">
        <f t="shared" ca="1" si="85"/>
        <v>0</v>
      </c>
      <c r="AZ23" s="57">
        <f t="shared" ca="1" si="85"/>
        <v>0</v>
      </c>
      <c r="BA23" s="57">
        <f t="shared" ca="1" si="85"/>
        <v>0</v>
      </c>
      <c r="BB23" s="57">
        <f t="shared" ca="1" si="85"/>
        <v>0</v>
      </c>
      <c r="BC23" s="57">
        <f t="shared" ca="1" si="85"/>
        <v>0</v>
      </c>
      <c r="BD23" s="57">
        <f t="shared" ca="1" si="85"/>
        <v>0</v>
      </c>
      <c r="BE23" s="57">
        <f t="shared" ca="1" si="85"/>
        <v>0</v>
      </c>
      <c r="BF23" s="57">
        <f t="shared" ca="1" si="85"/>
        <v>0</v>
      </c>
      <c r="BG23" s="129">
        <f t="shared" ca="1" si="85"/>
        <v>0</v>
      </c>
      <c r="BH23" s="128">
        <f t="shared" ca="1" si="85"/>
        <v>0</v>
      </c>
      <c r="BI23" s="57">
        <f t="shared" ca="1" si="85"/>
        <v>0</v>
      </c>
      <c r="BJ23" s="57">
        <f t="shared" ca="1" si="85"/>
        <v>0</v>
      </c>
      <c r="BK23" s="57">
        <f t="shared" ca="1" si="85"/>
        <v>0</v>
      </c>
      <c r="BL23" s="57">
        <f t="shared" ca="1" si="85"/>
        <v>0</v>
      </c>
      <c r="BM23" s="57">
        <f t="shared" ca="1" si="85"/>
        <v>0</v>
      </c>
      <c r="BN23" s="57">
        <f t="shared" ca="1" si="85"/>
        <v>0</v>
      </c>
      <c r="BO23" s="57">
        <f t="shared" ca="1" si="85"/>
        <v>0</v>
      </c>
      <c r="BP23" s="57">
        <f t="shared" ref="BP23:CU23" ca="1" si="86">IF($M23&lt;=BO$6,0,IF(AND($M23&gt;BO$6,$M23&lt;=BP$6),$R23-(SUM(OFFSET($AJ23,0,0,1,MATCH(BO$6,$AJ$6:$GI$6)))),IF($L23&gt;BP$6,0,(IF($M23&gt;BP$6,$Q23*BP$4)))))</f>
        <v>0</v>
      </c>
      <c r="BQ23" s="57">
        <f t="shared" ca="1" si="86"/>
        <v>0</v>
      </c>
      <c r="BR23" s="57">
        <f t="shared" ca="1" si="86"/>
        <v>0</v>
      </c>
      <c r="BS23" s="129">
        <f t="shared" ca="1" si="86"/>
        <v>0</v>
      </c>
      <c r="BT23" s="128">
        <f t="shared" ca="1" si="86"/>
        <v>0</v>
      </c>
      <c r="BU23" s="57">
        <f t="shared" ca="1" si="86"/>
        <v>0</v>
      </c>
      <c r="BV23" s="57">
        <f t="shared" ca="1" si="86"/>
        <v>0</v>
      </c>
      <c r="BW23" s="57">
        <f t="shared" ca="1" si="86"/>
        <v>0</v>
      </c>
      <c r="BX23" s="57">
        <f t="shared" ca="1" si="86"/>
        <v>0</v>
      </c>
      <c r="BY23" s="57">
        <f t="shared" ca="1" si="86"/>
        <v>0</v>
      </c>
      <c r="BZ23" s="57">
        <f t="shared" ca="1" si="86"/>
        <v>0</v>
      </c>
      <c r="CA23" s="57">
        <f t="shared" ca="1" si="86"/>
        <v>0</v>
      </c>
      <c r="CB23" s="57">
        <f t="shared" ca="1" si="86"/>
        <v>0</v>
      </c>
      <c r="CC23" s="57">
        <f t="shared" ca="1" si="86"/>
        <v>0</v>
      </c>
      <c r="CD23" s="57">
        <f t="shared" ca="1" si="86"/>
        <v>0</v>
      </c>
      <c r="CE23" s="129">
        <f t="shared" ca="1" si="86"/>
        <v>0</v>
      </c>
      <c r="CF23" s="128">
        <f t="shared" ca="1" si="86"/>
        <v>0</v>
      </c>
      <c r="CG23" s="57">
        <f t="shared" ca="1" si="86"/>
        <v>0</v>
      </c>
      <c r="CH23" s="57">
        <f t="shared" ca="1" si="86"/>
        <v>0</v>
      </c>
      <c r="CI23" s="57">
        <f t="shared" ca="1" si="86"/>
        <v>0</v>
      </c>
      <c r="CJ23" s="57">
        <f t="shared" ca="1" si="86"/>
        <v>0</v>
      </c>
      <c r="CK23" s="57">
        <f t="shared" ca="1" si="86"/>
        <v>0</v>
      </c>
      <c r="CL23" s="57">
        <f t="shared" ca="1" si="86"/>
        <v>0</v>
      </c>
      <c r="CM23" s="57">
        <f t="shared" ca="1" si="86"/>
        <v>0</v>
      </c>
      <c r="CN23" s="57">
        <f t="shared" ca="1" si="86"/>
        <v>0</v>
      </c>
      <c r="CO23" s="57">
        <f t="shared" ca="1" si="86"/>
        <v>0</v>
      </c>
      <c r="CP23" s="57">
        <f t="shared" ca="1" si="86"/>
        <v>0</v>
      </c>
      <c r="CQ23" s="129">
        <f t="shared" ca="1" si="86"/>
        <v>0</v>
      </c>
      <c r="CR23" s="128">
        <f t="shared" ca="1" si="86"/>
        <v>0</v>
      </c>
      <c r="CS23" s="57">
        <f t="shared" ca="1" si="86"/>
        <v>0</v>
      </c>
      <c r="CT23" s="57">
        <f t="shared" ca="1" si="86"/>
        <v>0</v>
      </c>
      <c r="CU23" s="57">
        <f t="shared" ca="1" si="86"/>
        <v>0</v>
      </c>
      <c r="CV23" s="57">
        <f t="shared" ref="CV23:EA23" ca="1" si="87">IF($M23&lt;=CU$6,0,IF(AND($M23&gt;CU$6,$M23&lt;=CV$6),$R23-(SUM(OFFSET($AJ23,0,0,1,MATCH(CU$6,$AJ$6:$GI$6)))),IF($L23&gt;CV$6,0,(IF($M23&gt;CV$6,$Q23*CV$4)))))</f>
        <v>0</v>
      </c>
      <c r="CW23" s="57">
        <f t="shared" ca="1" si="87"/>
        <v>0</v>
      </c>
      <c r="CX23" s="57">
        <f t="shared" ca="1" si="87"/>
        <v>0</v>
      </c>
      <c r="CY23" s="57">
        <f t="shared" ca="1" si="87"/>
        <v>0</v>
      </c>
      <c r="CZ23" s="57">
        <f t="shared" ca="1" si="87"/>
        <v>0</v>
      </c>
      <c r="DA23" s="57">
        <f t="shared" ca="1" si="87"/>
        <v>0</v>
      </c>
      <c r="DB23" s="57">
        <f t="shared" ca="1" si="87"/>
        <v>0</v>
      </c>
      <c r="DC23" s="129">
        <f t="shared" ca="1" si="87"/>
        <v>0</v>
      </c>
      <c r="DD23" s="128">
        <f t="shared" ca="1" si="87"/>
        <v>0</v>
      </c>
      <c r="DE23" s="57">
        <f t="shared" ca="1" si="87"/>
        <v>0</v>
      </c>
      <c r="DF23" s="57">
        <f t="shared" ca="1" si="87"/>
        <v>0</v>
      </c>
      <c r="DG23" s="57">
        <f t="shared" ca="1" si="87"/>
        <v>0</v>
      </c>
      <c r="DH23" s="57">
        <f t="shared" ca="1" si="87"/>
        <v>0</v>
      </c>
      <c r="DI23" s="57">
        <f t="shared" ca="1" si="87"/>
        <v>190.03333333333333</v>
      </c>
      <c r="DJ23" s="57">
        <f t="shared" ca="1" si="87"/>
        <v>190.03333333333333</v>
      </c>
      <c r="DK23" s="57">
        <f t="shared" ca="1" si="87"/>
        <v>237.54166666666666</v>
      </c>
      <c r="DL23" s="57">
        <f t="shared" ca="1" si="87"/>
        <v>190.03333333333333</v>
      </c>
      <c r="DM23" s="57">
        <f t="shared" ca="1" si="87"/>
        <v>190.03333333333333</v>
      </c>
      <c r="DN23" s="57">
        <f t="shared" ca="1" si="87"/>
        <v>237.54166666666666</v>
      </c>
      <c r="DO23" s="129">
        <f t="shared" ca="1" si="87"/>
        <v>237.54166666666666</v>
      </c>
      <c r="DP23" s="128">
        <f t="shared" ca="1" si="87"/>
        <v>190.03333333333333</v>
      </c>
      <c r="DQ23" s="57">
        <f t="shared" ca="1" si="87"/>
        <v>237.54166666666666</v>
      </c>
      <c r="DR23" s="57">
        <f t="shared" ca="1" si="87"/>
        <v>190.03333333333333</v>
      </c>
      <c r="DS23" s="57">
        <f t="shared" ca="1" si="87"/>
        <v>190.03333333333333</v>
      </c>
      <c r="DT23" s="57">
        <f t="shared" ca="1" si="87"/>
        <v>237.54166666666666</v>
      </c>
      <c r="DU23" s="57">
        <f t="shared" ca="1" si="87"/>
        <v>190.03333333333333</v>
      </c>
      <c r="DV23" s="57">
        <f t="shared" ca="1" si="87"/>
        <v>190.03333333333333</v>
      </c>
      <c r="DW23" s="57">
        <f t="shared" ca="1" si="87"/>
        <v>237.54166666666666</v>
      </c>
      <c r="DX23" s="57">
        <f t="shared" ca="1" si="87"/>
        <v>190.03333333333333</v>
      </c>
      <c r="DY23" s="57">
        <f t="shared" ca="1" si="87"/>
        <v>190.03333333333333</v>
      </c>
      <c r="DZ23" s="57">
        <f t="shared" ca="1" si="87"/>
        <v>237.54166666666666</v>
      </c>
      <c r="EA23" s="129">
        <f t="shared" ca="1" si="87"/>
        <v>190.03333333333333</v>
      </c>
      <c r="EB23" s="128">
        <f t="shared" ref="EB23:FG23" ca="1" si="88">IF($M23&lt;=EA$6,0,IF(AND($M23&gt;EA$6,$M23&lt;=EB$6),$R23-(SUM(OFFSET($AJ23,0,0,1,MATCH(EA$6,$AJ$6:$GI$6)))),IF($L23&gt;EB$6,0,(IF($M23&gt;EB$6,$Q23*EB$4)))))</f>
        <v>190.03333333333333</v>
      </c>
      <c r="EC23" s="57">
        <f t="shared" ca="1" si="88"/>
        <v>237.54166666666666</v>
      </c>
      <c r="ED23" s="57">
        <f t="shared" ca="1" si="88"/>
        <v>190.03333333333333</v>
      </c>
      <c r="EE23" s="57">
        <f t="shared" ca="1" si="88"/>
        <v>190.03333333333333</v>
      </c>
      <c r="EF23" s="57">
        <f t="shared" ca="1" si="88"/>
        <v>237.54166666666666</v>
      </c>
      <c r="EG23" s="57">
        <f t="shared" ca="1" si="88"/>
        <v>190.03333333333333</v>
      </c>
      <c r="EH23" s="57">
        <f t="shared" ca="1" si="88"/>
        <v>190.03333333333333</v>
      </c>
      <c r="EI23" s="57">
        <f t="shared" ca="1" si="88"/>
        <v>237.54166666666666</v>
      </c>
      <c r="EJ23" s="57">
        <f t="shared" ca="1" si="88"/>
        <v>190.03333333333333</v>
      </c>
      <c r="EK23" s="57">
        <f t="shared" ca="1" si="88"/>
        <v>190.03333333333333</v>
      </c>
      <c r="EL23" s="57">
        <f t="shared" ca="1" si="88"/>
        <v>237.54166666666666</v>
      </c>
      <c r="EM23" s="129">
        <f t="shared" ca="1" si="88"/>
        <v>190.03333333333333</v>
      </c>
      <c r="EN23" s="128">
        <f t="shared" ca="1" si="88"/>
        <v>190.03333333333333</v>
      </c>
      <c r="EO23" s="57">
        <f t="shared" ca="1" si="88"/>
        <v>237.54166666666666</v>
      </c>
      <c r="EP23" s="57">
        <f t="shared" ca="1" si="88"/>
        <v>190.03333333333333</v>
      </c>
      <c r="EQ23" s="57">
        <f t="shared" ca="1" si="88"/>
        <v>190.03333333333333</v>
      </c>
      <c r="ER23" s="57">
        <f t="shared" ca="1" si="88"/>
        <v>237.54166666666666</v>
      </c>
      <c r="ES23" s="57">
        <f t="shared" ca="1" si="88"/>
        <v>190.03333333333333</v>
      </c>
      <c r="ET23" s="57">
        <f t="shared" ca="1" si="88"/>
        <v>190.03333333333333</v>
      </c>
      <c r="EU23" s="57">
        <f t="shared" ca="1" si="88"/>
        <v>237.54166666666666</v>
      </c>
      <c r="EV23" s="57">
        <f t="shared" ca="1" si="88"/>
        <v>190.03333333333333</v>
      </c>
      <c r="EW23" s="57">
        <f t="shared" ca="1" si="88"/>
        <v>190.03333333333333</v>
      </c>
      <c r="EX23" s="57">
        <f t="shared" ca="1" si="88"/>
        <v>237.54166666666666</v>
      </c>
      <c r="EY23" s="129">
        <f t="shared" ca="1" si="88"/>
        <v>190.03333333333333</v>
      </c>
      <c r="EZ23" s="128">
        <f t="shared" ca="1" si="88"/>
        <v>190.03333333333333</v>
      </c>
      <c r="FA23" s="57">
        <f t="shared" ca="1" si="88"/>
        <v>237.54166666666666</v>
      </c>
      <c r="FB23" s="57">
        <f t="shared" ca="1" si="88"/>
        <v>190.03333333333333</v>
      </c>
      <c r="FC23" s="57">
        <f t="shared" ca="1" si="88"/>
        <v>190.03333333333333</v>
      </c>
      <c r="FD23" s="57">
        <f t="shared" ca="1" si="88"/>
        <v>237.54166666666666</v>
      </c>
      <c r="FE23" s="57">
        <f t="shared" ca="1" si="88"/>
        <v>190.03333333333333</v>
      </c>
      <c r="FF23" s="57">
        <f t="shared" ca="1" si="88"/>
        <v>190.03333333333333</v>
      </c>
      <c r="FG23" s="57">
        <f t="shared" ca="1" si="88"/>
        <v>237.54166666666666</v>
      </c>
      <c r="FH23" s="57">
        <f t="shared" ref="FH23:GI23" ca="1" si="89">IF($M23&lt;=FG$6,0,IF(AND($M23&gt;FG$6,$M23&lt;=FH$6),$R23-(SUM(OFFSET($AJ23,0,0,1,MATCH(FG$6,$AJ$6:$GI$6)))),IF($L23&gt;FH$6,0,(IF($M23&gt;FH$6,$Q23*FH$4)))))</f>
        <v>190.03333333333333</v>
      </c>
      <c r="FI23" s="57">
        <f t="shared" ca="1" si="89"/>
        <v>190.03333333333333</v>
      </c>
      <c r="FJ23" s="57">
        <f t="shared" ca="1" si="89"/>
        <v>237.54166666666666</v>
      </c>
      <c r="FK23" s="129">
        <f t="shared" ca="1" si="89"/>
        <v>190.03333333333333</v>
      </c>
      <c r="FL23" s="128">
        <f t="shared" ca="1" si="89"/>
        <v>190.03333333333333</v>
      </c>
      <c r="FM23" s="57">
        <f t="shared" ca="1" si="89"/>
        <v>237.54166666666666</v>
      </c>
      <c r="FN23" s="57">
        <f t="shared" ca="1" si="89"/>
        <v>190.03333333333333</v>
      </c>
      <c r="FO23" s="57">
        <f t="shared" ca="1" si="89"/>
        <v>190.03333333333333</v>
      </c>
      <c r="FP23" s="57">
        <f t="shared" ca="1" si="89"/>
        <v>237.54166666666666</v>
      </c>
      <c r="FQ23" s="57">
        <f ca="1">IF($M23&lt;=FP$6,0,IF(AND($M23&gt;FP$6,$M23&lt;=FQ$6),$R23-(SUM(OFFSET($AJ23,0,0,1,MATCH(FP$6,$AJ$6:$GI$6)))),IF($L23&gt;FQ$6,0,(IF($M23&gt;FQ$6,$Q23*FQ$4)))))</f>
        <v>190.03333333333333</v>
      </c>
      <c r="FR23" s="57">
        <f t="shared" ca="1" si="89"/>
        <v>190.03333333333333</v>
      </c>
      <c r="FS23" s="57">
        <f t="shared" ca="1" si="89"/>
        <v>237.54166666666666</v>
      </c>
      <c r="FT23" s="57">
        <f t="shared" ca="1" si="89"/>
        <v>190.03333333333333</v>
      </c>
      <c r="FU23" s="57">
        <f t="shared" ca="1" si="89"/>
        <v>190.03333333333333</v>
      </c>
      <c r="FV23" s="57">
        <f t="shared" ca="1" si="89"/>
        <v>237.54166666666666</v>
      </c>
      <c r="FW23" s="129">
        <f t="shared" ca="1" si="89"/>
        <v>237.54166666666666</v>
      </c>
      <c r="FX23" s="128">
        <f t="shared" ca="1" si="89"/>
        <v>190.03333333333333</v>
      </c>
      <c r="FY23" s="57">
        <f t="shared" ca="1" si="89"/>
        <v>237.54166666666666</v>
      </c>
      <c r="FZ23" s="57">
        <f t="shared" ca="1" si="89"/>
        <v>190.03333333333333</v>
      </c>
      <c r="GA23" s="57">
        <f t="shared" ca="1" si="89"/>
        <v>190.03333333333333</v>
      </c>
      <c r="GB23" s="57">
        <f t="shared" ca="1" si="89"/>
        <v>237.54166666666666</v>
      </c>
      <c r="GC23" s="57">
        <f t="shared" ca="1" si="89"/>
        <v>190.03333333333333</v>
      </c>
      <c r="GD23" s="57">
        <f t="shared" ca="1" si="89"/>
        <v>190.03333333333333</v>
      </c>
      <c r="GE23" s="57">
        <f t="shared" ca="1" si="89"/>
        <v>237.54166666666666</v>
      </c>
      <c r="GF23" s="57">
        <f t="shared" ca="1" si="89"/>
        <v>190.03333333333333</v>
      </c>
      <c r="GG23" s="57">
        <f t="shared" ca="1" si="89"/>
        <v>190.03333333333333</v>
      </c>
      <c r="GH23" s="57">
        <f t="shared" ca="1" si="89"/>
        <v>237.54166666666666</v>
      </c>
      <c r="GI23" s="129">
        <f t="shared" ca="1" si="89"/>
        <v>190.03333333333333</v>
      </c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</row>
    <row r="24" spans="1:222" ht="12.95" customHeight="1" x14ac:dyDescent="0.25">
      <c r="A24" s="34"/>
      <c r="B24" s="275" t="s">
        <v>7</v>
      </c>
      <c r="C24" s="111" t="s">
        <v>485</v>
      </c>
      <c r="D24" s="278" t="s">
        <v>332</v>
      </c>
      <c r="E24" s="111" t="s">
        <v>320</v>
      </c>
      <c r="F24" s="111" t="s">
        <v>394</v>
      </c>
      <c r="G24" s="258" t="s">
        <v>395</v>
      </c>
      <c r="H24" s="174">
        <v>16200100000</v>
      </c>
      <c r="I24" s="1">
        <v>44800101000</v>
      </c>
      <c r="J24" s="100" t="str">
        <f>IF(AND(M24&gt;VLOOKUP($B$2,References!A:B,2,FALSE),M24&lt;$B$2),"Ending Depreciation",IF(M24&lt;=$B$2,"Fully Depreciated",IF(M24&gt;$B$2,"Depreciating","ERROR")))</f>
        <v>Depreciating</v>
      </c>
      <c r="K24" s="52" t="s">
        <v>231</v>
      </c>
      <c r="L24" s="97">
        <f>VLOOKUP(K24,References!U:W,3,FALSE)</f>
        <v>42456</v>
      </c>
      <c r="M24" s="124">
        <f t="shared" si="41"/>
        <v>53406</v>
      </c>
      <c r="N24" s="122">
        <v>30</v>
      </c>
      <c r="O24" s="120">
        <f t="shared" si="42"/>
        <v>1560</v>
      </c>
      <c r="P24" s="118">
        <f t="shared" si="43"/>
        <v>264.85714285714283</v>
      </c>
      <c r="Q24" s="116">
        <f t="shared" si="44"/>
        <v>11.175641025641026</v>
      </c>
      <c r="R24" s="92">
        <v>17434</v>
      </c>
      <c r="S24" s="28">
        <f t="shared" ca="1" si="45"/>
        <v>2961.5448717948716</v>
      </c>
      <c r="T24" s="28">
        <f t="shared" ca="1" si="46"/>
        <v>14472.455128205129</v>
      </c>
      <c r="U24" s="34"/>
      <c r="V24" s="27">
        <f t="shared" ca="1" si="47"/>
        <v>0</v>
      </c>
      <c r="W24" s="27">
        <f t="shared" ca="1" si="48"/>
        <v>0</v>
      </c>
      <c r="X24" s="27">
        <f t="shared" ca="1" si="49"/>
        <v>0</v>
      </c>
      <c r="Y24" s="27">
        <f t="shared" ca="1" si="50"/>
        <v>0</v>
      </c>
      <c r="Z24" s="27">
        <f t="shared" ca="1" si="51"/>
        <v>0</v>
      </c>
      <c r="AA24" s="27">
        <f t="shared" ca="1" si="52"/>
        <v>0</v>
      </c>
      <c r="AB24" s="27">
        <f t="shared" ca="1" si="53"/>
        <v>346.4448717948718</v>
      </c>
      <c r="AC24" s="27">
        <f t="shared" ca="1" si="54"/>
        <v>581.13333333333333</v>
      </c>
      <c r="AD24" s="27">
        <f t="shared" ca="1" si="55"/>
        <v>581.13333333333333</v>
      </c>
      <c r="AE24" s="27">
        <f t="shared" ca="1" si="56"/>
        <v>581.13333333333333</v>
      </c>
      <c r="AF24" s="27">
        <f t="shared" ca="1" si="57"/>
        <v>581.13333333333333</v>
      </c>
      <c r="AG24" s="27">
        <f t="shared" ca="1" si="58"/>
        <v>290.56666666666666</v>
      </c>
      <c r="AH24" s="27">
        <f t="shared" ca="1" si="59"/>
        <v>0</v>
      </c>
      <c r="AI24" s="34"/>
      <c r="AJ24" s="128">
        <f t="shared" ref="AJ24:BO24" ca="1" si="90">IF($M24&lt;=AI$6,0,IF(AND($M24&gt;AI$6,$M24&lt;=AJ$6),$R24-(SUM(OFFSET($AJ24,0,0,1,MATCH(AI$6,$AJ$6:$GI$6)))),IF($L24&gt;AJ$6,0,(IF($M24&gt;AJ$6,$Q24*AJ$4)))))</f>
        <v>0</v>
      </c>
      <c r="AK24" s="57">
        <f t="shared" ca="1" si="90"/>
        <v>0</v>
      </c>
      <c r="AL24" s="57">
        <f t="shared" ca="1" si="90"/>
        <v>0</v>
      </c>
      <c r="AM24" s="57">
        <f t="shared" ca="1" si="90"/>
        <v>0</v>
      </c>
      <c r="AN24" s="57">
        <f t="shared" ca="1" si="90"/>
        <v>0</v>
      </c>
      <c r="AO24" s="57">
        <f t="shared" ca="1" si="90"/>
        <v>0</v>
      </c>
      <c r="AP24" s="57">
        <f t="shared" ca="1" si="90"/>
        <v>0</v>
      </c>
      <c r="AQ24" s="57">
        <f t="shared" ca="1" si="90"/>
        <v>0</v>
      </c>
      <c r="AR24" s="57">
        <f t="shared" ca="1" si="90"/>
        <v>0</v>
      </c>
      <c r="AS24" s="57">
        <f t="shared" ca="1" si="90"/>
        <v>0</v>
      </c>
      <c r="AT24" s="57">
        <f t="shared" ca="1" si="90"/>
        <v>0</v>
      </c>
      <c r="AU24" s="129">
        <f t="shared" ca="1" si="90"/>
        <v>0</v>
      </c>
      <c r="AV24" s="128">
        <f t="shared" ca="1" si="90"/>
        <v>0</v>
      </c>
      <c r="AW24" s="57">
        <f t="shared" ca="1" si="90"/>
        <v>0</v>
      </c>
      <c r="AX24" s="57">
        <f t="shared" ca="1" si="90"/>
        <v>0</v>
      </c>
      <c r="AY24" s="57">
        <f t="shared" ca="1" si="90"/>
        <v>0</v>
      </c>
      <c r="AZ24" s="57">
        <f t="shared" ca="1" si="90"/>
        <v>0</v>
      </c>
      <c r="BA24" s="57">
        <f t="shared" ca="1" si="90"/>
        <v>0</v>
      </c>
      <c r="BB24" s="57">
        <f t="shared" ca="1" si="90"/>
        <v>0</v>
      </c>
      <c r="BC24" s="57">
        <f t="shared" ca="1" si="90"/>
        <v>0</v>
      </c>
      <c r="BD24" s="57">
        <f t="shared" ca="1" si="90"/>
        <v>0</v>
      </c>
      <c r="BE24" s="57">
        <f t="shared" ca="1" si="90"/>
        <v>0</v>
      </c>
      <c r="BF24" s="57">
        <f t="shared" ca="1" si="90"/>
        <v>0</v>
      </c>
      <c r="BG24" s="129">
        <f t="shared" ca="1" si="90"/>
        <v>0</v>
      </c>
      <c r="BH24" s="128">
        <f t="shared" ca="1" si="90"/>
        <v>0</v>
      </c>
      <c r="BI24" s="57">
        <f t="shared" ca="1" si="90"/>
        <v>0</v>
      </c>
      <c r="BJ24" s="57">
        <f t="shared" ca="1" si="90"/>
        <v>0</v>
      </c>
      <c r="BK24" s="57">
        <f t="shared" ca="1" si="90"/>
        <v>0</v>
      </c>
      <c r="BL24" s="57">
        <f t="shared" ca="1" si="90"/>
        <v>0</v>
      </c>
      <c r="BM24" s="57">
        <f t="shared" ca="1" si="90"/>
        <v>0</v>
      </c>
      <c r="BN24" s="57">
        <f t="shared" ca="1" si="90"/>
        <v>0</v>
      </c>
      <c r="BO24" s="57">
        <f t="shared" ca="1" si="90"/>
        <v>0</v>
      </c>
      <c r="BP24" s="57">
        <f t="shared" ref="BP24:CU24" ca="1" si="91">IF($M24&lt;=BO$6,0,IF(AND($M24&gt;BO$6,$M24&lt;=BP$6),$R24-(SUM(OFFSET($AJ24,0,0,1,MATCH(BO$6,$AJ$6:$GI$6)))),IF($L24&gt;BP$6,0,(IF($M24&gt;BP$6,$Q24*BP$4)))))</f>
        <v>0</v>
      </c>
      <c r="BQ24" s="57">
        <f t="shared" ca="1" si="91"/>
        <v>0</v>
      </c>
      <c r="BR24" s="57">
        <f t="shared" ca="1" si="91"/>
        <v>0</v>
      </c>
      <c r="BS24" s="129">
        <f t="shared" ca="1" si="91"/>
        <v>0</v>
      </c>
      <c r="BT24" s="128">
        <f t="shared" ca="1" si="91"/>
        <v>0</v>
      </c>
      <c r="BU24" s="57">
        <f t="shared" ca="1" si="91"/>
        <v>0</v>
      </c>
      <c r="BV24" s="57">
        <f t="shared" ca="1" si="91"/>
        <v>0</v>
      </c>
      <c r="BW24" s="57">
        <f t="shared" ca="1" si="91"/>
        <v>0</v>
      </c>
      <c r="BX24" s="57">
        <f t="shared" ca="1" si="91"/>
        <v>0</v>
      </c>
      <c r="BY24" s="57">
        <f t="shared" ca="1" si="91"/>
        <v>0</v>
      </c>
      <c r="BZ24" s="57">
        <f t="shared" ca="1" si="91"/>
        <v>0</v>
      </c>
      <c r="CA24" s="57">
        <f t="shared" ca="1" si="91"/>
        <v>0</v>
      </c>
      <c r="CB24" s="57">
        <f t="shared" ca="1" si="91"/>
        <v>0</v>
      </c>
      <c r="CC24" s="57">
        <f t="shared" ca="1" si="91"/>
        <v>0</v>
      </c>
      <c r="CD24" s="57">
        <f t="shared" ca="1" si="91"/>
        <v>0</v>
      </c>
      <c r="CE24" s="129">
        <f t="shared" ca="1" si="91"/>
        <v>0</v>
      </c>
      <c r="CF24" s="128">
        <f t="shared" ca="1" si="91"/>
        <v>0</v>
      </c>
      <c r="CG24" s="57">
        <f t="shared" ca="1" si="91"/>
        <v>0</v>
      </c>
      <c r="CH24" s="57">
        <f t="shared" ca="1" si="91"/>
        <v>0</v>
      </c>
      <c r="CI24" s="57">
        <f t="shared" ca="1" si="91"/>
        <v>0</v>
      </c>
      <c r="CJ24" s="57">
        <f t="shared" ca="1" si="91"/>
        <v>0</v>
      </c>
      <c r="CK24" s="57">
        <f t="shared" ca="1" si="91"/>
        <v>0</v>
      </c>
      <c r="CL24" s="57">
        <f t="shared" ca="1" si="91"/>
        <v>0</v>
      </c>
      <c r="CM24" s="57">
        <f t="shared" ca="1" si="91"/>
        <v>0</v>
      </c>
      <c r="CN24" s="57">
        <f t="shared" ca="1" si="91"/>
        <v>0</v>
      </c>
      <c r="CO24" s="57">
        <f t="shared" ca="1" si="91"/>
        <v>0</v>
      </c>
      <c r="CP24" s="57">
        <f t="shared" ca="1" si="91"/>
        <v>0</v>
      </c>
      <c r="CQ24" s="129">
        <f t="shared" ca="1" si="91"/>
        <v>0</v>
      </c>
      <c r="CR24" s="128">
        <f t="shared" ca="1" si="91"/>
        <v>0</v>
      </c>
      <c r="CS24" s="57">
        <f t="shared" ca="1" si="91"/>
        <v>0</v>
      </c>
      <c r="CT24" s="57">
        <f t="shared" ca="1" si="91"/>
        <v>0</v>
      </c>
      <c r="CU24" s="57">
        <f t="shared" ca="1" si="91"/>
        <v>0</v>
      </c>
      <c r="CV24" s="57">
        <f t="shared" ref="CV24:EA24" ca="1" si="92">IF($M24&lt;=CU$6,0,IF(AND($M24&gt;CU$6,$M24&lt;=CV$6),$R24-(SUM(OFFSET($AJ24,0,0,1,MATCH(CU$6,$AJ$6:$GI$6)))),IF($L24&gt;CV$6,0,(IF($M24&gt;CV$6,$Q24*CV$4)))))</f>
        <v>0</v>
      </c>
      <c r="CW24" s="57">
        <f t="shared" ca="1" si="92"/>
        <v>0</v>
      </c>
      <c r="CX24" s="57">
        <f t="shared" ca="1" si="92"/>
        <v>0</v>
      </c>
      <c r="CY24" s="57">
        <f t="shared" ca="1" si="92"/>
        <v>0</v>
      </c>
      <c r="CZ24" s="57">
        <f t="shared" ca="1" si="92"/>
        <v>0</v>
      </c>
      <c r="DA24" s="57">
        <f t="shared" ca="1" si="92"/>
        <v>0</v>
      </c>
      <c r="DB24" s="57">
        <f t="shared" ca="1" si="92"/>
        <v>0</v>
      </c>
      <c r="DC24" s="129">
        <f t="shared" ca="1" si="92"/>
        <v>0</v>
      </c>
      <c r="DD24" s="128">
        <f t="shared" ca="1" si="92"/>
        <v>0</v>
      </c>
      <c r="DE24" s="57">
        <f t="shared" ca="1" si="92"/>
        <v>0</v>
      </c>
      <c r="DF24" s="57">
        <f t="shared" ca="1" si="92"/>
        <v>0</v>
      </c>
      <c r="DG24" s="57">
        <f t="shared" ca="1" si="92"/>
        <v>0</v>
      </c>
      <c r="DH24" s="57">
        <f t="shared" ca="1" si="92"/>
        <v>0</v>
      </c>
      <c r="DI24" s="57">
        <f t="shared" ca="1" si="92"/>
        <v>44.702564102564104</v>
      </c>
      <c r="DJ24" s="57">
        <f t="shared" ca="1" si="92"/>
        <v>44.702564102564104</v>
      </c>
      <c r="DK24" s="57">
        <f t="shared" ca="1" si="92"/>
        <v>55.878205128205131</v>
      </c>
      <c r="DL24" s="57">
        <f t="shared" ca="1" si="92"/>
        <v>44.702564102564104</v>
      </c>
      <c r="DM24" s="57">
        <f t="shared" ca="1" si="92"/>
        <v>44.702564102564104</v>
      </c>
      <c r="DN24" s="57">
        <f t="shared" ca="1" si="92"/>
        <v>55.878205128205131</v>
      </c>
      <c r="DO24" s="129">
        <f t="shared" ca="1" si="92"/>
        <v>55.878205128205131</v>
      </c>
      <c r="DP24" s="128">
        <f t="shared" ca="1" si="92"/>
        <v>44.702564102564104</v>
      </c>
      <c r="DQ24" s="57">
        <f t="shared" ca="1" si="92"/>
        <v>55.878205128205131</v>
      </c>
      <c r="DR24" s="57">
        <f t="shared" ca="1" si="92"/>
        <v>44.702564102564104</v>
      </c>
      <c r="DS24" s="57">
        <f t="shared" ca="1" si="92"/>
        <v>44.702564102564104</v>
      </c>
      <c r="DT24" s="57">
        <f t="shared" ca="1" si="92"/>
        <v>55.878205128205131</v>
      </c>
      <c r="DU24" s="57">
        <f t="shared" ca="1" si="92"/>
        <v>44.702564102564104</v>
      </c>
      <c r="DV24" s="57">
        <f t="shared" ca="1" si="92"/>
        <v>44.702564102564104</v>
      </c>
      <c r="DW24" s="57">
        <f t="shared" ca="1" si="92"/>
        <v>55.878205128205131</v>
      </c>
      <c r="DX24" s="57">
        <f t="shared" ca="1" si="92"/>
        <v>44.702564102564104</v>
      </c>
      <c r="DY24" s="57">
        <f t="shared" ca="1" si="92"/>
        <v>44.702564102564104</v>
      </c>
      <c r="DZ24" s="57">
        <f t="shared" ca="1" si="92"/>
        <v>55.878205128205131</v>
      </c>
      <c r="EA24" s="129">
        <f t="shared" ca="1" si="92"/>
        <v>44.702564102564104</v>
      </c>
      <c r="EB24" s="128">
        <f t="shared" ref="EB24:FG24" ca="1" si="93">IF($M24&lt;=EA$6,0,IF(AND($M24&gt;EA$6,$M24&lt;=EB$6),$R24-(SUM(OFFSET($AJ24,0,0,1,MATCH(EA$6,$AJ$6:$GI$6)))),IF($L24&gt;EB$6,0,(IF($M24&gt;EB$6,$Q24*EB$4)))))</f>
        <v>44.702564102564104</v>
      </c>
      <c r="EC24" s="57">
        <f t="shared" ca="1" si="93"/>
        <v>55.878205128205131</v>
      </c>
      <c r="ED24" s="57">
        <f t="shared" ca="1" si="93"/>
        <v>44.702564102564104</v>
      </c>
      <c r="EE24" s="57">
        <f t="shared" ca="1" si="93"/>
        <v>44.702564102564104</v>
      </c>
      <c r="EF24" s="57">
        <f t="shared" ca="1" si="93"/>
        <v>55.878205128205131</v>
      </c>
      <c r="EG24" s="57">
        <f t="shared" ca="1" si="93"/>
        <v>44.702564102564104</v>
      </c>
      <c r="EH24" s="57">
        <f t="shared" ca="1" si="93"/>
        <v>44.702564102564104</v>
      </c>
      <c r="EI24" s="57">
        <f t="shared" ca="1" si="93"/>
        <v>55.878205128205131</v>
      </c>
      <c r="EJ24" s="57">
        <f t="shared" ca="1" si="93"/>
        <v>44.702564102564104</v>
      </c>
      <c r="EK24" s="57">
        <f t="shared" ca="1" si="93"/>
        <v>44.702564102564104</v>
      </c>
      <c r="EL24" s="57">
        <f t="shared" ca="1" si="93"/>
        <v>55.878205128205131</v>
      </c>
      <c r="EM24" s="129">
        <f t="shared" ca="1" si="93"/>
        <v>44.702564102564104</v>
      </c>
      <c r="EN24" s="128">
        <f t="shared" ca="1" si="93"/>
        <v>44.702564102564104</v>
      </c>
      <c r="EO24" s="57">
        <f t="shared" ca="1" si="93"/>
        <v>55.878205128205131</v>
      </c>
      <c r="EP24" s="57">
        <f t="shared" ca="1" si="93"/>
        <v>44.702564102564104</v>
      </c>
      <c r="EQ24" s="57">
        <f t="shared" ca="1" si="93"/>
        <v>44.702564102564104</v>
      </c>
      <c r="ER24" s="57">
        <f t="shared" ca="1" si="93"/>
        <v>55.878205128205131</v>
      </c>
      <c r="ES24" s="57">
        <f t="shared" ca="1" si="93"/>
        <v>44.702564102564104</v>
      </c>
      <c r="ET24" s="57">
        <f t="shared" ca="1" si="93"/>
        <v>44.702564102564104</v>
      </c>
      <c r="EU24" s="57">
        <f t="shared" ca="1" si="93"/>
        <v>55.878205128205131</v>
      </c>
      <c r="EV24" s="57">
        <f t="shared" ca="1" si="93"/>
        <v>44.702564102564104</v>
      </c>
      <c r="EW24" s="57">
        <f t="shared" ca="1" si="93"/>
        <v>44.702564102564104</v>
      </c>
      <c r="EX24" s="57">
        <f t="shared" ca="1" si="93"/>
        <v>55.878205128205131</v>
      </c>
      <c r="EY24" s="129">
        <f t="shared" ca="1" si="93"/>
        <v>44.702564102564104</v>
      </c>
      <c r="EZ24" s="128">
        <f t="shared" ca="1" si="93"/>
        <v>44.702564102564104</v>
      </c>
      <c r="FA24" s="57">
        <f t="shared" ca="1" si="93"/>
        <v>55.878205128205131</v>
      </c>
      <c r="FB24" s="57">
        <f t="shared" ca="1" si="93"/>
        <v>44.702564102564104</v>
      </c>
      <c r="FC24" s="57">
        <f t="shared" ca="1" si="93"/>
        <v>44.702564102564104</v>
      </c>
      <c r="FD24" s="57">
        <f t="shared" ca="1" si="93"/>
        <v>55.878205128205131</v>
      </c>
      <c r="FE24" s="57">
        <f t="shared" ca="1" si="93"/>
        <v>44.702564102564104</v>
      </c>
      <c r="FF24" s="57">
        <f t="shared" ca="1" si="93"/>
        <v>44.702564102564104</v>
      </c>
      <c r="FG24" s="57">
        <f t="shared" ca="1" si="93"/>
        <v>55.878205128205131</v>
      </c>
      <c r="FH24" s="57">
        <f t="shared" ref="FH24:GI24" ca="1" si="94">IF($M24&lt;=FG$6,0,IF(AND($M24&gt;FG$6,$M24&lt;=FH$6),$R24-(SUM(OFFSET($AJ24,0,0,1,MATCH(FG$6,$AJ$6:$GI$6)))),IF($L24&gt;FH$6,0,(IF($M24&gt;FH$6,$Q24*FH$4)))))</f>
        <v>44.702564102564104</v>
      </c>
      <c r="FI24" s="57">
        <f t="shared" ca="1" si="94"/>
        <v>44.702564102564104</v>
      </c>
      <c r="FJ24" s="57">
        <f t="shared" ca="1" si="94"/>
        <v>55.878205128205131</v>
      </c>
      <c r="FK24" s="129">
        <f t="shared" ca="1" si="94"/>
        <v>44.702564102564104</v>
      </c>
      <c r="FL24" s="128">
        <f t="shared" ca="1" si="94"/>
        <v>44.702564102564104</v>
      </c>
      <c r="FM24" s="57">
        <f t="shared" ca="1" si="94"/>
        <v>55.878205128205131</v>
      </c>
      <c r="FN24" s="57">
        <f t="shared" ca="1" si="94"/>
        <v>44.702564102564104</v>
      </c>
      <c r="FO24" s="57">
        <f t="shared" ca="1" si="94"/>
        <v>44.702564102564104</v>
      </c>
      <c r="FP24" s="57">
        <f t="shared" ca="1" si="94"/>
        <v>55.878205128205131</v>
      </c>
      <c r="FQ24" s="57">
        <f t="shared" ca="1" si="94"/>
        <v>44.702564102564104</v>
      </c>
      <c r="FR24" s="57">
        <f t="shared" ca="1" si="94"/>
        <v>44.702564102564104</v>
      </c>
      <c r="FS24" s="57">
        <f t="shared" ca="1" si="94"/>
        <v>55.878205128205131</v>
      </c>
      <c r="FT24" s="57">
        <f t="shared" ca="1" si="94"/>
        <v>44.702564102564104</v>
      </c>
      <c r="FU24" s="57">
        <f t="shared" ca="1" si="94"/>
        <v>44.702564102564104</v>
      </c>
      <c r="FV24" s="57">
        <f t="shared" ca="1" si="94"/>
        <v>55.878205128205131</v>
      </c>
      <c r="FW24" s="129">
        <f t="shared" ca="1" si="94"/>
        <v>55.878205128205131</v>
      </c>
      <c r="FX24" s="128">
        <f t="shared" ca="1" si="94"/>
        <v>44.702564102564104</v>
      </c>
      <c r="FY24" s="57">
        <f t="shared" ca="1" si="94"/>
        <v>55.878205128205131</v>
      </c>
      <c r="FZ24" s="57">
        <f t="shared" ca="1" si="94"/>
        <v>44.702564102564104</v>
      </c>
      <c r="GA24" s="57">
        <f t="shared" ca="1" si="94"/>
        <v>44.702564102564104</v>
      </c>
      <c r="GB24" s="57">
        <f t="shared" ca="1" si="94"/>
        <v>55.878205128205131</v>
      </c>
      <c r="GC24" s="57">
        <f t="shared" ca="1" si="94"/>
        <v>44.702564102564104</v>
      </c>
      <c r="GD24" s="57">
        <f t="shared" ca="1" si="94"/>
        <v>44.702564102564104</v>
      </c>
      <c r="GE24" s="57">
        <f t="shared" ca="1" si="94"/>
        <v>55.878205128205131</v>
      </c>
      <c r="GF24" s="57">
        <f t="shared" ca="1" si="94"/>
        <v>44.702564102564104</v>
      </c>
      <c r="GG24" s="57">
        <f t="shared" ca="1" si="94"/>
        <v>44.702564102564104</v>
      </c>
      <c r="GH24" s="57">
        <f t="shared" ca="1" si="94"/>
        <v>55.878205128205131</v>
      </c>
      <c r="GI24" s="129">
        <f t="shared" ca="1" si="94"/>
        <v>44.702564102564104</v>
      </c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</row>
    <row r="25" spans="1:222" ht="12.95" customHeight="1" x14ac:dyDescent="0.25">
      <c r="A25" s="34"/>
      <c r="B25" s="275" t="s">
        <v>7</v>
      </c>
      <c r="C25" s="279" t="s">
        <v>486</v>
      </c>
      <c r="D25" s="278" t="s">
        <v>335</v>
      </c>
      <c r="E25" s="111" t="s">
        <v>320</v>
      </c>
      <c r="F25" s="111" t="s">
        <v>396</v>
      </c>
      <c r="G25" s="258" t="s">
        <v>397</v>
      </c>
      <c r="H25" s="174">
        <v>16200100000</v>
      </c>
      <c r="I25" s="1">
        <v>44800101000</v>
      </c>
      <c r="J25" s="100" t="str">
        <f>IF(AND(M25&gt;VLOOKUP($B$2,References!A:B,2,FALSE),M25&lt;$B$2),"Ending Depreciation",IF(M25&lt;=$B$2,"Fully Depreciated",IF(M25&gt;$B$2,"Depreciating","ERROR")))</f>
        <v>Depreciating</v>
      </c>
      <c r="K25" s="52" t="s">
        <v>231</v>
      </c>
      <c r="L25" s="97">
        <f>VLOOKUP(K25,References!U:W,3,FALSE)</f>
        <v>42456</v>
      </c>
      <c r="M25" s="124">
        <f t="shared" si="41"/>
        <v>53406</v>
      </c>
      <c r="N25" s="122">
        <v>30</v>
      </c>
      <c r="O25" s="120">
        <f t="shared" si="42"/>
        <v>1560</v>
      </c>
      <c r="P25" s="118">
        <f t="shared" si="43"/>
        <v>264.85714285714283</v>
      </c>
      <c r="Q25" s="116">
        <f t="shared" si="44"/>
        <v>4.5435897435897434</v>
      </c>
      <c r="R25" s="92">
        <v>7088</v>
      </c>
      <c r="S25" s="28">
        <f t="shared" ca="1" si="45"/>
        <v>1204.0512820512818</v>
      </c>
      <c r="T25" s="28">
        <f t="shared" ca="1" si="46"/>
        <v>5883.9487179487187</v>
      </c>
      <c r="U25" s="34"/>
      <c r="V25" s="27">
        <f t="shared" ca="1" si="47"/>
        <v>0</v>
      </c>
      <c r="W25" s="27">
        <f t="shared" ca="1" si="48"/>
        <v>0</v>
      </c>
      <c r="X25" s="27">
        <f t="shared" ca="1" si="49"/>
        <v>0</v>
      </c>
      <c r="Y25" s="27">
        <f t="shared" ca="1" si="50"/>
        <v>0</v>
      </c>
      <c r="Z25" s="27">
        <f t="shared" ca="1" si="51"/>
        <v>0</v>
      </c>
      <c r="AA25" s="27">
        <f t="shared" ca="1" si="52"/>
        <v>0</v>
      </c>
      <c r="AB25" s="27">
        <f t="shared" ca="1" si="53"/>
        <v>140.85128205128203</v>
      </c>
      <c r="AC25" s="27">
        <f t="shared" ca="1" si="54"/>
        <v>236.26666666666662</v>
      </c>
      <c r="AD25" s="27">
        <f t="shared" ca="1" si="55"/>
        <v>236.26666666666662</v>
      </c>
      <c r="AE25" s="27">
        <f t="shared" ca="1" si="56"/>
        <v>236.26666666666662</v>
      </c>
      <c r="AF25" s="27">
        <f t="shared" ca="1" si="57"/>
        <v>236.26666666666662</v>
      </c>
      <c r="AG25" s="27">
        <f t="shared" ca="1" si="58"/>
        <v>118.13333333333333</v>
      </c>
      <c r="AH25" s="27">
        <f t="shared" ca="1" si="59"/>
        <v>0</v>
      </c>
      <c r="AI25" s="34"/>
      <c r="AJ25" s="128">
        <f t="shared" ref="AJ25:BO25" ca="1" si="95">IF($M25&lt;=AI$6,0,IF(AND($M25&gt;AI$6,$M25&lt;=AJ$6),$R25-(SUM(OFFSET($AJ25,0,0,1,MATCH(AI$6,$AJ$6:$GI$6)))),IF($L25&gt;AJ$6,0,(IF($M25&gt;AJ$6,$Q25*AJ$4)))))</f>
        <v>0</v>
      </c>
      <c r="AK25" s="57">
        <f t="shared" ca="1" si="95"/>
        <v>0</v>
      </c>
      <c r="AL25" s="57">
        <f t="shared" ca="1" si="95"/>
        <v>0</v>
      </c>
      <c r="AM25" s="57">
        <f t="shared" ca="1" si="95"/>
        <v>0</v>
      </c>
      <c r="AN25" s="57">
        <f t="shared" ca="1" si="95"/>
        <v>0</v>
      </c>
      <c r="AO25" s="57">
        <f t="shared" ca="1" si="95"/>
        <v>0</v>
      </c>
      <c r="AP25" s="57">
        <f t="shared" ca="1" si="95"/>
        <v>0</v>
      </c>
      <c r="AQ25" s="57">
        <f t="shared" ca="1" si="95"/>
        <v>0</v>
      </c>
      <c r="AR25" s="57">
        <f t="shared" ca="1" si="95"/>
        <v>0</v>
      </c>
      <c r="AS25" s="57">
        <f t="shared" ca="1" si="95"/>
        <v>0</v>
      </c>
      <c r="AT25" s="57">
        <f t="shared" ca="1" si="95"/>
        <v>0</v>
      </c>
      <c r="AU25" s="129">
        <f t="shared" ca="1" si="95"/>
        <v>0</v>
      </c>
      <c r="AV25" s="128">
        <f t="shared" ca="1" si="95"/>
        <v>0</v>
      </c>
      <c r="AW25" s="57">
        <f t="shared" ca="1" si="95"/>
        <v>0</v>
      </c>
      <c r="AX25" s="57">
        <f t="shared" ca="1" si="95"/>
        <v>0</v>
      </c>
      <c r="AY25" s="57">
        <f t="shared" ca="1" si="95"/>
        <v>0</v>
      </c>
      <c r="AZ25" s="57">
        <f t="shared" ca="1" si="95"/>
        <v>0</v>
      </c>
      <c r="BA25" s="57">
        <f t="shared" ca="1" si="95"/>
        <v>0</v>
      </c>
      <c r="BB25" s="57">
        <f t="shared" ca="1" si="95"/>
        <v>0</v>
      </c>
      <c r="BC25" s="57">
        <f t="shared" ca="1" si="95"/>
        <v>0</v>
      </c>
      <c r="BD25" s="57">
        <f t="shared" ca="1" si="95"/>
        <v>0</v>
      </c>
      <c r="BE25" s="57">
        <f t="shared" ca="1" si="95"/>
        <v>0</v>
      </c>
      <c r="BF25" s="57">
        <f t="shared" ca="1" si="95"/>
        <v>0</v>
      </c>
      <c r="BG25" s="129">
        <f t="shared" ca="1" si="95"/>
        <v>0</v>
      </c>
      <c r="BH25" s="128">
        <f t="shared" ca="1" si="95"/>
        <v>0</v>
      </c>
      <c r="BI25" s="57">
        <f t="shared" ca="1" si="95"/>
        <v>0</v>
      </c>
      <c r="BJ25" s="57">
        <f t="shared" ca="1" si="95"/>
        <v>0</v>
      </c>
      <c r="BK25" s="57">
        <f t="shared" ca="1" si="95"/>
        <v>0</v>
      </c>
      <c r="BL25" s="57">
        <f t="shared" ca="1" si="95"/>
        <v>0</v>
      </c>
      <c r="BM25" s="57">
        <f t="shared" ca="1" si="95"/>
        <v>0</v>
      </c>
      <c r="BN25" s="57">
        <f t="shared" ca="1" si="95"/>
        <v>0</v>
      </c>
      <c r="BO25" s="57">
        <f t="shared" ca="1" si="95"/>
        <v>0</v>
      </c>
      <c r="BP25" s="57">
        <f t="shared" ref="BP25:CU25" ca="1" si="96">IF($M25&lt;=BO$6,0,IF(AND($M25&gt;BO$6,$M25&lt;=BP$6),$R25-(SUM(OFFSET($AJ25,0,0,1,MATCH(BO$6,$AJ$6:$GI$6)))),IF($L25&gt;BP$6,0,(IF($M25&gt;BP$6,$Q25*BP$4)))))</f>
        <v>0</v>
      </c>
      <c r="BQ25" s="57">
        <f t="shared" ca="1" si="96"/>
        <v>0</v>
      </c>
      <c r="BR25" s="57">
        <f t="shared" ca="1" si="96"/>
        <v>0</v>
      </c>
      <c r="BS25" s="129">
        <f t="shared" ca="1" si="96"/>
        <v>0</v>
      </c>
      <c r="BT25" s="128">
        <f t="shared" ca="1" si="96"/>
        <v>0</v>
      </c>
      <c r="BU25" s="57">
        <f t="shared" ca="1" si="96"/>
        <v>0</v>
      </c>
      <c r="BV25" s="57">
        <f t="shared" ca="1" si="96"/>
        <v>0</v>
      </c>
      <c r="BW25" s="57">
        <f t="shared" ca="1" si="96"/>
        <v>0</v>
      </c>
      <c r="BX25" s="57">
        <f t="shared" ca="1" si="96"/>
        <v>0</v>
      </c>
      <c r="BY25" s="57">
        <f t="shared" ca="1" si="96"/>
        <v>0</v>
      </c>
      <c r="BZ25" s="57">
        <f t="shared" ca="1" si="96"/>
        <v>0</v>
      </c>
      <c r="CA25" s="57">
        <f t="shared" ca="1" si="96"/>
        <v>0</v>
      </c>
      <c r="CB25" s="57">
        <f t="shared" ca="1" si="96"/>
        <v>0</v>
      </c>
      <c r="CC25" s="57">
        <f t="shared" ca="1" si="96"/>
        <v>0</v>
      </c>
      <c r="CD25" s="57">
        <f t="shared" ca="1" si="96"/>
        <v>0</v>
      </c>
      <c r="CE25" s="129">
        <f t="shared" ca="1" si="96"/>
        <v>0</v>
      </c>
      <c r="CF25" s="128">
        <f t="shared" ca="1" si="96"/>
        <v>0</v>
      </c>
      <c r="CG25" s="57">
        <f t="shared" ca="1" si="96"/>
        <v>0</v>
      </c>
      <c r="CH25" s="57">
        <f t="shared" ca="1" si="96"/>
        <v>0</v>
      </c>
      <c r="CI25" s="57">
        <f t="shared" ca="1" si="96"/>
        <v>0</v>
      </c>
      <c r="CJ25" s="57">
        <f t="shared" ca="1" si="96"/>
        <v>0</v>
      </c>
      <c r="CK25" s="57">
        <f t="shared" ca="1" si="96"/>
        <v>0</v>
      </c>
      <c r="CL25" s="57">
        <f t="shared" ca="1" si="96"/>
        <v>0</v>
      </c>
      <c r="CM25" s="57">
        <f t="shared" ca="1" si="96"/>
        <v>0</v>
      </c>
      <c r="CN25" s="57">
        <f t="shared" ca="1" si="96"/>
        <v>0</v>
      </c>
      <c r="CO25" s="57">
        <f t="shared" ca="1" si="96"/>
        <v>0</v>
      </c>
      <c r="CP25" s="57">
        <f t="shared" ca="1" si="96"/>
        <v>0</v>
      </c>
      <c r="CQ25" s="129">
        <f t="shared" ca="1" si="96"/>
        <v>0</v>
      </c>
      <c r="CR25" s="128">
        <f t="shared" ca="1" si="96"/>
        <v>0</v>
      </c>
      <c r="CS25" s="57">
        <f t="shared" ca="1" si="96"/>
        <v>0</v>
      </c>
      <c r="CT25" s="57">
        <f t="shared" ca="1" si="96"/>
        <v>0</v>
      </c>
      <c r="CU25" s="57">
        <f t="shared" ca="1" si="96"/>
        <v>0</v>
      </c>
      <c r="CV25" s="57">
        <f t="shared" ref="CV25:EA25" ca="1" si="97">IF($M25&lt;=CU$6,0,IF(AND($M25&gt;CU$6,$M25&lt;=CV$6),$R25-(SUM(OFFSET($AJ25,0,0,1,MATCH(CU$6,$AJ$6:$GI$6)))),IF($L25&gt;CV$6,0,(IF($M25&gt;CV$6,$Q25*CV$4)))))</f>
        <v>0</v>
      </c>
      <c r="CW25" s="57">
        <f t="shared" ca="1" si="97"/>
        <v>0</v>
      </c>
      <c r="CX25" s="57">
        <f t="shared" ca="1" si="97"/>
        <v>0</v>
      </c>
      <c r="CY25" s="57">
        <f t="shared" ca="1" si="97"/>
        <v>0</v>
      </c>
      <c r="CZ25" s="57">
        <f t="shared" ca="1" si="97"/>
        <v>0</v>
      </c>
      <c r="DA25" s="57">
        <f t="shared" ca="1" si="97"/>
        <v>0</v>
      </c>
      <c r="DB25" s="57">
        <f t="shared" ca="1" si="97"/>
        <v>0</v>
      </c>
      <c r="DC25" s="129">
        <f t="shared" ca="1" si="97"/>
        <v>0</v>
      </c>
      <c r="DD25" s="128">
        <f t="shared" ca="1" si="97"/>
        <v>0</v>
      </c>
      <c r="DE25" s="57">
        <f t="shared" ca="1" si="97"/>
        <v>0</v>
      </c>
      <c r="DF25" s="57">
        <f t="shared" ca="1" si="97"/>
        <v>0</v>
      </c>
      <c r="DG25" s="57">
        <f t="shared" ca="1" si="97"/>
        <v>0</v>
      </c>
      <c r="DH25" s="57">
        <f t="shared" ca="1" si="97"/>
        <v>0</v>
      </c>
      <c r="DI25" s="57">
        <f t="shared" ca="1" si="97"/>
        <v>18.174358974358974</v>
      </c>
      <c r="DJ25" s="57">
        <f t="shared" ca="1" si="97"/>
        <v>18.174358974358974</v>
      </c>
      <c r="DK25" s="57">
        <f t="shared" ca="1" si="97"/>
        <v>22.717948717948715</v>
      </c>
      <c r="DL25" s="57">
        <f t="shared" ca="1" si="97"/>
        <v>18.174358974358974</v>
      </c>
      <c r="DM25" s="57">
        <f t="shared" ca="1" si="97"/>
        <v>18.174358974358974</v>
      </c>
      <c r="DN25" s="57">
        <f t="shared" ca="1" si="97"/>
        <v>22.717948717948715</v>
      </c>
      <c r="DO25" s="129">
        <f t="shared" ca="1" si="97"/>
        <v>22.717948717948715</v>
      </c>
      <c r="DP25" s="128">
        <f t="shared" ca="1" si="97"/>
        <v>18.174358974358974</v>
      </c>
      <c r="DQ25" s="57">
        <f t="shared" ca="1" si="97"/>
        <v>22.717948717948715</v>
      </c>
      <c r="DR25" s="57">
        <f t="shared" ca="1" si="97"/>
        <v>18.174358974358974</v>
      </c>
      <c r="DS25" s="57">
        <f t="shared" ca="1" si="97"/>
        <v>18.174358974358974</v>
      </c>
      <c r="DT25" s="57">
        <f t="shared" ca="1" si="97"/>
        <v>22.717948717948715</v>
      </c>
      <c r="DU25" s="57">
        <f t="shared" ca="1" si="97"/>
        <v>18.174358974358974</v>
      </c>
      <c r="DV25" s="57">
        <f t="shared" ca="1" si="97"/>
        <v>18.174358974358974</v>
      </c>
      <c r="DW25" s="57">
        <f t="shared" ca="1" si="97"/>
        <v>22.717948717948715</v>
      </c>
      <c r="DX25" s="57">
        <f t="shared" ca="1" si="97"/>
        <v>18.174358974358974</v>
      </c>
      <c r="DY25" s="57">
        <f t="shared" ca="1" si="97"/>
        <v>18.174358974358974</v>
      </c>
      <c r="DZ25" s="57">
        <f t="shared" ca="1" si="97"/>
        <v>22.717948717948715</v>
      </c>
      <c r="EA25" s="129">
        <f t="shared" ca="1" si="97"/>
        <v>18.174358974358974</v>
      </c>
      <c r="EB25" s="128">
        <f t="shared" ref="EB25:FG25" ca="1" si="98">IF($M25&lt;=EA$6,0,IF(AND($M25&gt;EA$6,$M25&lt;=EB$6),$R25-(SUM(OFFSET($AJ25,0,0,1,MATCH(EA$6,$AJ$6:$GI$6)))),IF($L25&gt;EB$6,0,(IF($M25&gt;EB$6,$Q25*EB$4)))))</f>
        <v>18.174358974358974</v>
      </c>
      <c r="EC25" s="57">
        <f t="shared" ca="1" si="98"/>
        <v>22.717948717948715</v>
      </c>
      <c r="ED25" s="57">
        <f t="shared" ca="1" si="98"/>
        <v>18.174358974358974</v>
      </c>
      <c r="EE25" s="57">
        <f t="shared" ca="1" si="98"/>
        <v>18.174358974358974</v>
      </c>
      <c r="EF25" s="57">
        <f t="shared" ca="1" si="98"/>
        <v>22.717948717948715</v>
      </c>
      <c r="EG25" s="57">
        <f t="shared" ca="1" si="98"/>
        <v>18.174358974358974</v>
      </c>
      <c r="EH25" s="57">
        <f t="shared" ca="1" si="98"/>
        <v>18.174358974358974</v>
      </c>
      <c r="EI25" s="57">
        <f t="shared" ca="1" si="98"/>
        <v>22.717948717948715</v>
      </c>
      <c r="EJ25" s="57">
        <f t="shared" ca="1" si="98"/>
        <v>18.174358974358974</v>
      </c>
      <c r="EK25" s="57">
        <f t="shared" ca="1" si="98"/>
        <v>18.174358974358974</v>
      </c>
      <c r="EL25" s="57">
        <f t="shared" ca="1" si="98"/>
        <v>22.717948717948715</v>
      </c>
      <c r="EM25" s="129">
        <f t="shared" ca="1" si="98"/>
        <v>18.174358974358974</v>
      </c>
      <c r="EN25" s="128">
        <f t="shared" ca="1" si="98"/>
        <v>18.174358974358974</v>
      </c>
      <c r="EO25" s="57">
        <f t="shared" ca="1" si="98"/>
        <v>22.717948717948715</v>
      </c>
      <c r="EP25" s="57">
        <f t="shared" ca="1" si="98"/>
        <v>18.174358974358974</v>
      </c>
      <c r="EQ25" s="57">
        <f t="shared" ca="1" si="98"/>
        <v>18.174358974358974</v>
      </c>
      <c r="ER25" s="57">
        <f t="shared" ca="1" si="98"/>
        <v>22.717948717948715</v>
      </c>
      <c r="ES25" s="57">
        <f t="shared" ca="1" si="98"/>
        <v>18.174358974358974</v>
      </c>
      <c r="ET25" s="57">
        <f t="shared" ca="1" si="98"/>
        <v>18.174358974358974</v>
      </c>
      <c r="EU25" s="57">
        <f t="shared" ca="1" si="98"/>
        <v>22.717948717948715</v>
      </c>
      <c r="EV25" s="57">
        <f t="shared" ca="1" si="98"/>
        <v>18.174358974358974</v>
      </c>
      <c r="EW25" s="57">
        <f t="shared" ca="1" si="98"/>
        <v>18.174358974358974</v>
      </c>
      <c r="EX25" s="57">
        <f t="shared" ca="1" si="98"/>
        <v>22.717948717948715</v>
      </c>
      <c r="EY25" s="129">
        <f t="shared" ca="1" si="98"/>
        <v>18.174358974358974</v>
      </c>
      <c r="EZ25" s="128">
        <f t="shared" ca="1" si="98"/>
        <v>18.174358974358974</v>
      </c>
      <c r="FA25" s="57">
        <f t="shared" ca="1" si="98"/>
        <v>22.717948717948715</v>
      </c>
      <c r="FB25" s="57">
        <f t="shared" ca="1" si="98"/>
        <v>18.174358974358974</v>
      </c>
      <c r="FC25" s="57">
        <f t="shared" ca="1" si="98"/>
        <v>18.174358974358974</v>
      </c>
      <c r="FD25" s="57">
        <f t="shared" ca="1" si="98"/>
        <v>22.717948717948715</v>
      </c>
      <c r="FE25" s="57">
        <f t="shared" ca="1" si="98"/>
        <v>18.174358974358974</v>
      </c>
      <c r="FF25" s="57">
        <f t="shared" ca="1" si="98"/>
        <v>18.174358974358974</v>
      </c>
      <c r="FG25" s="57">
        <f t="shared" ca="1" si="98"/>
        <v>22.717948717948715</v>
      </c>
      <c r="FH25" s="57">
        <f t="shared" ref="FH25:GI25" ca="1" si="99">IF($M25&lt;=FG$6,0,IF(AND($M25&gt;FG$6,$M25&lt;=FH$6),$R25-(SUM(OFFSET($AJ25,0,0,1,MATCH(FG$6,$AJ$6:$GI$6)))),IF($L25&gt;FH$6,0,(IF($M25&gt;FH$6,$Q25*FH$4)))))</f>
        <v>18.174358974358974</v>
      </c>
      <c r="FI25" s="57">
        <f t="shared" ca="1" si="99"/>
        <v>18.174358974358974</v>
      </c>
      <c r="FJ25" s="57">
        <f t="shared" ca="1" si="99"/>
        <v>22.717948717948715</v>
      </c>
      <c r="FK25" s="129">
        <f t="shared" ca="1" si="99"/>
        <v>18.174358974358974</v>
      </c>
      <c r="FL25" s="128">
        <f t="shared" ca="1" si="99"/>
        <v>18.174358974358974</v>
      </c>
      <c r="FM25" s="57">
        <f t="shared" ca="1" si="99"/>
        <v>22.717948717948715</v>
      </c>
      <c r="FN25" s="57">
        <f t="shared" ca="1" si="99"/>
        <v>18.174358974358974</v>
      </c>
      <c r="FO25" s="57">
        <f t="shared" ca="1" si="99"/>
        <v>18.174358974358974</v>
      </c>
      <c r="FP25" s="57">
        <f t="shared" ca="1" si="99"/>
        <v>22.717948717948715</v>
      </c>
      <c r="FQ25" s="57">
        <f t="shared" ca="1" si="99"/>
        <v>18.174358974358974</v>
      </c>
      <c r="FR25" s="57">
        <f t="shared" ca="1" si="99"/>
        <v>18.174358974358974</v>
      </c>
      <c r="FS25" s="57">
        <f t="shared" ca="1" si="99"/>
        <v>22.717948717948715</v>
      </c>
      <c r="FT25" s="57">
        <f t="shared" ca="1" si="99"/>
        <v>18.174358974358974</v>
      </c>
      <c r="FU25" s="57">
        <f t="shared" ca="1" si="99"/>
        <v>18.174358974358974</v>
      </c>
      <c r="FV25" s="57">
        <f t="shared" ca="1" si="99"/>
        <v>22.717948717948715</v>
      </c>
      <c r="FW25" s="129">
        <f t="shared" ca="1" si="99"/>
        <v>22.717948717948715</v>
      </c>
      <c r="FX25" s="128">
        <f t="shared" ca="1" si="99"/>
        <v>18.174358974358974</v>
      </c>
      <c r="FY25" s="57">
        <f t="shared" ca="1" si="99"/>
        <v>22.717948717948715</v>
      </c>
      <c r="FZ25" s="57">
        <f t="shared" ca="1" si="99"/>
        <v>18.174358974358974</v>
      </c>
      <c r="GA25" s="57">
        <f t="shared" ca="1" si="99"/>
        <v>18.174358974358974</v>
      </c>
      <c r="GB25" s="57">
        <f t="shared" ca="1" si="99"/>
        <v>22.717948717948715</v>
      </c>
      <c r="GC25" s="57">
        <f t="shared" ca="1" si="99"/>
        <v>18.174358974358974</v>
      </c>
      <c r="GD25" s="57">
        <f t="shared" ca="1" si="99"/>
        <v>18.174358974358974</v>
      </c>
      <c r="GE25" s="57">
        <f t="shared" ca="1" si="99"/>
        <v>22.717948717948715</v>
      </c>
      <c r="GF25" s="57">
        <f t="shared" ca="1" si="99"/>
        <v>18.174358974358974</v>
      </c>
      <c r="GG25" s="57">
        <f t="shared" ca="1" si="99"/>
        <v>18.174358974358974</v>
      </c>
      <c r="GH25" s="57">
        <f t="shared" ca="1" si="99"/>
        <v>22.717948717948715</v>
      </c>
      <c r="GI25" s="129">
        <f t="shared" ca="1" si="99"/>
        <v>18.174358974358974</v>
      </c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</row>
    <row r="26" spans="1:222" ht="12.95" customHeight="1" x14ac:dyDescent="0.25">
      <c r="A26" s="34"/>
      <c r="B26" s="275" t="s">
        <v>7</v>
      </c>
      <c r="C26" s="111" t="s">
        <v>487</v>
      </c>
      <c r="D26" s="278" t="s">
        <v>336</v>
      </c>
      <c r="E26" s="111" t="s">
        <v>320</v>
      </c>
      <c r="F26" s="111" t="s">
        <v>398</v>
      </c>
      <c r="G26" s="258" t="s">
        <v>399</v>
      </c>
      <c r="H26" s="174">
        <v>16200100000</v>
      </c>
      <c r="I26" s="1">
        <v>44800101000</v>
      </c>
      <c r="J26" s="100" t="str">
        <f>IF(AND(M26&gt;VLOOKUP($B$2,References!A:B,2,FALSE),M26&lt;$B$2),"Ending Depreciation",IF(M26&lt;=$B$2,"Fully Depreciated",IF(M26&gt;$B$2,"Depreciating","ERROR")))</f>
        <v>Depreciating</v>
      </c>
      <c r="K26" s="52" t="s">
        <v>273</v>
      </c>
      <c r="L26" s="97">
        <f>VLOOKUP(K26,References!U:W,3,FALSE)</f>
        <v>43737</v>
      </c>
      <c r="M26" s="124">
        <f t="shared" si="41"/>
        <v>54687</v>
      </c>
      <c r="N26" s="122">
        <v>30</v>
      </c>
      <c r="O26" s="120">
        <f t="shared" si="42"/>
        <v>1560</v>
      </c>
      <c r="P26" s="118">
        <f t="shared" si="43"/>
        <v>81.857142857142861</v>
      </c>
      <c r="Q26" s="116">
        <f t="shared" si="44"/>
        <v>56.982692307692311</v>
      </c>
      <c r="R26" s="92">
        <v>88893</v>
      </c>
      <c r="S26" s="28">
        <f t="shared" ca="1" si="45"/>
        <v>4672.5807692307699</v>
      </c>
      <c r="T26" s="28">
        <f t="shared" ca="1" si="46"/>
        <v>84220.419230769228</v>
      </c>
      <c r="U26" s="34"/>
      <c r="V26" s="27">
        <f t="shared" ca="1" si="47"/>
        <v>0</v>
      </c>
      <c r="W26" s="27">
        <f t="shared" ca="1" si="48"/>
        <v>0</v>
      </c>
      <c r="X26" s="27">
        <f t="shared" ca="1" si="49"/>
        <v>0</v>
      </c>
      <c r="Y26" s="27">
        <f t="shared" ca="1" si="50"/>
        <v>0</v>
      </c>
      <c r="Z26" s="27">
        <f t="shared" ca="1" si="51"/>
        <v>0</v>
      </c>
      <c r="AA26" s="27">
        <f t="shared" ca="1" si="52"/>
        <v>0</v>
      </c>
      <c r="AB26" s="27">
        <f t="shared" ca="1" si="53"/>
        <v>0</v>
      </c>
      <c r="AC26" s="27">
        <f t="shared" ca="1" si="54"/>
        <v>0</v>
      </c>
      <c r="AD26" s="27">
        <f t="shared" ca="1" si="55"/>
        <v>0</v>
      </c>
      <c r="AE26" s="27">
        <f t="shared" ca="1" si="56"/>
        <v>227.93076923076924</v>
      </c>
      <c r="AF26" s="27">
        <f t="shared" ca="1" si="57"/>
        <v>2963.1000000000004</v>
      </c>
      <c r="AG26" s="27">
        <f t="shared" ca="1" si="58"/>
        <v>1481.5500000000002</v>
      </c>
      <c r="AH26" s="27">
        <f t="shared" ca="1" si="59"/>
        <v>0</v>
      </c>
      <c r="AI26" s="34"/>
      <c r="AJ26" s="128">
        <f t="shared" ref="AJ26:BO26" ca="1" si="100">IF($M26&lt;=AI$6,0,IF(AND($M26&gt;AI$6,$M26&lt;=AJ$6),$R26-(SUM(OFFSET($AJ26,0,0,1,MATCH(AI$6,$AJ$6:$GI$6)))),IF($L26&gt;AJ$6,0,(IF($M26&gt;AJ$6,$Q26*AJ$4)))))</f>
        <v>0</v>
      </c>
      <c r="AK26" s="57">
        <f t="shared" ca="1" si="100"/>
        <v>0</v>
      </c>
      <c r="AL26" s="57">
        <f t="shared" ca="1" si="100"/>
        <v>0</v>
      </c>
      <c r="AM26" s="57">
        <f t="shared" ca="1" si="100"/>
        <v>0</v>
      </c>
      <c r="AN26" s="57">
        <f t="shared" ca="1" si="100"/>
        <v>0</v>
      </c>
      <c r="AO26" s="57">
        <f t="shared" ca="1" si="100"/>
        <v>0</v>
      </c>
      <c r="AP26" s="57">
        <f t="shared" ca="1" si="100"/>
        <v>0</v>
      </c>
      <c r="AQ26" s="57">
        <f t="shared" ca="1" si="100"/>
        <v>0</v>
      </c>
      <c r="AR26" s="57">
        <f t="shared" ca="1" si="100"/>
        <v>0</v>
      </c>
      <c r="AS26" s="57">
        <f t="shared" ca="1" si="100"/>
        <v>0</v>
      </c>
      <c r="AT26" s="57">
        <f t="shared" ca="1" si="100"/>
        <v>0</v>
      </c>
      <c r="AU26" s="129">
        <f t="shared" ca="1" si="100"/>
        <v>0</v>
      </c>
      <c r="AV26" s="128">
        <f t="shared" ca="1" si="100"/>
        <v>0</v>
      </c>
      <c r="AW26" s="57">
        <f t="shared" ca="1" si="100"/>
        <v>0</v>
      </c>
      <c r="AX26" s="57">
        <f t="shared" ca="1" si="100"/>
        <v>0</v>
      </c>
      <c r="AY26" s="57">
        <f t="shared" ca="1" si="100"/>
        <v>0</v>
      </c>
      <c r="AZ26" s="57">
        <f t="shared" ca="1" si="100"/>
        <v>0</v>
      </c>
      <c r="BA26" s="57">
        <f t="shared" ca="1" si="100"/>
        <v>0</v>
      </c>
      <c r="BB26" s="57">
        <f t="shared" ca="1" si="100"/>
        <v>0</v>
      </c>
      <c r="BC26" s="57">
        <f t="shared" ca="1" si="100"/>
        <v>0</v>
      </c>
      <c r="BD26" s="57">
        <f t="shared" ca="1" si="100"/>
        <v>0</v>
      </c>
      <c r="BE26" s="57">
        <f t="shared" ca="1" si="100"/>
        <v>0</v>
      </c>
      <c r="BF26" s="57">
        <f t="shared" ca="1" si="100"/>
        <v>0</v>
      </c>
      <c r="BG26" s="129">
        <f t="shared" ca="1" si="100"/>
        <v>0</v>
      </c>
      <c r="BH26" s="128">
        <f t="shared" ca="1" si="100"/>
        <v>0</v>
      </c>
      <c r="BI26" s="57">
        <f t="shared" ca="1" si="100"/>
        <v>0</v>
      </c>
      <c r="BJ26" s="57">
        <f t="shared" ca="1" si="100"/>
        <v>0</v>
      </c>
      <c r="BK26" s="57">
        <f t="shared" ca="1" si="100"/>
        <v>0</v>
      </c>
      <c r="BL26" s="57">
        <f t="shared" ca="1" si="100"/>
        <v>0</v>
      </c>
      <c r="BM26" s="57">
        <f t="shared" ca="1" si="100"/>
        <v>0</v>
      </c>
      <c r="BN26" s="57">
        <f t="shared" ca="1" si="100"/>
        <v>0</v>
      </c>
      <c r="BO26" s="57">
        <f t="shared" ca="1" si="100"/>
        <v>0</v>
      </c>
      <c r="BP26" s="57">
        <f t="shared" ref="BP26:CU26" ca="1" si="101">IF($M26&lt;=BO$6,0,IF(AND($M26&gt;BO$6,$M26&lt;=BP$6),$R26-(SUM(OFFSET($AJ26,0,0,1,MATCH(BO$6,$AJ$6:$GI$6)))),IF($L26&gt;BP$6,0,(IF($M26&gt;BP$6,$Q26*BP$4)))))</f>
        <v>0</v>
      </c>
      <c r="BQ26" s="57">
        <f t="shared" ca="1" si="101"/>
        <v>0</v>
      </c>
      <c r="BR26" s="57">
        <f t="shared" ca="1" si="101"/>
        <v>0</v>
      </c>
      <c r="BS26" s="129">
        <f t="shared" ca="1" si="101"/>
        <v>0</v>
      </c>
      <c r="BT26" s="128">
        <f t="shared" ca="1" si="101"/>
        <v>0</v>
      </c>
      <c r="BU26" s="57">
        <f t="shared" ca="1" si="101"/>
        <v>0</v>
      </c>
      <c r="BV26" s="57">
        <f t="shared" ca="1" si="101"/>
        <v>0</v>
      </c>
      <c r="BW26" s="57">
        <f t="shared" ca="1" si="101"/>
        <v>0</v>
      </c>
      <c r="BX26" s="57">
        <f t="shared" ca="1" si="101"/>
        <v>0</v>
      </c>
      <c r="BY26" s="57">
        <f t="shared" ca="1" si="101"/>
        <v>0</v>
      </c>
      <c r="BZ26" s="57">
        <f t="shared" ca="1" si="101"/>
        <v>0</v>
      </c>
      <c r="CA26" s="57">
        <f t="shared" ca="1" si="101"/>
        <v>0</v>
      </c>
      <c r="CB26" s="57">
        <f t="shared" ca="1" si="101"/>
        <v>0</v>
      </c>
      <c r="CC26" s="57">
        <f t="shared" ca="1" si="101"/>
        <v>0</v>
      </c>
      <c r="CD26" s="57">
        <f t="shared" ca="1" si="101"/>
        <v>0</v>
      </c>
      <c r="CE26" s="129">
        <f t="shared" ca="1" si="101"/>
        <v>0</v>
      </c>
      <c r="CF26" s="128">
        <f t="shared" ca="1" si="101"/>
        <v>0</v>
      </c>
      <c r="CG26" s="57">
        <f t="shared" ca="1" si="101"/>
        <v>0</v>
      </c>
      <c r="CH26" s="57">
        <f t="shared" ca="1" si="101"/>
        <v>0</v>
      </c>
      <c r="CI26" s="57">
        <f t="shared" ca="1" si="101"/>
        <v>0</v>
      </c>
      <c r="CJ26" s="57">
        <f t="shared" ca="1" si="101"/>
        <v>0</v>
      </c>
      <c r="CK26" s="57">
        <f t="shared" ca="1" si="101"/>
        <v>0</v>
      </c>
      <c r="CL26" s="57">
        <f t="shared" ca="1" si="101"/>
        <v>0</v>
      </c>
      <c r="CM26" s="57">
        <f t="shared" ca="1" si="101"/>
        <v>0</v>
      </c>
      <c r="CN26" s="57">
        <f t="shared" ca="1" si="101"/>
        <v>0</v>
      </c>
      <c r="CO26" s="57">
        <f t="shared" ca="1" si="101"/>
        <v>0</v>
      </c>
      <c r="CP26" s="57">
        <f t="shared" ca="1" si="101"/>
        <v>0</v>
      </c>
      <c r="CQ26" s="129">
        <f t="shared" ca="1" si="101"/>
        <v>0</v>
      </c>
      <c r="CR26" s="128">
        <f t="shared" ca="1" si="101"/>
        <v>0</v>
      </c>
      <c r="CS26" s="57">
        <f t="shared" ca="1" si="101"/>
        <v>0</v>
      </c>
      <c r="CT26" s="57">
        <f t="shared" ca="1" si="101"/>
        <v>0</v>
      </c>
      <c r="CU26" s="57">
        <f t="shared" ca="1" si="101"/>
        <v>0</v>
      </c>
      <c r="CV26" s="57">
        <f t="shared" ref="CV26:EA26" ca="1" si="102">IF($M26&lt;=CU$6,0,IF(AND($M26&gt;CU$6,$M26&lt;=CV$6),$R26-(SUM(OFFSET($AJ26,0,0,1,MATCH(CU$6,$AJ$6:$GI$6)))),IF($L26&gt;CV$6,0,(IF($M26&gt;CV$6,$Q26*CV$4)))))</f>
        <v>0</v>
      </c>
      <c r="CW26" s="57">
        <f t="shared" ca="1" si="102"/>
        <v>0</v>
      </c>
      <c r="CX26" s="57">
        <f t="shared" ca="1" si="102"/>
        <v>0</v>
      </c>
      <c r="CY26" s="57">
        <f t="shared" ca="1" si="102"/>
        <v>0</v>
      </c>
      <c r="CZ26" s="57">
        <f t="shared" ca="1" si="102"/>
        <v>0</v>
      </c>
      <c r="DA26" s="57">
        <f t="shared" ca="1" si="102"/>
        <v>0</v>
      </c>
      <c r="DB26" s="57">
        <f t="shared" ca="1" si="102"/>
        <v>0</v>
      </c>
      <c r="DC26" s="129">
        <f t="shared" ca="1" si="102"/>
        <v>0</v>
      </c>
      <c r="DD26" s="128">
        <f t="shared" ca="1" si="102"/>
        <v>0</v>
      </c>
      <c r="DE26" s="57">
        <f t="shared" ca="1" si="102"/>
        <v>0</v>
      </c>
      <c r="DF26" s="57">
        <f t="shared" ca="1" si="102"/>
        <v>0</v>
      </c>
      <c r="DG26" s="57">
        <f t="shared" ca="1" si="102"/>
        <v>0</v>
      </c>
      <c r="DH26" s="57">
        <f t="shared" ca="1" si="102"/>
        <v>0</v>
      </c>
      <c r="DI26" s="57">
        <f t="shared" ca="1" si="102"/>
        <v>0</v>
      </c>
      <c r="DJ26" s="57">
        <f t="shared" ca="1" si="102"/>
        <v>0</v>
      </c>
      <c r="DK26" s="57">
        <f t="shared" ca="1" si="102"/>
        <v>0</v>
      </c>
      <c r="DL26" s="57">
        <f t="shared" ca="1" si="102"/>
        <v>0</v>
      </c>
      <c r="DM26" s="57">
        <f t="shared" ca="1" si="102"/>
        <v>0</v>
      </c>
      <c r="DN26" s="57">
        <f t="shared" ca="1" si="102"/>
        <v>0</v>
      </c>
      <c r="DO26" s="129">
        <f t="shared" ca="1" si="102"/>
        <v>0</v>
      </c>
      <c r="DP26" s="128">
        <f t="shared" ca="1" si="102"/>
        <v>0</v>
      </c>
      <c r="DQ26" s="57">
        <f t="shared" ca="1" si="102"/>
        <v>0</v>
      </c>
      <c r="DR26" s="57">
        <f t="shared" ca="1" si="102"/>
        <v>0</v>
      </c>
      <c r="DS26" s="57">
        <f t="shared" ca="1" si="102"/>
        <v>0</v>
      </c>
      <c r="DT26" s="57">
        <f t="shared" ca="1" si="102"/>
        <v>0</v>
      </c>
      <c r="DU26" s="57">
        <f t="shared" ca="1" si="102"/>
        <v>0</v>
      </c>
      <c r="DV26" s="57">
        <f t="shared" ca="1" si="102"/>
        <v>0</v>
      </c>
      <c r="DW26" s="57">
        <f t="shared" ca="1" si="102"/>
        <v>0</v>
      </c>
      <c r="DX26" s="57">
        <f t="shared" ca="1" si="102"/>
        <v>0</v>
      </c>
      <c r="DY26" s="57">
        <f t="shared" ca="1" si="102"/>
        <v>0</v>
      </c>
      <c r="DZ26" s="57">
        <f t="shared" ca="1" si="102"/>
        <v>0</v>
      </c>
      <c r="EA26" s="129">
        <f t="shared" ca="1" si="102"/>
        <v>0</v>
      </c>
      <c r="EB26" s="128">
        <f t="shared" ref="EB26:FG26" ca="1" si="103">IF($M26&lt;=EA$6,0,IF(AND($M26&gt;EA$6,$M26&lt;=EB$6),$R26-(SUM(OFFSET($AJ26,0,0,1,MATCH(EA$6,$AJ$6:$GI$6)))),IF($L26&gt;EB$6,0,(IF($M26&gt;EB$6,$Q26*EB$4)))))</f>
        <v>0</v>
      </c>
      <c r="EC26" s="57">
        <f t="shared" ca="1" si="103"/>
        <v>0</v>
      </c>
      <c r="ED26" s="57">
        <f t="shared" ca="1" si="103"/>
        <v>0</v>
      </c>
      <c r="EE26" s="57">
        <f t="shared" ca="1" si="103"/>
        <v>0</v>
      </c>
      <c r="EF26" s="57">
        <f t="shared" ca="1" si="103"/>
        <v>0</v>
      </c>
      <c r="EG26" s="57">
        <f t="shared" ca="1" si="103"/>
        <v>0</v>
      </c>
      <c r="EH26" s="57">
        <f t="shared" ca="1" si="103"/>
        <v>0</v>
      </c>
      <c r="EI26" s="57">
        <f t="shared" ca="1" si="103"/>
        <v>0</v>
      </c>
      <c r="EJ26" s="57">
        <f t="shared" ca="1" si="103"/>
        <v>0</v>
      </c>
      <c r="EK26" s="57">
        <f t="shared" ca="1" si="103"/>
        <v>0</v>
      </c>
      <c r="EL26" s="57">
        <f t="shared" ca="1" si="103"/>
        <v>0</v>
      </c>
      <c r="EM26" s="129">
        <f t="shared" ca="1" si="103"/>
        <v>0</v>
      </c>
      <c r="EN26" s="128">
        <f t="shared" ca="1" si="103"/>
        <v>0</v>
      </c>
      <c r="EO26" s="57">
        <f t="shared" ca="1" si="103"/>
        <v>0</v>
      </c>
      <c r="EP26" s="57">
        <f t="shared" ca="1" si="103"/>
        <v>0</v>
      </c>
      <c r="EQ26" s="57">
        <f t="shared" ca="1" si="103"/>
        <v>0</v>
      </c>
      <c r="ER26" s="57">
        <f t="shared" ca="1" si="103"/>
        <v>0</v>
      </c>
      <c r="ES26" s="57">
        <f t="shared" ca="1" si="103"/>
        <v>0</v>
      </c>
      <c r="ET26" s="57">
        <f t="shared" ca="1" si="103"/>
        <v>0</v>
      </c>
      <c r="EU26" s="57">
        <f t="shared" ca="1" si="103"/>
        <v>0</v>
      </c>
      <c r="EV26" s="57">
        <f t="shared" ca="1" si="103"/>
        <v>0</v>
      </c>
      <c r="EW26" s="57">
        <f t="shared" ca="1" si="103"/>
        <v>0</v>
      </c>
      <c r="EX26" s="57">
        <f t="shared" ca="1" si="103"/>
        <v>0</v>
      </c>
      <c r="EY26" s="129">
        <f t="shared" ca="1" si="103"/>
        <v>227.93076923076924</v>
      </c>
      <c r="EZ26" s="128">
        <f t="shared" ca="1" si="103"/>
        <v>227.93076923076924</v>
      </c>
      <c r="FA26" s="57">
        <f t="shared" ca="1" si="103"/>
        <v>284.91346153846155</v>
      </c>
      <c r="FB26" s="57">
        <f t="shared" ca="1" si="103"/>
        <v>227.93076923076924</v>
      </c>
      <c r="FC26" s="57">
        <f t="shared" ca="1" si="103"/>
        <v>227.93076923076924</v>
      </c>
      <c r="FD26" s="57">
        <f t="shared" ca="1" si="103"/>
        <v>284.91346153846155</v>
      </c>
      <c r="FE26" s="57">
        <f t="shared" ca="1" si="103"/>
        <v>227.93076923076924</v>
      </c>
      <c r="FF26" s="57">
        <f t="shared" ca="1" si="103"/>
        <v>227.93076923076924</v>
      </c>
      <c r="FG26" s="57">
        <f t="shared" ca="1" si="103"/>
        <v>284.91346153846155</v>
      </c>
      <c r="FH26" s="57">
        <f t="shared" ref="FH26:GI26" ca="1" si="104">IF($M26&lt;=FG$6,0,IF(AND($M26&gt;FG$6,$M26&lt;=FH$6),$R26-(SUM(OFFSET($AJ26,0,0,1,MATCH(FG$6,$AJ$6:$GI$6)))),IF($L26&gt;FH$6,0,(IF($M26&gt;FH$6,$Q26*FH$4)))))</f>
        <v>227.93076923076924</v>
      </c>
      <c r="FI26" s="57">
        <f t="shared" ca="1" si="104"/>
        <v>227.93076923076924</v>
      </c>
      <c r="FJ26" s="57">
        <f t="shared" ca="1" si="104"/>
        <v>284.91346153846155</v>
      </c>
      <c r="FK26" s="129">
        <f t="shared" ca="1" si="104"/>
        <v>227.93076923076924</v>
      </c>
      <c r="FL26" s="128">
        <f t="shared" ca="1" si="104"/>
        <v>227.93076923076924</v>
      </c>
      <c r="FM26" s="57">
        <f t="shared" ca="1" si="104"/>
        <v>284.91346153846155</v>
      </c>
      <c r="FN26" s="57">
        <f t="shared" ca="1" si="104"/>
        <v>227.93076923076924</v>
      </c>
      <c r="FO26" s="57">
        <f t="shared" ca="1" si="104"/>
        <v>227.93076923076924</v>
      </c>
      <c r="FP26" s="57">
        <f t="shared" ca="1" si="104"/>
        <v>284.91346153846155</v>
      </c>
      <c r="FQ26" s="57">
        <f t="shared" ca="1" si="104"/>
        <v>227.93076923076924</v>
      </c>
      <c r="FR26" s="57">
        <f t="shared" ca="1" si="104"/>
        <v>227.93076923076924</v>
      </c>
      <c r="FS26" s="57">
        <f t="shared" ca="1" si="104"/>
        <v>284.91346153846155</v>
      </c>
      <c r="FT26" s="57">
        <f t="shared" ca="1" si="104"/>
        <v>227.93076923076924</v>
      </c>
      <c r="FU26" s="57">
        <f t="shared" ca="1" si="104"/>
        <v>227.93076923076924</v>
      </c>
      <c r="FV26" s="57">
        <f t="shared" ca="1" si="104"/>
        <v>284.91346153846155</v>
      </c>
      <c r="FW26" s="129">
        <f t="shared" ca="1" si="104"/>
        <v>284.91346153846155</v>
      </c>
      <c r="FX26" s="128">
        <f t="shared" ca="1" si="104"/>
        <v>227.93076923076924</v>
      </c>
      <c r="FY26" s="57">
        <f t="shared" ca="1" si="104"/>
        <v>284.91346153846155</v>
      </c>
      <c r="FZ26" s="57">
        <f t="shared" ca="1" si="104"/>
        <v>227.93076923076924</v>
      </c>
      <c r="GA26" s="57">
        <f t="shared" ca="1" si="104"/>
        <v>227.93076923076924</v>
      </c>
      <c r="GB26" s="57">
        <f t="shared" ca="1" si="104"/>
        <v>284.91346153846155</v>
      </c>
      <c r="GC26" s="57">
        <f t="shared" ca="1" si="104"/>
        <v>227.93076923076924</v>
      </c>
      <c r="GD26" s="57">
        <f t="shared" ca="1" si="104"/>
        <v>227.93076923076924</v>
      </c>
      <c r="GE26" s="57">
        <f t="shared" ca="1" si="104"/>
        <v>284.91346153846155</v>
      </c>
      <c r="GF26" s="57">
        <f t="shared" ca="1" si="104"/>
        <v>227.93076923076924</v>
      </c>
      <c r="GG26" s="57">
        <f t="shared" ca="1" si="104"/>
        <v>227.93076923076924</v>
      </c>
      <c r="GH26" s="57">
        <f t="shared" ca="1" si="104"/>
        <v>284.91346153846155</v>
      </c>
      <c r="GI26" s="129">
        <f t="shared" ca="1" si="104"/>
        <v>227.93076923076924</v>
      </c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</row>
    <row r="27" spans="1:222" ht="12.95" customHeight="1" x14ac:dyDescent="0.25">
      <c r="A27" s="34"/>
      <c r="B27" s="275" t="s">
        <v>7</v>
      </c>
      <c r="C27" s="111" t="s">
        <v>488</v>
      </c>
      <c r="D27" s="278" t="s">
        <v>337</v>
      </c>
      <c r="E27" s="111" t="s">
        <v>320</v>
      </c>
      <c r="F27" s="111" t="s">
        <v>400</v>
      </c>
      <c r="G27" s="258" t="s">
        <v>401</v>
      </c>
      <c r="H27" s="174">
        <v>16200100000</v>
      </c>
      <c r="I27" s="1">
        <v>44800101000</v>
      </c>
      <c r="J27" s="100" t="str">
        <f>IF(AND(M27&gt;VLOOKUP($B$2,References!A:B,2,FALSE),M27&lt;$B$2),"Ending Depreciation",IF(M27&lt;=$B$2,"Fully Depreciated",IF(M27&gt;$B$2,"Depreciating","ERROR")))</f>
        <v>Depreciating</v>
      </c>
      <c r="K27" s="52" t="s">
        <v>282</v>
      </c>
      <c r="L27" s="97">
        <f>VLOOKUP(K27,References!U:W,3,FALSE)</f>
        <v>44010</v>
      </c>
      <c r="M27" s="124">
        <f t="shared" si="41"/>
        <v>54960</v>
      </c>
      <c r="N27" s="122">
        <v>30</v>
      </c>
      <c r="O27" s="120">
        <f t="shared" si="42"/>
        <v>1560</v>
      </c>
      <c r="P27" s="118">
        <f t="shared" si="43"/>
        <v>42.857142857142854</v>
      </c>
      <c r="Q27" s="116">
        <f t="shared" si="44"/>
        <v>11.071153846153846</v>
      </c>
      <c r="R27" s="92">
        <v>17271</v>
      </c>
      <c r="S27" s="28">
        <f t="shared" ca="1" si="45"/>
        <v>476.05961538461543</v>
      </c>
      <c r="T27" s="28">
        <f t="shared" ca="1" si="46"/>
        <v>16794.940384615384</v>
      </c>
      <c r="U27" s="34"/>
      <c r="V27" s="27">
        <f t="shared" ca="1" si="47"/>
        <v>0</v>
      </c>
      <c r="W27" s="27">
        <f t="shared" ca="1" si="48"/>
        <v>0</v>
      </c>
      <c r="X27" s="27">
        <f t="shared" ca="1" si="49"/>
        <v>0</v>
      </c>
      <c r="Y27" s="27">
        <f t="shared" ca="1" si="50"/>
        <v>0</v>
      </c>
      <c r="Z27" s="27">
        <f t="shared" ca="1" si="51"/>
        <v>0</v>
      </c>
      <c r="AA27" s="27">
        <f t="shared" ca="1" si="52"/>
        <v>0</v>
      </c>
      <c r="AB27" s="27">
        <f t="shared" ca="1" si="53"/>
        <v>0</v>
      </c>
      <c r="AC27" s="27">
        <f t="shared" ca="1" si="54"/>
        <v>0</v>
      </c>
      <c r="AD27" s="27">
        <f t="shared" ca="1" si="55"/>
        <v>0</v>
      </c>
      <c r="AE27" s="27">
        <f t="shared" ca="1" si="56"/>
        <v>0</v>
      </c>
      <c r="AF27" s="27">
        <f t="shared" ca="1" si="57"/>
        <v>188.2096153846154</v>
      </c>
      <c r="AG27" s="27">
        <f t="shared" ca="1" si="58"/>
        <v>287.85000000000002</v>
      </c>
      <c r="AH27" s="27">
        <f t="shared" ca="1" si="59"/>
        <v>0</v>
      </c>
      <c r="AI27" s="34"/>
      <c r="AJ27" s="128">
        <f t="shared" ref="AJ27:BO27" ca="1" si="105">IF($M27&lt;=AI$6,0,IF(AND($M27&gt;AI$6,$M27&lt;=AJ$6),$R27-(SUM(OFFSET($AJ27,0,0,1,MATCH(AI$6,$AJ$6:$GI$6)))),IF($L27&gt;AJ$6,0,(IF($M27&gt;AJ$6,$Q27*AJ$4)))))</f>
        <v>0</v>
      </c>
      <c r="AK27" s="57">
        <f t="shared" ca="1" si="105"/>
        <v>0</v>
      </c>
      <c r="AL27" s="57">
        <f t="shared" ca="1" si="105"/>
        <v>0</v>
      </c>
      <c r="AM27" s="57">
        <f t="shared" ca="1" si="105"/>
        <v>0</v>
      </c>
      <c r="AN27" s="57">
        <f t="shared" ca="1" si="105"/>
        <v>0</v>
      </c>
      <c r="AO27" s="57">
        <f t="shared" ca="1" si="105"/>
        <v>0</v>
      </c>
      <c r="AP27" s="57">
        <f t="shared" ca="1" si="105"/>
        <v>0</v>
      </c>
      <c r="AQ27" s="57">
        <f t="shared" ca="1" si="105"/>
        <v>0</v>
      </c>
      <c r="AR27" s="57">
        <f t="shared" ca="1" si="105"/>
        <v>0</v>
      </c>
      <c r="AS27" s="57">
        <f t="shared" ca="1" si="105"/>
        <v>0</v>
      </c>
      <c r="AT27" s="57">
        <f t="shared" ca="1" si="105"/>
        <v>0</v>
      </c>
      <c r="AU27" s="129">
        <f t="shared" ca="1" si="105"/>
        <v>0</v>
      </c>
      <c r="AV27" s="128">
        <f t="shared" ca="1" si="105"/>
        <v>0</v>
      </c>
      <c r="AW27" s="57">
        <f t="shared" ca="1" si="105"/>
        <v>0</v>
      </c>
      <c r="AX27" s="57">
        <f t="shared" ca="1" si="105"/>
        <v>0</v>
      </c>
      <c r="AY27" s="57">
        <f t="shared" ca="1" si="105"/>
        <v>0</v>
      </c>
      <c r="AZ27" s="57">
        <f t="shared" ca="1" si="105"/>
        <v>0</v>
      </c>
      <c r="BA27" s="57">
        <f t="shared" ca="1" si="105"/>
        <v>0</v>
      </c>
      <c r="BB27" s="57">
        <f t="shared" ca="1" si="105"/>
        <v>0</v>
      </c>
      <c r="BC27" s="57">
        <f t="shared" ca="1" si="105"/>
        <v>0</v>
      </c>
      <c r="BD27" s="57">
        <f t="shared" ca="1" si="105"/>
        <v>0</v>
      </c>
      <c r="BE27" s="57">
        <f t="shared" ca="1" si="105"/>
        <v>0</v>
      </c>
      <c r="BF27" s="57">
        <f t="shared" ca="1" si="105"/>
        <v>0</v>
      </c>
      <c r="BG27" s="129">
        <f t="shared" ca="1" si="105"/>
        <v>0</v>
      </c>
      <c r="BH27" s="128">
        <f t="shared" ca="1" si="105"/>
        <v>0</v>
      </c>
      <c r="BI27" s="57">
        <f t="shared" ca="1" si="105"/>
        <v>0</v>
      </c>
      <c r="BJ27" s="57">
        <f t="shared" ca="1" si="105"/>
        <v>0</v>
      </c>
      <c r="BK27" s="57">
        <f t="shared" ca="1" si="105"/>
        <v>0</v>
      </c>
      <c r="BL27" s="57">
        <f t="shared" ca="1" si="105"/>
        <v>0</v>
      </c>
      <c r="BM27" s="57">
        <f t="shared" ca="1" si="105"/>
        <v>0</v>
      </c>
      <c r="BN27" s="57">
        <f t="shared" ca="1" si="105"/>
        <v>0</v>
      </c>
      <c r="BO27" s="57">
        <f t="shared" ca="1" si="105"/>
        <v>0</v>
      </c>
      <c r="BP27" s="57">
        <f t="shared" ref="BP27:CU27" ca="1" si="106">IF($M27&lt;=BO$6,0,IF(AND($M27&gt;BO$6,$M27&lt;=BP$6),$R27-(SUM(OFFSET($AJ27,0,0,1,MATCH(BO$6,$AJ$6:$GI$6)))),IF($L27&gt;BP$6,0,(IF($M27&gt;BP$6,$Q27*BP$4)))))</f>
        <v>0</v>
      </c>
      <c r="BQ27" s="57">
        <f t="shared" ca="1" si="106"/>
        <v>0</v>
      </c>
      <c r="BR27" s="57">
        <f t="shared" ca="1" si="106"/>
        <v>0</v>
      </c>
      <c r="BS27" s="129">
        <f t="shared" ca="1" si="106"/>
        <v>0</v>
      </c>
      <c r="BT27" s="128">
        <f t="shared" ca="1" si="106"/>
        <v>0</v>
      </c>
      <c r="BU27" s="57">
        <f t="shared" ca="1" si="106"/>
        <v>0</v>
      </c>
      <c r="BV27" s="57">
        <f t="shared" ca="1" si="106"/>
        <v>0</v>
      </c>
      <c r="BW27" s="57">
        <f t="shared" ca="1" si="106"/>
        <v>0</v>
      </c>
      <c r="BX27" s="57">
        <f t="shared" ca="1" si="106"/>
        <v>0</v>
      </c>
      <c r="BY27" s="57">
        <f t="shared" ca="1" si="106"/>
        <v>0</v>
      </c>
      <c r="BZ27" s="57">
        <f t="shared" ca="1" si="106"/>
        <v>0</v>
      </c>
      <c r="CA27" s="57">
        <f t="shared" ca="1" si="106"/>
        <v>0</v>
      </c>
      <c r="CB27" s="57">
        <f t="shared" ca="1" si="106"/>
        <v>0</v>
      </c>
      <c r="CC27" s="57">
        <f t="shared" ca="1" si="106"/>
        <v>0</v>
      </c>
      <c r="CD27" s="57">
        <f t="shared" ca="1" si="106"/>
        <v>0</v>
      </c>
      <c r="CE27" s="129">
        <f t="shared" ca="1" si="106"/>
        <v>0</v>
      </c>
      <c r="CF27" s="128">
        <f t="shared" ca="1" si="106"/>
        <v>0</v>
      </c>
      <c r="CG27" s="57">
        <f t="shared" ca="1" si="106"/>
        <v>0</v>
      </c>
      <c r="CH27" s="57">
        <f t="shared" ca="1" si="106"/>
        <v>0</v>
      </c>
      <c r="CI27" s="57">
        <f t="shared" ca="1" si="106"/>
        <v>0</v>
      </c>
      <c r="CJ27" s="57">
        <f t="shared" ca="1" si="106"/>
        <v>0</v>
      </c>
      <c r="CK27" s="57">
        <f t="shared" ca="1" si="106"/>
        <v>0</v>
      </c>
      <c r="CL27" s="57">
        <f t="shared" ca="1" si="106"/>
        <v>0</v>
      </c>
      <c r="CM27" s="57">
        <f t="shared" ca="1" si="106"/>
        <v>0</v>
      </c>
      <c r="CN27" s="57">
        <f t="shared" ca="1" si="106"/>
        <v>0</v>
      </c>
      <c r="CO27" s="57">
        <f t="shared" ca="1" si="106"/>
        <v>0</v>
      </c>
      <c r="CP27" s="57">
        <f t="shared" ca="1" si="106"/>
        <v>0</v>
      </c>
      <c r="CQ27" s="129">
        <f t="shared" ca="1" si="106"/>
        <v>0</v>
      </c>
      <c r="CR27" s="128">
        <f t="shared" ca="1" si="106"/>
        <v>0</v>
      </c>
      <c r="CS27" s="57">
        <f t="shared" ca="1" si="106"/>
        <v>0</v>
      </c>
      <c r="CT27" s="57">
        <f t="shared" ca="1" si="106"/>
        <v>0</v>
      </c>
      <c r="CU27" s="57">
        <f t="shared" ca="1" si="106"/>
        <v>0</v>
      </c>
      <c r="CV27" s="57">
        <f t="shared" ref="CV27:EA27" ca="1" si="107">IF($M27&lt;=CU$6,0,IF(AND($M27&gt;CU$6,$M27&lt;=CV$6),$R27-(SUM(OFFSET($AJ27,0,0,1,MATCH(CU$6,$AJ$6:$GI$6)))),IF($L27&gt;CV$6,0,(IF($M27&gt;CV$6,$Q27*CV$4)))))</f>
        <v>0</v>
      </c>
      <c r="CW27" s="57">
        <f t="shared" ca="1" si="107"/>
        <v>0</v>
      </c>
      <c r="CX27" s="57">
        <f t="shared" ca="1" si="107"/>
        <v>0</v>
      </c>
      <c r="CY27" s="57">
        <f t="shared" ca="1" si="107"/>
        <v>0</v>
      </c>
      <c r="CZ27" s="57">
        <f t="shared" ca="1" si="107"/>
        <v>0</v>
      </c>
      <c r="DA27" s="57">
        <f t="shared" ca="1" si="107"/>
        <v>0</v>
      </c>
      <c r="DB27" s="57">
        <f t="shared" ca="1" si="107"/>
        <v>0</v>
      </c>
      <c r="DC27" s="129">
        <f t="shared" ca="1" si="107"/>
        <v>0</v>
      </c>
      <c r="DD27" s="128">
        <f t="shared" ca="1" si="107"/>
        <v>0</v>
      </c>
      <c r="DE27" s="57">
        <f t="shared" ca="1" si="107"/>
        <v>0</v>
      </c>
      <c r="DF27" s="57">
        <f t="shared" ca="1" si="107"/>
        <v>0</v>
      </c>
      <c r="DG27" s="57">
        <f t="shared" ca="1" si="107"/>
        <v>0</v>
      </c>
      <c r="DH27" s="57">
        <f t="shared" ca="1" si="107"/>
        <v>0</v>
      </c>
      <c r="DI27" s="57">
        <f t="shared" ca="1" si="107"/>
        <v>0</v>
      </c>
      <c r="DJ27" s="57">
        <f t="shared" ca="1" si="107"/>
        <v>0</v>
      </c>
      <c r="DK27" s="57">
        <f t="shared" ca="1" si="107"/>
        <v>0</v>
      </c>
      <c r="DL27" s="57">
        <f t="shared" ca="1" si="107"/>
        <v>0</v>
      </c>
      <c r="DM27" s="57">
        <f t="shared" ca="1" si="107"/>
        <v>0</v>
      </c>
      <c r="DN27" s="57">
        <f t="shared" ca="1" si="107"/>
        <v>0</v>
      </c>
      <c r="DO27" s="129">
        <f t="shared" ca="1" si="107"/>
        <v>0</v>
      </c>
      <c r="DP27" s="128">
        <f t="shared" ca="1" si="107"/>
        <v>0</v>
      </c>
      <c r="DQ27" s="57">
        <f t="shared" ca="1" si="107"/>
        <v>0</v>
      </c>
      <c r="DR27" s="57">
        <f t="shared" ca="1" si="107"/>
        <v>0</v>
      </c>
      <c r="DS27" s="57">
        <f t="shared" ca="1" si="107"/>
        <v>0</v>
      </c>
      <c r="DT27" s="57">
        <f t="shared" ca="1" si="107"/>
        <v>0</v>
      </c>
      <c r="DU27" s="57">
        <f t="shared" ca="1" si="107"/>
        <v>0</v>
      </c>
      <c r="DV27" s="57">
        <f t="shared" ca="1" si="107"/>
        <v>0</v>
      </c>
      <c r="DW27" s="57">
        <f t="shared" ca="1" si="107"/>
        <v>0</v>
      </c>
      <c r="DX27" s="57">
        <f t="shared" ca="1" si="107"/>
        <v>0</v>
      </c>
      <c r="DY27" s="57">
        <f t="shared" ca="1" si="107"/>
        <v>0</v>
      </c>
      <c r="DZ27" s="57">
        <f t="shared" ca="1" si="107"/>
        <v>0</v>
      </c>
      <c r="EA27" s="129">
        <f t="shared" ca="1" si="107"/>
        <v>0</v>
      </c>
      <c r="EB27" s="128">
        <f t="shared" ref="EB27:FG27" ca="1" si="108">IF($M27&lt;=EA$6,0,IF(AND($M27&gt;EA$6,$M27&lt;=EB$6),$R27-(SUM(OFFSET($AJ27,0,0,1,MATCH(EA$6,$AJ$6:$GI$6)))),IF($L27&gt;EB$6,0,(IF($M27&gt;EB$6,$Q27*EB$4)))))</f>
        <v>0</v>
      </c>
      <c r="EC27" s="57">
        <f t="shared" ca="1" si="108"/>
        <v>0</v>
      </c>
      <c r="ED27" s="57">
        <f t="shared" ca="1" si="108"/>
        <v>0</v>
      </c>
      <c r="EE27" s="57">
        <f t="shared" ca="1" si="108"/>
        <v>0</v>
      </c>
      <c r="EF27" s="57">
        <f t="shared" ca="1" si="108"/>
        <v>0</v>
      </c>
      <c r="EG27" s="57">
        <f t="shared" ca="1" si="108"/>
        <v>0</v>
      </c>
      <c r="EH27" s="57">
        <f t="shared" ca="1" si="108"/>
        <v>0</v>
      </c>
      <c r="EI27" s="57">
        <f t="shared" ca="1" si="108"/>
        <v>0</v>
      </c>
      <c r="EJ27" s="57">
        <f t="shared" ca="1" si="108"/>
        <v>0</v>
      </c>
      <c r="EK27" s="57">
        <f t="shared" ca="1" si="108"/>
        <v>0</v>
      </c>
      <c r="EL27" s="57">
        <f t="shared" ca="1" si="108"/>
        <v>0</v>
      </c>
      <c r="EM27" s="129">
        <f t="shared" ca="1" si="108"/>
        <v>0</v>
      </c>
      <c r="EN27" s="128">
        <f t="shared" ca="1" si="108"/>
        <v>0</v>
      </c>
      <c r="EO27" s="57">
        <f t="shared" ca="1" si="108"/>
        <v>0</v>
      </c>
      <c r="EP27" s="57">
        <f t="shared" ca="1" si="108"/>
        <v>0</v>
      </c>
      <c r="EQ27" s="57">
        <f t="shared" ca="1" si="108"/>
        <v>0</v>
      </c>
      <c r="ER27" s="57">
        <f t="shared" ca="1" si="108"/>
        <v>0</v>
      </c>
      <c r="ES27" s="57">
        <f t="shared" ca="1" si="108"/>
        <v>0</v>
      </c>
      <c r="ET27" s="57">
        <f t="shared" ca="1" si="108"/>
        <v>0</v>
      </c>
      <c r="EU27" s="57">
        <f t="shared" ca="1" si="108"/>
        <v>0</v>
      </c>
      <c r="EV27" s="57">
        <f t="shared" ca="1" si="108"/>
        <v>0</v>
      </c>
      <c r="EW27" s="57">
        <f t="shared" ca="1" si="108"/>
        <v>0</v>
      </c>
      <c r="EX27" s="57">
        <f t="shared" ca="1" si="108"/>
        <v>0</v>
      </c>
      <c r="EY27" s="129">
        <f t="shared" ca="1" si="108"/>
        <v>0</v>
      </c>
      <c r="EZ27" s="128">
        <f t="shared" ca="1" si="108"/>
        <v>0</v>
      </c>
      <c r="FA27" s="57">
        <f t="shared" ca="1" si="108"/>
        <v>0</v>
      </c>
      <c r="FB27" s="57">
        <f t="shared" ca="1" si="108"/>
        <v>0</v>
      </c>
      <c r="FC27" s="57">
        <f t="shared" ca="1" si="108"/>
        <v>0</v>
      </c>
      <c r="FD27" s="57">
        <f t="shared" ca="1" si="108"/>
        <v>0</v>
      </c>
      <c r="FE27" s="57">
        <f t="shared" ca="1" si="108"/>
        <v>0</v>
      </c>
      <c r="FF27" s="57">
        <f t="shared" ca="1" si="108"/>
        <v>0</v>
      </c>
      <c r="FG27" s="57">
        <f t="shared" ca="1" si="108"/>
        <v>0</v>
      </c>
      <c r="FH27" s="57">
        <f t="shared" ref="FH27:GI27" ca="1" si="109">IF($M27&lt;=FG$6,0,IF(AND($M27&gt;FG$6,$M27&lt;=FH$6),$R27-(SUM(OFFSET($AJ27,0,0,1,MATCH(FG$6,$AJ$6:$GI$6)))),IF($L27&gt;FH$6,0,(IF($M27&gt;FH$6,$Q27*FH$4)))))</f>
        <v>44.284615384615385</v>
      </c>
      <c r="FI27" s="57">
        <f t="shared" ca="1" si="109"/>
        <v>44.284615384615385</v>
      </c>
      <c r="FJ27" s="57">
        <f t="shared" ca="1" si="109"/>
        <v>55.355769230769234</v>
      </c>
      <c r="FK27" s="129">
        <f t="shared" ca="1" si="109"/>
        <v>44.284615384615385</v>
      </c>
      <c r="FL27" s="128">
        <f t="shared" ca="1" si="109"/>
        <v>44.284615384615385</v>
      </c>
      <c r="FM27" s="57">
        <f t="shared" ca="1" si="109"/>
        <v>55.355769230769234</v>
      </c>
      <c r="FN27" s="57">
        <f t="shared" ca="1" si="109"/>
        <v>44.284615384615385</v>
      </c>
      <c r="FO27" s="57">
        <f t="shared" ca="1" si="109"/>
        <v>44.284615384615385</v>
      </c>
      <c r="FP27" s="57">
        <f t="shared" ca="1" si="109"/>
        <v>55.355769230769234</v>
      </c>
      <c r="FQ27" s="57">
        <f t="shared" ca="1" si="109"/>
        <v>44.284615384615385</v>
      </c>
      <c r="FR27" s="57">
        <f t="shared" ca="1" si="109"/>
        <v>44.284615384615385</v>
      </c>
      <c r="FS27" s="57">
        <f t="shared" ca="1" si="109"/>
        <v>55.355769230769234</v>
      </c>
      <c r="FT27" s="57">
        <f t="shared" ca="1" si="109"/>
        <v>44.284615384615385</v>
      </c>
      <c r="FU27" s="57">
        <f t="shared" ca="1" si="109"/>
        <v>44.284615384615385</v>
      </c>
      <c r="FV27" s="57">
        <f t="shared" ca="1" si="109"/>
        <v>55.355769230769234</v>
      </c>
      <c r="FW27" s="129">
        <f t="shared" ca="1" si="109"/>
        <v>55.355769230769234</v>
      </c>
      <c r="FX27" s="128">
        <f t="shared" ca="1" si="109"/>
        <v>44.284615384615385</v>
      </c>
      <c r="FY27" s="57">
        <f t="shared" ca="1" si="109"/>
        <v>55.355769230769234</v>
      </c>
      <c r="FZ27" s="57">
        <f t="shared" ca="1" si="109"/>
        <v>44.284615384615385</v>
      </c>
      <c r="GA27" s="57">
        <f t="shared" ca="1" si="109"/>
        <v>44.284615384615385</v>
      </c>
      <c r="GB27" s="57">
        <f t="shared" ca="1" si="109"/>
        <v>55.355769230769234</v>
      </c>
      <c r="GC27" s="57">
        <f t="shared" ca="1" si="109"/>
        <v>44.284615384615385</v>
      </c>
      <c r="GD27" s="57">
        <f t="shared" ca="1" si="109"/>
        <v>44.284615384615385</v>
      </c>
      <c r="GE27" s="57">
        <f t="shared" ca="1" si="109"/>
        <v>55.355769230769234</v>
      </c>
      <c r="GF27" s="57">
        <f t="shared" ca="1" si="109"/>
        <v>44.284615384615385</v>
      </c>
      <c r="GG27" s="57">
        <f t="shared" ca="1" si="109"/>
        <v>44.284615384615385</v>
      </c>
      <c r="GH27" s="57">
        <f t="shared" ca="1" si="109"/>
        <v>55.355769230769234</v>
      </c>
      <c r="GI27" s="129">
        <f t="shared" ca="1" si="109"/>
        <v>44.284615384615385</v>
      </c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</row>
    <row r="28" spans="1:222" ht="12.95" customHeight="1" thickBot="1" x14ac:dyDescent="0.3">
      <c r="A28" s="158"/>
      <c r="B28" s="159"/>
      <c r="C28" s="150"/>
      <c r="D28" s="149" t="s">
        <v>8</v>
      </c>
      <c r="E28" s="259"/>
      <c r="F28" s="259"/>
      <c r="G28" s="259"/>
      <c r="H28" s="151"/>
      <c r="I28" s="151"/>
      <c r="J28" s="263"/>
      <c r="K28" s="152"/>
      <c r="L28" s="259"/>
      <c r="M28" s="150"/>
      <c r="N28" s="150"/>
      <c r="O28" s="263"/>
      <c r="P28" s="153"/>
      <c r="Q28" s="160"/>
      <c r="R28" s="154">
        <f>SUM(R18:R27)</f>
        <v>347857</v>
      </c>
      <c r="S28" s="154">
        <f ca="1">SUM(S18:S27)</f>
        <v>59361.558333333334</v>
      </c>
      <c r="T28" s="154">
        <f ca="1">SUM(T18:T27)</f>
        <v>288495.44166666665</v>
      </c>
      <c r="U28" s="158"/>
      <c r="V28" s="154">
        <f t="shared" ref="V28:AH28" ca="1" si="110">SUM(V18:V27)</f>
        <v>0</v>
      </c>
      <c r="W28" s="154">
        <f t="shared" ca="1" si="110"/>
        <v>336.05769230769232</v>
      </c>
      <c r="X28" s="154">
        <f t="shared" ca="1" si="110"/>
        <v>970.83333333333348</v>
      </c>
      <c r="Y28" s="154">
        <f t="shared" ca="1" si="110"/>
        <v>1173.7846153846156</v>
      </c>
      <c r="Z28" s="154">
        <f t="shared" ca="1" si="110"/>
        <v>3967.4756410256409</v>
      </c>
      <c r="AA28" s="154">
        <f t="shared" ca="1" si="110"/>
        <v>4690.458333333333</v>
      </c>
      <c r="AB28" s="154">
        <f t="shared" ca="1" si="110"/>
        <v>6820.3583333333336</v>
      </c>
      <c r="AC28" s="154">
        <f t="shared" ca="1" si="110"/>
        <v>8056.4333333333325</v>
      </c>
      <c r="AD28" s="154">
        <f t="shared" ca="1" si="110"/>
        <v>8056.4333333333325</v>
      </c>
      <c r="AE28" s="154">
        <f t="shared" ca="1" si="110"/>
        <v>8284.3641025641009</v>
      </c>
      <c r="AF28" s="154">
        <f t="shared" ca="1" si="110"/>
        <v>11207.742948717949</v>
      </c>
      <c r="AG28" s="154">
        <f t="shared" ca="1" si="110"/>
        <v>5797.6166666666668</v>
      </c>
      <c r="AH28" s="154">
        <f t="shared" ca="1" si="110"/>
        <v>0</v>
      </c>
      <c r="AI28" s="158"/>
      <c r="AJ28" s="155">
        <f t="shared" ref="AJ28:BO28" ca="1" si="111">SUM(AJ18:AJ27)</f>
        <v>0</v>
      </c>
      <c r="AK28" s="156">
        <f t="shared" ca="1" si="111"/>
        <v>0</v>
      </c>
      <c r="AL28" s="156">
        <f t="shared" ca="1" si="111"/>
        <v>0</v>
      </c>
      <c r="AM28" s="156">
        <f t="shared" ca="1" si="111"/>
        <v>0</v>
      </c>
      <c r="AN28" s="156">
        <f t="shared" ca="1" si="111"/>
        <v>0</v>
      </c>
      <c r="AO28" s="156">
        <f t="shared" ca="1" si="111"/>
        <v>0</v>
      </c>
      <c r="AP28" s="156">
        <f t="shared" ca="1" si="111"/>
        <v>0</v>
      </c>
      <c r="AQ28" s="156">
        <f t="shared" ca="1" si="111"/>
        <v>0</v>
      </c>
      <c r="AR28" s="156">
        <f t="shared" ca="1" si="111"/>
        <v>0</v>
      </c>
      <c r="AS28" s="156">
        <f t="shared" ca="1" si="111"/>
        <v>0</v>
      </c>
      <c r="AT28" s="156">
        <f t="shared" ca="1" si="111"/>
        <v>0</v>
      </c>
      <c r="AU28" s="157">
        <f t="shared" ca="1" si="111"/>
        <v>0</v>
      </c>
      <c r="AV28" s="155">
        <f t="shared" ca="1" si="111"/>
        <v>0</v>
      </c>
      <c r="AW28" s="156">
        <f t="shared" ca="1" si="111"/>
        <v>0</v>
      </c>
      <c r="AX28" s="156">
        <f t="shared" ca="1" si="111"/>
        <v>0</v>
      </c>
      <c r="AY28" s="156">
        <f t="shared" ca="1" si="111"/>
        <v>0</v>
      </c>
      <c r="AZ28" s="156">
        <f t="shared" ca="1" si="111"/>
        <v>0</v>
      </c>
      <c r="BA28" s="156">
        <f t="shared" ca="1" si="111"/>
        <v>0</v>
      </c>
      <c r="BB28" s="156">
        <f t="shared" ca="1" si="111"/>
        <v>0</v>
      </c>
      <c r="BC28" s="156">
        <f t="shared" ca="1" si="111"/>
        <v>0</v>
      </c>
      <c r="BD28" s="156">
        <f t="shared" ca="1" si="111"/>
        <v>74.679487179487182</v>
      </c>
      <c r="BE28" s="156">
        <f t="shared" ca="1" si="111"/>
        <v>74.679487179487182</v>
      </c>
      <c r="BF28" s="156">
        <f t="shared" ca="1" si="111"/>
        <v>93.349358974358978</v>
      </c>
      <c r="BG28" s="157">
        <f t="shared" ca="1" si="111"/>
        <v>93.349358974358978</v>
      </c>
      <c r="BH28" s="155">
        <f t="shared" ca="1" si="111"/>
        <v>74.679487179487182</v>
      </c>
      <c r="BI28" s="156">
        <f t="shared" ca="1" si="111"/>
        <v>93.349358974358978</v>
      </c>
      <c r="BJ28" s="156">
        <f t="shared" ca="1" si="111"/>
        <v>74.679487179487182</v>
      </c>
      <c r="BK28" s="156">
        <f t="shared" ca="1" si="111"/>
        <v>74.679487179487182</v>
      </c>
      <c r="BL28" s="156">
        <f t="shared" ca="1" si="111"/>
        <v>93.349358974358978</v>
      </c>
      <c r="BM28" s="156">
        <f t="shared" ca="1" si="111"/>
        <v>74.679487179487182</v>
      </c>
      <c r="BN28" s="156">
        <f t="shared" ca="1" si="111"/>
        <v>74.679487179487182</v>
      </c>
      <c r="BO28" s="156">
        <f t="shared" ca="1" si="111"/>
        <v>93.349358974358978</v>
      </c>
      <c r="BP28" s="156">
        <f t="shared" ref="BP28:CU28" ca="1" si="112">SUM(BP18:BP27)</f>
        <v>74.679487179487182</v>
      </c>
      <c r="BQ28" s="156">
        <f t="shared" ca="1" si="112"/>
        <v>74.679487179487182</v>
      </c>
      <c r="BR28" s="156">
        <f t="shared" ca="1" si="112"/>
        <v>93.349358974358978</v>
      </c>
      <c r="BS28" s="157">
        <f t="shared" ca="1" si="112"/>
        <v>74.679487179487182</v>
      </c>
      <c r="BT28" s="155">
        <f t="shared" ca="1" si="112"/>
        <v>74.679487179487182</v>
      </c>
      <c r="BU28" s="156">
        <f t="shared" ca="1" si="112"/>
        <v>93.349358974358978</v>
      </c>
      <c r="BV28" s="156">
        <f t="shared" ca="1" si="112"/>
        <v>74.679487179487182</v>
      </c>
      <c r="BW28" s="156">
        <f t="shared" ca="1" si="112"/>
        <v>74.679487179487182</v>
      </c>
      <c r="BX28" s="156">
        <f t="shared" ca="1" si="112"/>
        <v>93.349358974358978</v>
      </c>
      <c r="BY28" s="156">
        <f t="shared" ca="1" si="112"/>
        <v>74.679487179487182</v>
      </c>
      <c r="BZ28" s="156">
        <f t="shared" ca="1" si="112"/>
        <v>74.679487179487182</v>
      </c>
      <c r="CA28" s="156">
        <f t="shared" ca="1" si="112"/>
        <v>93.349358974358978</v>
      </c>
      <c r="CB28" s="156">
        <f t="shared" ca="1" si="112"/>
        <v>74.679487179487182</v>
      </c>
      <c r="CC28" s="156">
        <f t="shared" ca="1" si="112"/>
        <v>74.679487179487182</v>
      </c>
      <c r="CD28" s="156">
        <f t="shared" ca="1" si="112"/>
        <v>93.349358974358978</v>
      </c>
      <c r="CE28" s="157">
        <f t="shared" ca="1" si="112"/>
        <v>277.63076923076926</v>
      </c>
      <c r="CF28" s="155">
        <f t="shared" ca="1" si="112"/>
        <v>277.63076923076926</v>
      </c>
      <c r="CG28" s="156">
        <f t="shared" ca="1" si="112"/>
        <v>347.03846153846155</v>
      </c>
      <c r="CH28" s="156">
        <f t="shared" ca="1" si="112"/>
        <v>277.63076923076926</v>
      </c>
      <c r="CI28" s="156">
        <f t="shared" ca="1" si="112"/>
        <v>277.63076923076926</v>
      </c>
      <c r="CJ28" s="156">
        <f t="shared" ca="1" si="112"/>
        <v>347.03846153846155</v>
      </c>
      <c r="CK28" s="156">
        <f t="shared" ca="1" si="112"/>
        <v>277.63076923076926</v>
      </c>
      <c r="CL28" s="156">
        <f t="shared" ca="1" si="112"/>
        <v>277.63076923076926</v>
      </c>
      <c r="CM28" s="156">
        <f t="shared" ca="1" si="112"/>
        <v>428.46474358974359</v>
      </c>
      <c r="CN28" s="156">
        <f t="shared" ca="1" si="112"/>
        <v>342.7717948717949</v>
      </c>
      <c r="CO28" s="156">
        <f t="shared" ca="1" si="112"/>
        <v>342.7717948717949</v>
      </c>
      <c r="CP28" s="156">
        <f t="shared" ca="1" si="112"/>
        <v>428.46474358974359</v>
      </c>
      <c r="CQ28" s="157">
        <f t="shared" ca="1" si="112"/>
        <v>342.7717948717949</v>
      </c>
      <c r="CR28" s="155">
        <f t="shared" ca="1" si="112"/>
        <v>342.7717948717949</v>
      </c>
      <c r="CS28" s="156">
        <f t="shared" ca="1" si="112"/>
        <v>428.46474358974359</v>
      </c>
      <c r="CT28" s="156">
        <f t="shared" ca="1" si="112"/>
        <v>342.7717948717949</v>
      </c>
      <c r="CU28" s="156">
        <f t="shared" ca="1" si="112"/>
        <v>366.81538461538463</v>
      </c>
      <c r="CV28" s="156">
        <f t="shared" ref="CV28:EA28" ca="1" si="113">SUM(CV18:CV27)</f>
        <v>458.51923076923077</v>
      </c>
      <c r="CW28" s="156">
        <f t="shared" ca="1" si="113"/>
        <v>366.81538461538463</v>
      </c>
      <c r="CX28" s="156">
        <f t="shared" ca="1" si="113"/>
        <v>366.81538461538463</v>
      </c>
      <c r="CY28" s="156">
        <f t="shared" ca="1" si="113"/>
        <v>458.51923076923077</v>
      </c>
      <c r="CZ28" s="156">
        <f t="shared" ca="1" si="113"/>
        <v>366.81538461538463</v>
      </c>
      <c r="DA28" s="156">
        <f t="shared" ca="1" si="113"/>
        <v>366.81538461538463</v>
      </c>
      <c r="DB28" s="156">
        <f t="shared" ca="1" si="113"/>
        <v>458.51923076923077</v>
      </c>
      <c r="DC28" s="157">
        <f t="shared" ca="1" si="113"/>
        <v>366.81538461538463</v>
      </c>
      <c r="DD28" s="155">
        <f t="shared" ca="1" si="113"/>
        <v>366.81538461538463</v>
      </c>
      <c r="DE28" s="156">
        <f t="shared" ca="1" si="113"/>
        <v>458.51923076923077</v>
      </c>
      <c r="DF28" s="156">
        <f t="shared" ca="1" si="113"/>
        <v>366.81538461538463</v>
      </c>
      <c r="DG28" s="156">
        <f t="shared" ca="1" si="113"/>
        <v>366.81538461538463</v>
      </c>
      <c r="DH28" s="156">
        <f t="shared" ca="1" si="113"/>
        <v>458.51923076923077</v>
      </c>
      <c r="DI28" s="156">
        <f t="shared" ca="1" si="113"/>
        <v>619.72564102564104</v>
      </c>
      <c r="DJ28" s="156">
        <f t="shared" ca="1" si="113"/>
        <v>619.72564102564104</v>
      </c>
      <c r="DK28" s="156">
        <f t="shared" ca="1" si="113"/>
        <v>774.65705128205127</v>
      </c>
      <c r="DL28" s="156">
        <f t="shared" ca="1" si="113"/>
        <v>619.72564102564104</v>
      </c>
      <c r="DM28" s="156">
        <f t="shared" ca="1" si="113"/>
        <v>619.72564102564104</v>
      </c>
      <c r="DN28" s="156">
        <f t="shared" ca="1" si="113"/>
        <v>774.65705128205127</v>
      </c>
      <c r="DO28" s="157">
        <f t="shared" ca="1" si="113"/>
        <v>774.65705128205127</v>
      </c>
      <c r="DP28" s="155">
        <f t="shared" ca="1" si="113"/>
        <v>619.72564102564104</v>
      </c>
      <c r="DQ28" s="156">
        <f t="shared" ca="1" si="113"/>
        <v>774.65705128205127</v>
      </c>
      <c r="DR28" s="156">
        <f t="shared" ca="1" si="113"/>
        <v>619.72564102564104</v>
      </c>
      <c r="DS28" s="156">
        <f t="shared" ca="1" si="113"/>
        <v>619.72564102564104</v>
      </c>
      <c r="DT28" s="156">
        <f t="shared" ca="1" si="113"/>
        <v>774.65705128205127</v>
      </c>
      <c r="DU28" s="156">
        <f t="shared" ca="1" si="113"/>
        <v>619.72564102564104</v>
      </c>
      <c r="DV28" s="156">
        <f t="shared" ca="1" si="113"/>
        <v>619.72564102564104</v>
      </c>
      <c r="DW28" s="156">
        <f t="shared" ca="1" si="113"/>
        <v>774.65705128205127</v>
      </c>
      <c r="DX28" s="156">
        <f t="shared" ca="1" si="113"/>
        <v>619.72564102564104</v>
      </c>
      <c r="DY28" s="156">
        <f t="shared" ca="1" si="113"/>
        <v>619.72564102564104</v>
      </c>
      <c r="DZ28" s="156">
        <f t="shared" ca="1" si="113"/>
        <v>774.65705128205127</v>
      </c>
      <c r="EA28" s="157">
        <f t="shared" ca="1" si="113"/>
        <v>619.72564102564104</v>
      </c>
      <c r="EB28" s="155">
        <f t="shared" ref="EB28:FG28" ca="1" si="114">SUM(EB18:EB27)</f>
        <v>619.72564102564104</v>
      </c>
      <c r="EC28" s="156">
        <f t="shared" ca="1" si="114"/>
        <v>774.65705128205127</v>
      </c>
      <c r="ED28" s="156">
        <f t="shared" ca="1" si="114"/>
        <v>619.72564102564104</v>
      </c>
      <c r="EE28" s="156">
        <f t="shared" ca="1" si="114"/>
        <v>619.72564102564104</v>
      </c>
      <c r="EF28" s="156">
        <f t="shared" ca="1" si="114"/>
        <v>774.65705128205127</v>
      </c>
      <c r="EG28" s="156">
        <f t="shared" ca="1" si="114"/>
        <v>619.72564102564104</v>
      </c>
      <c r="EH28" s="156">
        <f t="shared" ca="1" si="114"/>
        <v>619.72564102564104</v>
      </c>
      <c r="EI28" s="156">
        <f t="shared" ca="1" si="114"/>
        <v>774.65705128205127</v>
      </c>
      <c r="EJ28" s="156">
        <f t="shared" ca="1" si="114"/>
        <v>619.72564102564104</v>
      </c>
      <c r="EK28" s="156">
        <f t="shared" ca="1" si="114"/>
        <v>619.72564102564104</v>
      </c>
      <c r="EL28" s="156">
        <f t="shared" ca="1" si="114"/>
        <v>774.65705128205127</v>
      </c>
      <c r="EM28" s="157">
        <f t="shared" ca="1" si="114"/>
        <v>619.72564102564104</v>
      </c>
      <c r="EN28" s="155">
        <f t="shared" ca="1" si="114"/>
        <v>619.72564102564104</v>
      </c>
      <c r="EO28" s="156">
        <f t="shared" ca="1" si="114"/>
        <v>774.65705128205127</v>
      </c>
      <c r="EP28" s="156">
        <f t="shared" ca="1" si="114"/>
        <v>619.72564102564104</v>
      </c>
      <c r="EQ28" s="156">
        <f t="shared" ca="1" si="114"/>
        <v>619.72564102564104</v>
      </c>
      <c r="ER28" s="156">
        <f t="shared" ca="1" si="114"/>
        <v>774.65705128205127</v>
      </c>
      <c r="ES28" s="156">
        <f t="shared" ca="1" si="114"/>
        <v>619.72564102564104</v>
      </c>
      <c r="ET28" s="156">
        <f t="shared" ca="1" si="114"/>
        <v>619.72564102564104</v>
      </c>
      <c r="EU28" s="156">
        <f t="shared" ca="1" si="114"/>
        <v>774.65705128205127</v>
      </c>
      <c r="EV28" s="156">
        <f t="shared" ca="1" si="114"/>
        <v>619.72564102564104</v>
      </c>
      <c r="EW28" s="156">
        <f t="shared" ca="1" si="114"/>
        <v>619.72564102564104</v>
      </c>
      <c r="EX28" s="156">
        <f t="shared" ca="1" si="114"/>
        <v>774.65705128205127</v>
      </c>
      <c r="EY28" s="157">
        <f t="shared" ca="1" si="114"/>
        <v>847.65641025641025</v>
      </c>
      <c r="EZ28" s="155">
        <f t="shared" ca="1" si="114"/>
        <v>847.65641025641025</v>
      </c>
      <c r="FA28" s="156">
        <f t="shared" ca="1" si="114"/>
        <v>1059.5705128205127</v>
      </c>
      <c r="FB28" s="156">
        <f t="shared" ca="1" si="114"/>
        <v>847.65641025641025</v>
      </c>
      <c r="FC28" s="156">
        <f t="shared" ca="1" si="114"/>
        <v>847.65641025641025</v>
      </c>
      <c r="FD28" s="156">
        <f t="shared" ca="1" si="114"/>
        <v>1059.5705128205127</v>
      </c>
      <c r="FE28" s="156">
        <f t="shared" ca="1" si="114"/>
        <v>847.65641025641025</v>
      </c>
      <c r="FF28" s="156">
        <f t="shared" ca="1" si="114"/>
        <v>847.65641025641025</v>
      </c>
      <c r="FG28" s="156">
        <f t="shared" ca="1" si="114"/>
        <v>1059.5705128205127</v>
      </c>
      <c r="FH28" s="156">
        <f t="shared" ref="FH28:GI28" ca="1" si="115">SUM(FH18:FH27)</f>
        <v>891.94102564102559</v>
      </c>
      <c r="FI28" s="156">
        <f t="shared" ca="1" si="115"/>
        <v>891.94102564102559</v>
      </c>
      <c r="FJ28" s="156">
        <f t="shared" ca="1" si="115"/>
        <v>1114.926282051282</v>
      </c>
      <c r="FK28" s="157">
        <f t="shared" ca="1" si="115"/>
        <v>891.94102564102559</v>
      </c>
      <c r="FL28" s="155">
        <f t="shared" ca="1" si="115"/>
        <v>891.94102564102559</v>
      </c>
      <c r="FM28" s="156">
        <f t="shared" ca="1" si="115"/>
        <v>1114.926282051282</v>
      </c>
      <c r="FN28" s="156">
        <f t="shared" ca="1" si="115"/>
        <v>891.94102564102559</v>
      </c>
      <c r="FO28" s="156">
        <f t="shared" ca="1" si="115"/>
        <v>891.94102564102559</v>
      </c>
      <c r="FP28" s="156">
        <f t="shared" ca="1" si="115"/>
        <v>1114.926282051282</v>
      </c>
      <c r="FQ28" s="156">
        <f t="shared" ca="1" si="115"/>
        <v>891.94102564102559</v>
      </c>
      <c r="FR28" s="156">
        <f t="shared" ca="1" si="115"/>
        <v>891.94102564102559</v>
      </c>
      <c r="FS28" s="156">
        <f t="shared" ca="1" si="115"/>
        <v>1114.926282051282</v>
      </c>
      <c r="FT28" s="156">
        <f t="shared" ca="1" si="115"/>
        <v>891.94102564102559</v>
      </c>
      <c r="FU28" s="156">
        <f t="shared" ca="1" si="115"/>
        <v>891.94102564102559</v>
      </c>
      <c r="FV28" s="156">
        <f t="shared" ca="1" si="115"/>
        <v>1114.926282051282</v>
      </c>
      <c r="FW28" s="157">
        <f t="shared" ca="1" si="115"/>
        <v>1114.926282051282</v>
      </c>
      <c r="FX28" s="155">
        <f t="shared" ca="1" si="115"/>
        <v>891.94102564102559</v>
      </c>
      <c r="FY28" s="156">
        <f t="shared" ca="1" si="115"/>
        <v>1114.926282051282</v>
      </c>
      <c r="FZ28" s="156">
        <f t="shared" ca="1" si="115"/>
        <v>891.94102564102559</v>
      </c>
      <c r="GA28" s="156">
        <f t="shared" ca="1" si="115"/>
        <v>891.94102564102559</v>
      </c>
      <c r="GB28" s="156">
        <f t="shared" ca="1" si="115"/>
        <v>1114.926282051282</v>
      </c>
      <c r="GC28" s="156">
        <f t="shared" ca="1" si="115"/>
        <v>891.94102564102559</v>
      </c>
      <c r="GD28" s="156">
        <f t="shared" ca="1" si="115"/>
        <v>891.94102564102559</v>
      </c>
      <c r="GE28" s="156">
        <f t="shared" ca="1" si="115"/>
        <v>1114.926282051282</v>
      </c>
      <c r="GF28" s="156">
        <f t="shared" ca="1" si="115"/>
        <v>891.94102564102559</v>
      </c>
      <c r="GG28" s="156">
        <f t="shared" ca="1" si="115"/>
        <v>891.94102564102559</v>
      </c>
      <c r="GH28" s="156">
        <f t="shared" ca="1" si="115"/>
        <v>1114.926282051282</v>
      </c>
      <c r="GI28" s="157">
        <f t="shared" ca="1" si="115"/>
        <v>891.94102564102559</v>
      </c>
      <c r="GJ28" s="158"/>
      <c r="GK28" s="158"/>
      <c r="GL28" s="158"/>
      <c r="GM28" s="158"/>
      <c r="GN28" s="158"/>
      <c r="GO28" s="158"/>
      <c r="GP28" s="158"/>
      <c r="GQ28" s="158"/>
      <c r="GR28" s="158"/>
      <c r="GS28" s="158"/>
      <c r="GT28" s="158"/>
      <c r="GU28" s="158"/>
      <c r="GV28" s="158"/>
      <c r="GW28" s="158"/>
      <c r="GX28" s="158"/>
      <c r="GY28" s="158"/>
      <c r="GZ28" s="158"/>
      <c r="HA28" s="158"/>
      <c r="HB28" s="158"/>
      <c r="HC28" s="158"/>
      <c r="HD28" s="158"/>
      <c r="HE28" s="158"/>
      <c r="HF28" s="158"/>
      <c r="HG28" s="158"/>
      <c r="HH28" s="158"/>
      <c r="HI28" s="158"/>
      <c r="HJ28" s="158"/>
      <c r="HK28" s="158"/>
      <c r="HL28" s="158"/>
      <c r="HM28" s="158"/>
      <c r="HN28" s="158"/>
    </row>
    <row r="29" spans="1:222" ht="12.95" customHeight="1" x14ac:dyDescent="0.25">
      <c r="A29" s="30"/>
      <c r="B29" s="30"/>
      <c r="C29" s="30"/>
      <c r="D29" s="30"/>
      <c r="E29" s="31"/>
      <c r="F29" s="31"/>
      <c r="G29" s="31"/>
      <c r="H29" s="30"/>
      <c r="I29" s="30"/>
      <c r="J29" s="267"/>
      <c r="K29" s="87"/>
      <c r="L29" s="30"/>
      <c r="M29" s="30"/>
      <c r="N29" s="30"/>
      <c r="O29" s="30"/>
      <c r="P29" s="46"/>
      <c r="Q29" s="43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</row>
    <row r="30" spans="1:222" ht="12.95" customHeight="1" thickBot="1" x14ac:dyDescent="0.3">
      <c r="A30" s="30"/>
      <c r="B30" s="30"/>
      <c r="C30" s="30"/>
      <c r="D30" s="30"/>
      <c r="E30" s="31"/>
      <c r="F30" s="31"/>
      <c r="G30" s="31"/>
      <c r="H30" s="30"/>
      <c r="I30" s="30"/>
      <c r="J30" s="267"/>
      <c r="K30" s="87"/>
      <c r="L30" s="30"/>
      <c r="M30" s="30"/>
      <c r="N30" s="30"/>
      <c r="O30" s="30"/>
      <c r="P30" s="46"/>
      <c r="Q30" s="43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</row>
    <row r="31" spans="1:222" ht="12.95" customHeight="1" x14ac:dyDescent="0.25">
      <c r="A31" s="34"/>
      <c r="B31" s="280" t="s">
        <v>24</v>
      </c>
      <c r="C31" s="107" t="s">
        <v>489</v>
      </c>
      <c r="D31" s="281" t="s">
        <v>340</v>
      </c>
      <c r="E31" s="107" t="s">
        <v>324</v>
      </c>
      <c r="F31" s="107" t="s">
        <v>402</v>
      </c>
      <c r="G31" s="257" t="s">
        <v>403</v>
      </c>
      <c r="H31" s="132">
        <v>16400100000</v>
      </c>
      <c r="I31" s="132">
        <v>44800501000</v>
      </c>
      <c r="J31" s="99" t="str">
        <f>IF(AND(M31&gt;VLOOKUP($B$2,References!A:B,2,FALSE),M31&lt;$B$2),"Ending Depreciation",IF(M31&lt;=$B$2,"Fully Depreciated",IF(M31&gt;$B$2,"Depreciating","ERROR")))</f>
        <v>Fully Depreciated</v>
      </c>
      <c r="K31" s="133" t="s">
        <v>175</v>
      </c>
      <c r="L31" s="94">
        <f>VLOOKUP(K31,References!U:W,3,FALSE)</f>
        <v>40748</v>
      </c>
      <c r="M31" s="103">
        <f t="shared" ref="M31:M36" si="116">+L31+(365*N31)</f>
        <v>41843</v>
      </c>
      <c r="N31" s="105">
        <v>3</v>
      </c>
      <c r="O31" s="107">
        <f t="shared" ref="O31:O36" si="117">+N31*52</f>
        <v>156</v>
      </c>
      <c r="P31" s="108">
        <f t="shared" ref="P31:P36" si="118">+($B$2-L31)/7</f>
        <v>508.85714285714283</v>
      </c>
      <c r="Q31" s="96">
        <f t="shared" ref="Q31:Q36" si="119">+R31/O31</f>
        <v>72.391025641025635</v>
      </c>
      <c r="R31" s="90">
        <v>11293</v>
      </c>
      <c r="S31" s="91">
        <f t="shared" ref="S31:S36" ca="1" si="120">SUM(V31:AH31)</f>
        <v>11293.000000000004</v>
      </c>
      <c r="T31" s="91">
        <f t="shared" ref="T31:T36" ca="1" si="121">+R31-S31</f>
        <v>0</v>
      </c>
      <c r="U31" s="34"/>
      <c r="V31" s="93">
        <f t="shared" ref="V31:V36" ca="1" si="122">IFERROR(IF($B$2&gt;$AU$6,SUM(AJ31:AU31),(SUM(OFFSET($AJ31,0,0,1,MATCH($B$2,$AJ$6:$AU$6,0))))),0)</f>
        <v>0</v>
      </c>
      <c r="W31" s="93">
        <f t="shared" ref="W31:W36" ca="1" si="123">IFERROR(IF($B$2&gt;$BG$6,SUM(AV31:BG31),(SUM(OFFSET($AV31,0,0,1,MATCH($B$2,$AV$6:$BG$6,0))))),0)</f>
        <v>1013.4743589743589</v>
      </c>
      <c r="X31" s="93">
        <f t="shared" ref="X31:X36" ca="1" si="124">IFERROR(IF($B$2&gt;$BS$6,SUM(BH31:BS31),(SUM(OFFSET($BH31,0,0,1,MATCH($B$2,$BH$6:$BS$6,0))))),0)</f>
        <v>3764.333333333333</v>
      </c>
      <c r="Y31" s="93">
        <f t="shared" ref="Y31:Y36" ca="1" si="125">IFERROR(IF($B$2&gt;$CE$6,SUM(BT31:CE31),(SUM(OFFSET($BT31,0,0,1,MATCH($B$2,$BT$6:$CE$6,0))))),0)</f>
        <v>3764.333333333333</v>
      </c>
      <c r="Z31" s="93">
        <f t="shared" ref="Z31:Z36" ca="1" si="126">IFERROR(IF($B$2&gt;$CQ$6,SUM(CF31:CQ31),(SUM(OFFSET($CF31,0,0,1,MATCH($B$2,$CF$6:$CQ$6,0))))),0)</f>
        <v>2750.8589743589791</v>
      </c>
      <c r="AA31" s="93">
        <f t="shared" ref="AA31:AA36" ca="1" si="127">IFERROR(IF($B$2&gt;$DC$6,SUM(CR31:DC31),(SUM(OFFSET($CR31,0,0,1,MATCH($B$2,$CR$6:$DC$6,0))))),0)</f>
        <v>0</v>
      </c>
      <c r="AB31" s="93">
        <f t="shared" ref="AB31:AB36" ca="1" si="128">IFERROR(IF($B$2&gt;$DO$6,SUM(DD31:DO31),(SUM(OFFSET($DD31,0,0,1,MATCH($B$2,$DD$6:$DO$6,0))))),0)</f>
        <v>0</v>
      </c>
      <c r="AC31" s="93">
        <f t="shared" ref="AC31:AC36" ca="1" si="129">IFERROR(IF($B$2&gt;$EA$6,SUM(DP31:EA31),(SUM(OFFSET($DP31,0,0,1,MATCH($B$2,$DP$6:$EA$6,0))))),0)</f>
        <v>0</v>
      </c>
      <c r="AD31" s="93">
        <f t="shared" ref="AD31:AD36" ca="1" si="130">IFERROR(IF($B$2&gt;$EM$6,SUM(EB31:EM31),(SUM(OFFSET($EB31,0,0,1,MATCH($B$2,$EB$6:$EM$6,0))))),0)</f>
        <v>0</v>
      </c>
      <c r="AE31" s="93">
        <f t="shared" ref="AE31:AE36" ca="1" si="131">IFERROR(IF($B$2&gt;$EY$6,SUM(EN31:EY31),(SUM(OFFSET($EN31,0,0,1,MATCH($B$2,$EN$6:$EY$6,0))))),0)</f>
        <v>0</v>
      </c>
      <c r="AF31" s="93">
        <f t="shared" ref="AF31:AF36" ca="1" si="132">IFERROR(IF($B$2&gt;$FK$6,SUM(EZ31:FK31),(SUM(OFFSET($EZ31,0,0,1,MATCH($B$2,$EZ$6:$FK$6,0))))),0)</f>
        <v>0</v>
      </c>
      <c r="AG31" s="93">
        <f t="shared" ref="AG31:AG36" ca="1" si="133">IFERROR(IF($B$2&gt;$FW$6,SUM(FL31:FW31),(SUM(OFFSET($FL31,0,0,1,MATCH($B$2,$FL$6:$FW$6,0))))),0)</f>
        <v>0</v>
      </c>
      <c r="AH31" s="93">
        <f t="shared" ref="AH31:AH36" ca="1" si="134">IFERROR(IF($B$2&gt;$GI$6,SUM(FX31:GI31),(SUM(OFFSET($FX31,0,0,1,MATCH($B$2,$FX$6:$GI$6,0))))),0)</f>
        <v>0</v>
      </c>
      <c r="AI31" s="34"/>
      <c r="AJ31" s="125">
        <f t="shared" ref="AJ31:BO31" ca="1" si="135">IF($M31&lt;=AI$6,0,IF(AND($M31&gt;AI$6,$M31&lt;=AJ$6),$R31-(SUM(OFFSET($AJ31,0,0,1,MATCH(AI$6,$AJ$6:$GI$6)))),IF($L31&gt;AJ$6,0,(IF($M31&gt;AJ$6,$Q31*AJ$4)))))</f>
        <v>0</v>
      </c>
      <c r="AK31" s="126">
        <f t="shared" ca="1" si="135"/>
        <v>0</v>
      </c>
      <c r="AL31" s="126">
        <f t="shared" ca="1" si="135"/>
        <v>0</v>
      </c>
      <c r="AM31" s="126">
        <f t="shared" ca="1" si="135"/>
        <v>0</v>
      </c>
      <c r="AN31" s="126">
        <f t="shared" ca="1" si="135"/>
        <v>0</v>
      </c>
      <c r="AO31" s="126">
        <f t="shared" ca="1" si="135"/>
        <v>0</v>
      </c>
      <c r="AP31" s="126">
        <f t="shared" ca="1" si="135"/>
        <v>0</v>
      </c>
      <c r="AQ31" s="126">
        <f t="shared" ca="1" si="135"/>
        <v>0</v>
      </c>
      <c r="AR31" s="126">
        <f t="shared" ca="1" si="135"/>
        <v>0</v>
      </c>
      <c r="AS31" s="126">
        <f t="shared" ca="1" si="135"/>
        <v>0</v>
      </c>
      <c r="AT31" s="126">
        <f t="shared" ca="1" si="135"/>
        <v>0</v>
      </c>
      <c r="AU31" s="127">
        <f t="shared" ca="1" si="135"/>
        <v>0</v>
      </c>
      <c r="AV31" s="125">
        <f t="shared" ca="1" si="135"/>
        <v>0</v>
      </c>
      <c r="AW31" s="126">
        <f t="shared" ca="1" si="135"/>
        <v>0</v>
      </c>
      <c r="AX31" s="126">
        <f t="shared" ca="1" si="135"/>
        <v>0</v>
      </c>
      <c r="AY31" s="126">
        <f t="shared" ca="1" si="135"/>
        <v>0</v>
      </c>
      <c r="AZ31" s="126">
        <f t="shared" ca="1" si="135"/>
        <v>0</v>
      </c>
      <c r="BA31" s="126">
        <f t="shared" ca="1" si="135"/>
        <v>0</v>
      </c>
      <c r="BB31" s="126">
        <f t="shared" ca="1" si="135"/>
        <v>0</v>
      </c>
      <c r="BC31" s="126">
        <f t="shared" ca="1" si="135"/>
        <v>0</v>
      </c>
      <c r="BD31" s="126">
        <f t="shared" ca="1" si="135"/>
        <v>0</v>
      </c>
      <c r="BE31" s="126">
        <f t="shared" ca="1" si="135"/>
        <v>289.56410256410254</v>
      </c>
      <c r="BF31" s="126">
        <f t="shared" ca="1" si="135"/>
        <v>361.95512820512818</v>
      </c>
      <c r="BG31" s="127">
        <f t="shared" ca="1" si="135"/>
        <v>361.95512820512818</v>
      </c>
      <c r="BH31" s="125">
        <f t="shared" ca="1" si="135"/>
        <v>289.56410256410254</v>
      </c>
      <c r="BI31" s="126">
        <f t="shared" ca="1" si="135"/>
        <v>361.95512820512818</v>
      </c>
      <c r="BJ31" s="126">
        <f t="shared" ca="1" si="135"/>
        <v>289.56410256410254</v>
      </c>
      <c r="BK31" s="126">
        <f t="shared" ca="1" si="135"/>
        <v>289.56410256410254</v>
      </c>
      <c r="BL31" s="126">
        <f t="shared" ca="1" si="135"/>
        <v>361.95512820512818</v>
      </c>
      <c r="BM31" s="126">
        <f t="shared" ca="1" si="135"/>
        <v>289.56410256410254</v>
      </c>
      <c r="BN31" s="126">
        <f t="shared" ca="1" si="135"/>
        <v>289.56410256410254</v>
      </c>
      <c r="BO31" s="126">
        <f t="shared" ca="1" si="135"/>
        <v>361.95512820512818</v>
      </c>
      <c r="BP31" s="126">
        <f t="shared" ref="BP31:CU31" ca="1" si="136">IF($M31&lt;=BO$6,0,IF(AND($M31&gt;BO$6,$M31&lt;=BP$6),$R31-(SUM(OFFSET($AJ31,0,0,1,MATCH(BO$6,$AJ$6:$GI$6)))),IF($L31&gt;BP$6,0,(IF($M31&gt;BP$6,$Q31*BP$4)))))</f>
        <v>289.56410256410254</v>
      </c>
      <c r="BQ31" s="126">
        <f t="shared" ca="1" si="136"/>
        <v>289.56410256410254</v>
      </c>
      <c r="BR31" s="126">
        <f t="shared" ca="1" si="136"/>
        <v>361.95512820512818</v>
      </c>
      <c r="BS31" s="127">
        <f t="shared" ca="1" si="136"/>
        <v>289.56410256410254</v>
      </c>
      <c r="BT31" s="125">
        <f t="shared" ca="1" si="136"/>
        <v>289.56410256410254</v>
      </c>
      <c r="BU31" s="126">
        <f t="shared" ca="1" si="136"/>
        <v>361.95512820512818</v>
      </c>
      <c r="BV31" s="126">
        <f t="shared" ca="1" si="136"/>
        <v>289.56410256410254</v>
      </c>
      <c r="BW31" s="126">
        <f t="shared" ca="1" si="136"/>
        <v>289.56410256410254</v>
      </c>
      <c r="BX31" s="126">
        <f t="shared" ca="1" si="136"/>
        <v>361.95512820512818</v>
      </c>
      <c r="BY31" s="126">
        <f t="shared" ca="1" si="136"/>
        <v>289.56410256410254</v>
      </c>
      <c r="BZ31" s="126">
        <f t="shared" ca="1" si="136"/>
        <v>289.56410256410254</v>
      </c>
      <c r="CA31" s="126">
        <f t="shared" ca="1" si="136"/>
        <v>361.95512820512818</v>
      </c>
      <c r="CB31" s="126">
        <f t="shared" ca="1" si="136"/>
        <v>289.56410256410254</v>
      </c>
      <c r="CC31" s="126">
        <f t="shared" ca="1" si="136"/>
        <v>289.56410256410254</v>
      </c>
      <c r="CD31" s="126">
        <f t="shared" ca="1" si="136"/>
        <v>361.95512820512818</v>
      </c>
      <c r="CE31" s="127">
        <f t="shared" ca="1" si="136"/>
        <v>289.56410256410254</v>
      </c>
      <c r="CF31" s="125">
        <f t="shared" ca="1" si="136"/>
        <v>289.56410256410254</v>
      </c>
      <c r="CG31" s="126">
        <f t="shared" ca="1" si="136"/>
        <v>361.95512820512818</v>
      </c>
      <c r="CH31" s="126">
        <f t="shared" ca="1" si="136"/>
        <v>289.56410256410254</v>
      </c>
      <c r="CI31" s="126">
        <f t="shared" ca="1" si="136"/>
        <v>289.56410256410254</v>
      </c>
      <c r="CJ31" s="126">
        <f t="shared" ca="1" si="136"/>
        <v>361.95512820512818</v>
      </c>
      <c r="CK31" s="126">
        <f t="shared" ca="1" si="136"/>
        <v>289.56410256410254</v>
      </c>
      <c r="CL31" s="126">
        <f t="shared" ca="1" si="136"/>
        <v>289.56410256410254</v>
      </c>
      <c r="CM31" s="126">
        <f t="shared" ca="1" si="136"/>
        <v>361.95512820512818</v>
      </c>
      <c r="CN31" s="126">
        <f t="shared" ca="1" si="136"/>
        <v>217.17307692308168</v>
      </c>
      <c r="CO31" s="126">
        <f t="shared" ca="1" si="136"/>
        <v>0</v>
      </c>
      <c r="CP31" s="126">
        <f t="shared" ca="1" si="136"/>
        <v>0</v>
      </c>
      <c r="CQ31" s="127">
        <f t="shared" ca="1" si="136"/>
        <v>0</v>
      </c>
      <c r="CR31" s="125">
        <f t="shared" ca="1" si="136"/>
        <v>0</v>
      </c>
      <c r="CS31" s="126">
        <f t="shared" ca="1" si="136"/>
        <v>0</v>
      </c>
      <c r="CT31" s="126">
        <f t="shared" ca="1" si="136"/>
        <v>0</v>
      </c>
      <c r="CU31" s="126">
        <f t="shared" ca="1" si="136"/>
        <v>0</v>
      </c>
      <c r="CV31" s="126">
        <f t="shared" ref="CV31:EA31" ca="1" si="137">IF($M31&lt;=CU$6,0,IF(AND($M31&gt;CU$6,$M31&lt;=CV$6),$R31-(SUM(OFFSET($AJ31,0,0,1,MATCH(CU$6,$AJ$6:$GI$6)))),IF($L31&gt;CV$6,0,(IF($M31&gt;CV$6,$Q31*CV$4)))))</f>
        <v>0</v>
      </c>
      <c r="CW31" s="126">
        <f t="shared" ca="1" si="137"/>
        <v>0</v>
      </c>
      <c r="CX31" s="126">
        <f t="shared" ca="1" si="137"/>
        <v>0</v>
      </c>
      <c r="CY31" s="126">
        <f t="shared" ca="1" si="137"/>
        <v>0</v>
      </c>
      <c r="CZ31" s="126">
        <f t="shared" ca="1" si="137"/>
        <v>0</v>
      </c>
      <c r="DA31" s="126">
        <f t="shared" ca="1" si="137"/>
        <v>0</v>
      </c>
      <c r="DB31" s="126">
        <f t="shared" ca="1" si="137"/>
        <v>0</v>
      </c>
      <c r="DC31" s="127">
        <f t="shared" ca="1" si="137"/>
        <v>0</v>
      </c>
      <c r="DD31" s="125">
        <f t="shared" ca="1" si="137"/>
        <v>0</v>
      </c>
      <c r="DE31" s="126">
        <f t="shared" ca="1" si="137"/>
        <v>0</v>
      </c>
      <c r="DF31" s="126">
        <f t="shared" ca="1" si="137"/>
        <v>0</v>
      </c>
      <c r="DG31" s="126">
        <f t="shared" ca="1" si="137"/>
        <v>0</v>
      </c>
      <c r="DH31" s="126">
        <f t="shared" ca="1" si="137"/>
        <v>0</v>
      </c>
      <c r="DI31" s="126">
        <f t="shared" ca="1" si="137"/>
        <v>0</v>
      </c>
      <c r="DJ31" s="126">
        <f t="shared" ca="1" si="137"/>
        <v>0</v>
      </c>
      <c r="DK31" s="126">
        <f t="shared" ca="1" si="137"/>
        <v>0</v>
      </c>
      <c r="DL31" s="126">
        <f t="shared" ca="1" si="137"/>
        <v>0</v>
      </c>
      <c r="DM31" s="126">
        <f t="shared" ca="1" si="137"/>
        <v>0</v>
      </c>
      <c r="DN31" s="126">
        <f t="shared" ca="1" si="137"/>
        <v>0</v>
      </c>
      <c r="DO31" s="127">
        <f t="shared" ca="1" si="137"/>
        <v>0</v>
      </c>
      <c r="DP31" s="125">
        <f t="shared" ca="1" si="137"/>
        <v>0</v>
      </c>
      <c r="DQ31" s="126">
        <f t="shared" ca="1" si="137"/>
        <v>0</v>
      </c>
      <c r="DR31" s="126">
        <f t="shared" ca="1" si="137"/>
        <v>0</v>
      </c>
      <c r="DS31" s="126">
        <f t="shared" ca="1" si="137"/>
        <v>0</v>
      </c>
      <c r="DT31" s="126">
        <f t="shared" ca="1" si="137"/>
        <v>0</v>
      </c>
      <c r="DU31" s="126">
        <f t="shared" ca="1" si="137"/>
        <v>0</v>
      </c>
      <c r="DV31" s="126">
        <f t="shared" ca="1" si="137"/>
        <v>0</v>
      </c>
      <c r="DW31" s="126">
        <f t="shared" ca="1" si="137"/>
        <v>0</v>
      </c>
      <c r="DX31" s="126">
        <f t="shared" ca="1" si="137"/>
        <v>0</v>
      </c>
      <c r="DY31" s="126">
        <f t="shared" ca="1" si="137"/>
        <v>0</v>
      </c>
      <c r="DZ31" s="126">
        <f t="shared" ca="1" si="137"/>
        <v>0</v>
      </c>
      <c r="EA31" s="127">
        <f t="shared" ca="1" si="137"/>
        <v>0</v>
      </c>
      <c r="EB31" s="125">
        <f t="shared" ref="EB31:FG31" ca="1" si="138">IF($M31&lt;=EA$6,0,IF(AND($M31&gt;EA$6,$M31&lt;=EB$6),$R31-(SUM(OFFSET($AJ31,0,0,1,MATCH(EA$6,$AJ$6:$GI$6)))),IF($L31&gt;EB$6,0,(IF($M31&gt;EB$6,$Q31*EB$4)))))</f>
        <v>0</v>
      </c>
      <c r="EC31" s="126">
        <f t="shared" ca="1" si="138"/>
        <v>0</v>
      </c>
      <c r="ED31" s="126">
        <f t="shared" ca="1" si="138"/>
        <v>0</v>
      </c>
      <c r="EE31" s="126">
        <f t="shared" ca="1" si="138"/>
        <v>0</v>
      </c>
      <c r="EF31" s="126">
        <f t="shared" ca="1" si="138"/>
        <v>0</v>
      </c>
      <c r="EG31" s="126">
        <f t="shared" ca="1" si="138"/>
        <v>0</v>
      </c>
      <c r="EH31" s="126">
        <f t="shared" ca="1" si="138"/>
        <v>0</v>
      </c>
      <c r="EI31" s="126">
        <f t="shared" ca="1" si="138"/>
        <v>0</v>
      </c>
      <c r="EJ31" s="126">
        <f t="shared" ca="1" si="138"/>
        <v>0</v>
      </c>
      <c r="EK31" s="126">
        <f t="shared" ca="1" si="138"/>
        <v>0</v>
      </c>
      <c r="EL31" s="126">
        <f t="shared" ca="1" si="138"/>
        <v>0</v>
      </c>
      <c r="EM31" s="127">
        <f t="shared" ca="1" si="138"/>
        <v>0</v>
      </c>
      <c r="EN31" s="125">
        <f t="shared" ca="1" si="138"/>
        <v>0</v>
      </c>
      <c r="EO31" s="126">
        <f t="shared" ca="1" si="138"/>
        <v>0</v>
      </c>
      <c r="EP31" s="126">
        <f t="shared" ca="1" si="138"/>
        <v>0</v>
      </c>
      <c r="EQ31" s="126">
        <f t="shared" ca="1" si="138"/>
        <v>0</v>
      </c>
      <c r="ER31" s="126">
        <f t="shared" ca="1" si="138"/>
        <v>0</v>
      </c>
      <c r="ES31" s="126">
        <f t="shared" ca="1" si="138"/>
        <v>0</v>
      </c>
      <c r="ET31" s="126">
        <f t="shared" ca="1" si="138"/>
        <v>0</v>
      </c>
      <c r="EU31" s="126">
        <f t="shared" ca="1" si="138"/>
        <v>0</v>
      </c>
      <c r="EV31" s="126">
        <f t="shared" ca="1" si="138"/>
        <v>0</v>
      </c>
      <c r="EW31" s="126">
        <f t="shared" ca="1" si="138"/>
        <v>0</v>
      </c>
      <c r="EX31" s="126">
        <f t="shared" ca="1" si="138"/>
        <v>0</v>
      </c>
      <c r="EY31" s="127">
        <f t="shared" ca="1" si="138"/>
        <v>0</v>
      </c>
      <c r="EZ31" s="125">
        <f t="shared" ca="1" si="138"/>
        <v>0</v>
      </c>
      <c r="FA31" s="126">
        <f t="shared" ca="1" si="138"/>
        <v>0</v>
      </c>
      <c r="FB31" s="126">
        <f t="shared" ca="1" si="138"/>
        <v>0</v>
      </c>
      <c r="FC31" s="126">
        <f t="shared" ca="1" si="138"/>
        <v>0</v>
      </c>
      <c r="FD31" s="126">
        <f t="shared" ca="1" si="138"/>
        <v>0</v>
      </c>
      <c r="FE31" s="126">
        <f t="shared" ca="1" si="138"/>
        <v>0</v>
      </c>
      <c r="FF31" s="126">
        <f t="shared" ca="1" si="138"/>
        <v>0</v>
      </c>
      <c r="FG31" s="126">
        <f t="shared" ca="1" si="138"/>
        <v>0</v>
      </c>
      <c r="FH31" s="126">
        <f t="shared" ref="FH31:GI31" ca="1" si="139">IF($M31&lt;=FG$6,0,IF(AND($M31&gt;FG$6,$M31&lt;=FH$6),$R31-(SUM(OFFSET($AJ31,0,0,1,MATCH(FG$6,$AJ$6:$GI$6)))),IF($L31&gt;FH$6,0,(IF($M31&gt;FH$6,$Q31*FH$4)))))</f>
        <v>0</v>
      </c>
      <c r="FI31" s="126">
        <f t="shared" ca="1" si="139"/>
        <v>0</v>
      </c>
      <c r="FJ31" s="126">
        <f t="shared" ca="1" si="139"/>
        <v>0</v>
      </c>
      <c r="FK31" s="127">
        <f t="shared" ca="1" si="139"/>
        <v>0</v>
      </c>
      <c r="FL31" s="125">
        <f t="shared" ca="1" si="139"/>
        <v>0</v>
      </c>
      <c r="FM31" s="126">
        <f t="shared" ca="1" si="139"/>
        <v>0</v>
      </c>
      <c r="FN31" s="126">
        <f t="shared" ca="1" si="139"/>
        <v>0</v>
      </c>
      <c r="FO31" s="126">
        <f t="shared" ca="1" si="139"/>
        <v>0</v>
      </c>
      <c r="FP31" s="126">
        <f t="shared" ca="1" si="139"/>
        <v>0</v>
      </c>
      <c r="FQ31" s="126">
        <f t="shared" ca="1" si="139"/>
        <v>0</v>
      </c>
      <c r="FR31" s="126">
        <f t="shared" ca="1" si="139"/>
        <v>0</v>
      </c>
      <c r="FS31" s="126">
        <f t="shared" ca="1" si="139"/>
        <v>0</v>
      </c>
      <c r="FT31" s="126">
        <f t="shared" ca="1" si="139"/>
        <v>0</v>
      </c>
      <c r="FU31" s="126">
        <f t="shared" ca="1" si="139"/>
        <v>0</v>
      </c>
      <c r="FV31" s="126">
        <f t="shared" ca="1" si="139"/>
        <v>0</v>
      </c>
      <c r="FW31" s="127">
        <f t="shared" ca="1" si="139"/>
        <v>0</v>
      </c>
      <c r="FX31" s="125">
        <f t="shared" ca="1" si="139"/>
        <v>0</v>
      </c>
      <c r="FY31" s="126">
        <f t="shared" ca="1" si="139"/>
        <v>0</v>
      </c>
      <c r="FZ31" s="126">
        <f t="shared" ca="1" si="139"/>
        <v>0</v>
      </c>
      <c r="GA31" s="126">
        <f t="shared" ca="1" si="139"/>
        <v>0</v>
      </c>
      <c r="GB31" s="126">
        <f t="shared" ca="1" si="139"/>
        <v>0</v>
      </c>
      <c r="GC31" s="126">
        <f t="shared" ca="1" si="139"/>
        <v>0</v>
      </c>
      <c r="GD31" s="126">
        <f t="shared" ca="1" si="139"/>
        <v>0</v>
      </c>
      <c r="GE31" s="126">
        <f t="shared" ca="1" si="139"/>
        <v>0</v>
      </c>
      <c r="GF31" s="126">
        <f t="shared" ca="1" si="139"/>
        <v>0</v>
      </c>
      <c r="GG31" s="126">
        <f t="shared" ca="1" si="139"/>
        <v>0</v>
      </c>
      <c r="GH31" s="126">
        <f t="shared" ca="1" si="139"/>
        <v>0</v>
      </c>
      <c r="GI31" s="127">
        <f t="shared" ca="1" si="139"/>
        <v>0</v>
      </c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</row>
    <row r="32" spans="1:222" ht="12.95" customHeight="1" x14ac:dyDescent="0.25">
      <c r="A32" s="34"/>
      <c r="B32" s="275" t="s">
        <v>24</v>
      </c>
      <c r="C32" s="29" t="s">
        <v>490</v>
      </c>
      <c r="D32" s="276" t="s">
        <v>341</v>
      </c>
      <c r="E32" s="29" t="s">
        <v>324</v>
      </c>
      <c r="F32" s="29" t="s">
        <v>404</v>
      </c>
      <c r="G32" s="258" t="s">
        <v>405</v>
      </c>
      <c r="H32" s="1">
        <v>16400100000</v>
      </c>
      <c r="I32" s="1">
        <v>44800501000</v>
      </c>
      <c r="J32" s="100" t="str">
        <f>IF(AND(M32&gt;VLOOKUP($B$2,References!A:B,2,FALSE),M32&lt;$B$2),"Ending Depreciation",IF(M32&lt;=$B$2,"Fully Depreciated",IF(M32&gt;$B$2,"Depreciating","ERROR")))</f>
        <v>Fully Depreciated</v>
      </c>
      <c r="K32" s="52" t="s">
        <v>182</v>
      </c>
      <c r="L32" s="97">
        <f>VLOOKUP(K32,References!U:W,3,FALSE)</f>
        <v>40965</v>
      </c>
      <c r="M32" s="104">
        <f t="shared" si="116"/>
        <v>42060</v>
      </c>
      <c r="N32" s="106">
        <v>3</v>
      </c>
      <c r="O32" s="29">
        <f t="shared" si="117"/>
        <v>156</v>
      </c>
      <c r="P32" s="109">
        <f t="shared" si="118"/>
        <v>477.85714285714283</v>
      </c>
      <c r="Q32" s="98">
        <f t="shared" si="119"/>
        <v>480.71794871794873</v>
      </c>
      <c r="R32" s="92">
        <v>74992</v>
      </c>
      <c r="S32" s="28">
        <f t="shared" ca="1" si="120"/>
        <v>74991.999999999971</v>
      </c>
      <c r="T32" s="28">
        <f t="shared" ca="1" si="121"/>
        <v>0</v>
      </c>
      <c r="U32" s="34"/>
      <c r="V32" s="27">
        <f t="shared" ca="1" si="122"/>
        <v>0</v>
      </c>
      <c r="W32" s="27">
        <f t="shared" ca="1" si="123"/>
        <v>0</v>
      </c>
      <c r="X32" s="27">
        <f t="shared" ca="1" si="124"/>
        <v>16825.128205128207</v>
      </c>
      <c r="Y32" s="27">
        <f t="shared" ca="1" si="125"/>
        <v>24997.333333333336</v>
      </c>
      <c r="Z32" s="27">
        <f t="shared" ca="1" si="126"/>
        <v>24997.333333333336</v>
      </c>
      <c r="AA32" s="27">
        <f t="shared" ca="1" si="127"/>
        <v>8172.2051282050998</v>
      </c>
      <c r="AB32" s="27">
        <f t="shared" ca="1" si="128"/>
        <v>0</v>
      </c>
      <c r="AC32" s="27">
        <f t="shared" ca="1" si="129"/>
        <v>0</v>
      </c>
      <c r="AD32" s="27">
        <f t="shared" ca="1" si="130"/>
        <v>0</v>
      </c>
      <c r="AE32" s="27">
        <f t="shared" ca="1" si="131"/>
        <v>0</v>
      </c>
      <c r="AF32" s="27">
        <f t="shared" ca="1" si="132"/>
        <v>0</v>
      </c>
      <c r="AG32" s="27">
        <f t="shared" ca="1" si="133"/>
        <v>0</v>
      </c>
      <c r="AH32" s="27">
        <f t="shared" ca="1" si="134"/>
        <v>0</v>
      </c>
      <c r="AI32" s="34"/>
      <c r="AJ32" s="128">
        <f t="shared" ref="AJ32:BO32" ca="1" si="140">IF($M32&lt;=AI$6,0,IF(AND($M32&gt;AI$6,$M32&lt;=AJ$6),$R32-(SUM(OFFSET($AJ32,0,0,1,MATCH(AI$6,$AJ$6:$GI$6)))),IF($L32&gt;AJ$6,0,(IF($M32&gt;AJ$6,$Q32*AJ$4)))))</f>
        <v>0</v>
      </c>
      <c r="AK32" s="57">
        <f t="shared" ca="1" si="140"/>
        <v>0</v>
      </c>
      <c r="AL32" s="57">
        <f t="shared" ca="1" si="140"/>
        <v>0</v>
      </c>
      <c r="AM32" s="57">
        <f t="shared" ca="1" si="140"/>
        <v>0</v>
      </c>
      <c r="AN32" s="57">
        <f t="shared" ca="1" si="140"/>
        <v>0</v>
      </c>
      <c r="AO32" s="57">
        <f t="shared" ca="1" si="140"/>
        <v>0</v>
      </c>
      <c r="AP32" s="57">
        <f t="shared" ca="1" si="140"/>
        <v>0</v>
      </c>
      <c r="AQ32" s="57">
        <f t="shared" ca="1" si="140"/>
        <v>0</v>
      </c>
      <c r="AR32" s="57">
        <f t="shared" ca="1" si="140"/>
        <v>0</v>
      </c>
      <c r="AS32" s="57">
        <f t="shared" ca="1" si="140"/>
        <v>0</v>
      </c>
      <c r="AT32" s="57">
        <f t="shared" ca="1" si="140"/>
        <v>0</v>
      </c>
      <c r="AU32" s="129">
        <f t="shared" ca="1" si="140"/>
        <v>0</v>
      </c>
      <c r="AV32" s="128">
        <f t="shared" ca="1" si="140"/>
        <v>0</v>
      </c>
      <c r="AW32" s="57">
        <f t="shared" ca="1" si="140"/>
        <v>0</v>
      </c>
      <c r="AX32" s="57">
        <f t="shared" ca="1" si="140"/>
        <v>0</v>
      </c>
      <c r="AY32" s="57">
        <f t="shared" ca="1" si="140"/>
        <v>0</v>
      </c>
      <c r="AZ32" s="57">
        <f t="shared" ca="1" si="140"/>
        <v>0</v>
      </c>
      <c r="BA32" s="57">
        <f t="shared" ca="1" si="140"/>
        <v>0</v>
      </c>
      <c r="BB32" s="57">
        <f t="shared" ca="1" si="140"/>
        <v>0</v>
      </c>
      <c r="BC32" s="57">
        <f t="shared" ca="1" si="140"/>
        <v>0</v>
      </c>
      <c r="BD32" s="57">
        <f t="shared" ca="1" si="140"/>
        <v>0</v>
      </c>
      <c r="BE32" s="57">
        <f t="shared" ca="1" si="140"/>
        <v>0</v>
      </c>
      <c r="BF32" s="57">
        <f t="shared" ca="1" si="140"/>
        <v>0</v>
      </c>
      <c r="BG32" s="129">
        <f t="shared" ca="1" si="140"/>
        <v>0</v>
      </c>
      <c r="BH32" s="128">
        <f t="shared" ca="1" si="140"/>
        <v>0</v>
      </c>
      <c r="BI32" s="57">
        <f t="shared" ca="1" si="140"/>
        <v>0</v>
      </c>
      <c r="BJ32" s="57">
        <f t="shared" ca="1" si="140"/>
        <v>0</v>
      </c>
      <c r="BK32" s="57">
        <f t="shared" ca="1" si="140"/>
        <v>0</v>
      </c>
      <c r="BL32" s="57">
        <f t="shared" ca="1" si="140"/>
        <v>2403.5897435897436</v>
      </c>
      <c r="BM32" s="57">
        <f t="shared" ca="1" si="140"/>
        <v>1922.8717948717949</v>
      </c>
      <c r="BN32" s="57">
        <f t="shared" ca="1" si="140"/>
        <v>1922.8717948717949</v>
      </c>
      <c r="BO32" s="57">
        <f t="shared" ca="1" si="140"/>
        <v>2403.5897435897436</v>
      </c>
      <c r="BP32" s="57">
        <f t="shared" ref="BP32:CU32" ca="1" si="141">IF($M32&lt;=BO$6,0,IF(AND($M32&gt;BO$6,$M32&lt;=BP$6),$R32-(SUM(OFFSET($AJ32,0,0,1,MATCH(BO$6,$AJ$6:$GI$6)))),IF($L32&gt;BP$6,0,(IF($M32&gt;BP$6,$Q32*BP$4)))))</f>
        <v>1922.8717948717949</v>
      </c>
      <c r="BQ32" s="57">
        <f t="shared" ca="1" si="141"/>
        <v>1922.8717948717949</v>
      </c>
      <c r="BR32" s="57">
        <f t="shared" ca="1" si="141"/>
        <v>2403.5897435897436</v>
      </c>
      <c r="BS32" s="129">
        <f t="shared" ca="1" si="141"/>
        <v>1922.8717948717949</v>
      </c>
      <c r="BT32" s="128">
        <f t="shared" ca="1" si="141"/>
        <v>1922.8717948717949</v>
      </c>
      <c r="BU32" s="57">
        <f t="shared" ca="1" si="141"/>
        <v>2403.5897435897436</v>
      </c>
      <c r="BV32" s="57">
        <f t="shared" ca="1" si="141"/>
        <v>1922.8717948717949</v>
      </c>
      <c r="BW32" s="57">
        <f t="shared" ca="1" si="141"/>
        <v>1922.8717948717949</v>
      </c>
      <c r="BX32" s="57">
        <f t="shared" ca="1" si="141"/>
        <v>2403.5897435897436</v>
      </c>
      <c r="BY32" s="57">
        <f t="shared" ca="1" si="141"/>
        <v>1922.8717948717949</v>
      </c>
      <c r="BZ32" s="57">
        <f t="shared" ca="1" si="141"/>
        <v>1922.8717948717949</v>
      </c>
      <c r="CA32" s="57">
        <f t="shared" ca="1" si="141"/>
        <v>2403.5897435897436</v>
      </c>
      <c r="CB32" s="57">
        <f t="shared" ca="1" si="141"/>
        <v>1922.8717948717949</v>
      </c>
      <c r="CC32" s="57">
        <f t="shared" ca="1" si="141"/>
        <v>1922.8717948717949</v>
      </c>
      <c r="CD32" s="57">
        <f t="shared" ca="1" si="141"/>
        <v>2403.5897435897436</v>
      </c>
      <c r="CE32" s="129">
        <f t="shared" ca="1" si="141"/>
        <v>1922.8717948717949</v>
      </c>
      <c r="CF32" s="128">
        <f t="shared" ca="1" si="141"/>
        <v>1922.8717948717949</v>
      </c>
      <c r="CG32" s="57">
        <f t="shared" ca="1" si="141"/>
        <v>2403.5897435897436</v>
      </c>
      <c r="CH32" s="57">
        <f t="shared" ca="1" si="141"/>
        <v>1922.8717948717949</v>
      </c>
      <c r="CI32" s="57">
        <f t="shared" ca="1" si="141"/>
        <v>1922.8717948717949</v>
      </c>
      <c r="CJ32" s="57">
        <f t="shared" ca="1" si="141"/>
        <v>2403.5897435897436</v>
      </c>
      <c r="CK32" s="57">
        <f t="shared" ca="1" si="141"/>
        <v>1922.8717948717949</v>
      </c>
      <c r="CL32" s="57">
        <f t="shared" ca="1" si="141"/>
        <v>1922.8717948717949</v>
      </c>
      <c r="CM32" s="57">
        <f t="shared" ca="1" si="141"/>
        <v>2403.5897435897436</v>
      </c>
      <c r="CN32" s="57">
        <f t="shared" ca="1" si="141"/>
        <v>1922.8717948717949</v>
      </c>
      <c r="CO32" s="57">
        <f t="shared" ca="1" si="141"/>
        <v>1922.8717948717949</v>
      </c>
      <c r="CP32" s="57">
        <f t="shared" ca="1" si="141"/>
        <v>2403.5897435897436</v>
      </c>
      <c r="CQ32" s="129">
        <f t="shared" ca="1" si="141"/>
        <v>1922.8717948717949</v>
      </c>
      <c r="CR32" s="128">
        <f t="shared" ca="1" si="141"/>
        <v>1922.8717948717949</v>
      </c>
      <c r="CS32" s="57">
        <f t="shared" ca="1" si="141"/>
        <v>2403.5897435897436</v>
      </c>
      <c r="CT32" s="57">
        <f t="shared" ca="1" si="141"/>
        <v>1922.8717948717949</v>
      </c>
      <c r="CU32" s="57">
        <f t="shared" ca="1" si="141"/>
        <v>1922.8717948717949</v>
      </c>
      <c r="CV32" s="57">
        <f t="shared" ref="CV32:EA32" ca="1" si="142">IF($M32&lt;=CU$6,0,IF(AND($M32&gt;CU$6,$M32&lt;=CV$6),$R32-(SUM(OFFSET($AJ32,0,0,1,MATCH(CU$6,$AJ$6:$GI$6)))),IF($L32&gt;CV$6,0,(IF($M32&gt;CV$6,$Q32*CV$4)))))</f>
        <v>-2.9103830456733704E-11</v>
      </c>
      <c r="CW32" s="57">
        <f t="shared" ca="1" si="142"/>
        <v>0</v>
      </c>
      <c r="CX32" s="57">
        <f t="shared" ca="1" si="142"/>
        <v>0</v>
      </c>
      <c r="CY32" s="57">
        <f t="shared" ca="1" si="142"/>
        <v>0</v>
      </c>
      <c r="CZ32" s="57">
        <f t="shared" ca="1" si="142"/>
        <v>0</v>
      </c>
      <c r="DA32" s="57">
        <f t="shared" ca="1" si="142"/>
        <v>0</v>
      </c>
      <c r="DB32" s="57">
        <f t="shared" ca="1" si="142"/>
        <v>0</v>
      </c>
      <c r="DC32" s="129">
        <f t="shared" ca="1" si="142"/>
        <v>0</v>
      </c>
      <c r="DD32" s="128">
        <f t="shared" ca="1" si="142"/>
        <v>0</v>
      </c>
      <c r="DE32" s="57">
        <f t="shared" ca="1" si="142"/>
        <v>0</v>
      </c>
      <c r="DF32" s="57">
        <f t="shared" ca="1" si="142"/>
        <v>0</v>
      </c>
      <c r="DG32" s="57">
        <f t="shared" ca="1" si="142"/>
        <v>0</v>
      </c>
      <c r="DH32" s="57">
        <f t="shared" ca="1" si="142"/>
        <v>0</v>
      </c>
      <c r="DI32" s="57">
        <f t="shared" ca="1" si="142"/>
        <v>0</v>
      </c>
      <c r="DJ32" s="57">
        <f t="shared" ca="1" si="142"/>
        <v>0</v>
      </c>
      <c r="DK32" s="57">
        <f t="shared" ca="1" si="142"/>
        <v>0</v>
      </c>
      <c r="DL32" s="57">
        <f t="shared" ca="1" si="142"/>
        <v>0</v>
      </c>
      <c r="DM32" s="57">
        <f t="shared" ca="1" si="142"/>
        <v>0</v>
      </c>
      <c r="DN32" s="57">
        <f t="shared" ca="1" si="142"/>
        <v>0</v>
      </c>
      <c r="DO32" s="129">
        <f t="shared" ca="1" si="142"/>
        <v>0</v>
      </c>
      <c r="DP32" s="128">
        <f t="shared" ca="1" si="142"/>
        <v>0</v>
      </c>
      <c r="DQ32" s="57">
        <f t="shared" ca="1" si="142"/>
        <v>0</v>
      </c>
      <c r="DR32" s="57">
        <f t="shared" ca="1" si="142"/>
        <v>0</v>
      </c>
      <c r="DS32" s="57">
        <f t="shared" ca="1" si="142"/>
        <v>0</v>
      </c>
      <c r="DT32" s="57">
        <f t="shared" ca="1" si="142"/>
        <v>0</v>
      </c>
      <c r="DU32" s="57">
        <f t="shared" ca="1" si="142"/>
        <v>0</v>
      </c>
      <c r="DV32" s="57">
        <f t="shared" ca="1" si="142"/>
        <v>0</v>
      </c>
      <c r="DW32" s="57">
        <f t="shared" ca="1" si="142"/>
        <v>0</v>
      </c>
      <c r="DX32" s="57">
        <f t="shared" ca="1" si="142"/>
        <v>0</v>
      </c>
      <c r="DY32" s="57">
        <f t="shared" ca="1" si="142"/>
        <v>0</v>
      </c>
      <c r="DZ32" s="57">
        <f t="shared" ca="1" si="142"/>
        <v>0</v>
      </c>
      <c r="EA32" s="129">
        <f t="shared" ca="1" si="142"/>
        <v>0</v>
      </c>
      <c r="EB32" s="128">
        <f t="shared" ref="EB32:FG32" ca="1" si="143">IF($M32&lt;=EA$6,0,IF(AND($M32&gt;EA$6,$M32&lt;=EB$6),$R32-(SUM(OFFSET($AJ32,0,0,1,MATCH(EA$6,$AJ$6:$GI$6)))),IF($L32&gt;EB$6,0,(IF($M32&gt;EB$6,$Q32*EB$4)))))</f>
        <v>0</v>
      </c>
      <c r="EC32" s="57">
        <f t="shared" ca="1" si="143"/>
        <v>0</v>
      </c>
      <c r="ED32" s="57">
        <f t="shared" ca="1" si="143"/>
        <v>0</v>
      </c>
      <c r="EE32" s="57">
        <f t="shared" ca="1" si="143"/>
        <v>0</v>
      </c>
      <c r="EF32" s="57">
        <f t="shared" ca="1" si="143"/>
        <v>0</v>
      </c>
      <c r="EG32" s="57">
        <f t="shared" ca="1" si="143"/>
        <v>0</v>
      </c>
      <c r="EH32" s="57">
        <f t="shared" ca="1" si="143"/>
        <v>0</v>
      </c>
      <c r="EI32" s="57">
        <f t="shared" ca="1" si="143"/>
        <v>0</v>
      </c>
      <c r="EJ32" s="57">
        <f t="shared" ca="1" si="143"/>
        <v>0</v>
      </c>
      <c r="EK32" s="57">
        <f t="shared" ca="1" si="143"/>
        <v>0</v>
      </c>
      <c r="EL32" s="57">
        <f t="shared" ca="1" si="143"/>
        <v>0</v>
      </c>
      <c r="EM32" s="129">
        <f t="shared" ca="1" si="143"/>
        <v>0</v>
      </c>
      <c r="EN32" s="128">
        <f t="shared" ca="1" si="143"/>
        <v>0</v>
      </c>
      <c r="EO32" s="57">
        <f t="shared" ca="1" si="143"/>
        <v>0</v>
      </c>
      <c r="EP32" s="57">
        <f t="shared" ca="1" si="143"/>
        <v>0</v>
      </c>
      <c r="EQ32" s="57">
        <f t="shared" ca="1" si="143"/>
        <v>0</v>
      </c>
      <c r="ER32" s="57">
        <f t="shared" ca="1" si="143"/>
        <v>0</v>
      </c>
      <c r="ES32" s="57">
        <f t="shared" ca="1" si="143"/>
        <v>0</v>
      </c>
      <c r="ET32" s="57">
        <f t="shared" ca="1" si="143"/>
        <v>0</v>
      </c>
      <c r="EU32" s="57">
        <f t="shared" ca="1" si="143"/>
        <v>0</v>
      </c>
      <c r="EV32" s="57">
        <f t="shared" ca="1" si="143"/>
        <v>0</v>
      </c>
      <c r="EW32" s="57">
        <f t="shared" ca="1" si="143"/>
        <v>0</v>
      </c>
      <c r="EX32" s="57">
        <f t="shared" ca="1" si="143"/>
        <v>0</v>
      </c>
      <c r="EY32" s="129">
        <f t="shared" ca="1" si="143"/>
        <v>0</v>
      </c>
      <c r="EZ32" s="128">
        <f t="shared" ca="1" si="143"/>
        <v>0</v>
      </c>
      <c r="FA32" s="57">
        <f t="shared" ca="1" si="143"/>
        <v>0</v>
      </c>
      <c r="FB32" s="57">
        <f t="shared" ca="1" si="143"/>
        <v>0</v>
      </c>
      <c r="FC32" s="57">
        <f t="shared" ca="1" si="143"/>
        <v>0</v>
      </c>
      <c r="FD32" s="57">
        <f t="shared" ca="1" si="143"/>
        <v>0</v>
      </c>
      <c r="FE32" s="57">
        <f t="shared" ca="1" si="143"/>
        <v>0</v>
      </c>
      <c r="FF32" s="57">
        <f t="shared" ca="1" si="143"/>
        <v>0</v>
      </c>
      <c r="FG32" s="57">
        <f t="shared" ca="1" si="143"/>
        <v>0</v>
      </c>
      <c r="FH32" s="57">
        <f t="shared" ref="FH32:GI32" ca="1" si="144">IF($M32&lt;=FG$6,0,IF(AND($M32&gt;FG$6,$M32&lt;=FH$6),$R32-(SUM(OFFSET($AJ32,0,0,1,MATCH(FG$6,$AJ$6:$GI$6)))),IF($L32&gt;FH$6,0,(IF($M32&gt;FH$6,$Q32*FH$4)))))</f>
        <v>0</v>
      </c>
      <c r="FI32" s="57">
        <f t="shared" ca="1" si="144"/>
        <v>0</v>
      </c>
      <c r="FJ32" s="57">
        <f t="shared" ca="1" si="144"/>
        <v>0</v>
      </c>
      <c r="FK32" s="129">
        <f t="shared" ca="1" si="144"/>
        <v>0</v>
      </c>
      <c r="FL32" s="128">
        <f t="shared" ca="1" si="144"/>
        <v>0</v>
      </c>
      <c r="FM32" s="57">
        <f t="shared" ca="1" si="144"/>
        <v>0</v>
      </c>
      <c r="FN32" s="57">
        <f t="shared" ca="1" si="144"/>
        <v>0</v>
      </c>
      <c r="FO32" s="57">
        <f t="shared" ca="1" si="144"/>
        <v>0</v>
      </c>
      <c r="FP32" s="57">
        <f t="shared" ca="1" si="144"/>
        <v>0</v>
      </c>
      <c r="FQ32" s="57">
        <f t="shared" ca="1" si="144"/>
        <v>0</v>
      </c>
      <c r="FR32" s="57">
        <f t="shared" ca="1" si="144"/>
        <v>0</v>
      </c>
      <c r="FS32" s="57">
        <f t="shared" ca="1" si="144"/>
        <v>0</v>
      </c>
      <c r="FT32" s="57">
        <f t="shared" ca="1" si="144"/>
        <v>0</v>
      </c>
      <c r="FU32" s="57">
        <f t="shared" ca="1" si="144"/>
        <v>0</v>
      </c>
      <c r="FV32" s="57">
        <f t="shared" ca="1" si="144"/>
        <v>0</v>
      </c>
      <c r="FW32" s="129">
        <f t="shared" ca="1" si="144"/>
        <v>0</v>
      </c>
      <c r="FX32" s="128">
        <f t="shared" ca="1" si="144"/>
        <v>0</v>
      </c>
      <c r="FY32" s="57">
        <f t="shared" ca="1" si="144"/>
        <v>0</v>
      </c>
      <c r="FZ32" s="57">
        <f t="shared" ca="1" si="144"/>
        <v>0</v>
      </c>
      <c r="GA32" s="57">
        <f t="shared" ca="1" si="144"/>
        <v>0</v>
      </c>
      <c r="GB32" s="57">
        <f t="shared" ca="1" si="144"/>
        <v>0</v>
      </c>
      <c r="GC32" s="57">
        <f t="shared" ca="1" si="144"/>
        <v>0</v>
      </c>
      <c r="GD32" s="57">
        <f t="shared" ca="1" si="144"/>
        <v>0</v>
      </c>
      <c r="GE32" s="57">
        <f t="shared" ca="1" si="144"/>
        <v>0</v>
      </c>
      <c r="GF32" s="57">
        <f t="shared" ca="1" si="144"/>
        <v>0</v>
      </c>
      <c r="GG32" s="57">
        <f t="shared" ca="1" si="144"/>
        <v>0</v>
      </c>
      <c r="GH32" s="57">
        <f t="shared" ca="1" si="144"/>
        <v>0</v>
      </c>
      <c r="GI32" s="129">
        <f t="shared" ca="1" si="144"/>
        <v>0</v>
      </c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</row>
    <row r="33" spans="1:222" ht="12.75" customHeight="1" x14ac:dyDescent="0.25">
      <c r="A33" s="34"/>
      <c r="B33" s="275" t="s">
        <v>24</v>
      </c>
      <c r="C33" s="29" t="s">
        <v>491</v>
      </c>
      <c r="D33" s="276" t="s">
        <v>343</v>
      </c>
      <c r="E33" s="29" t="s">
        <v>323</v>
      </c>
      <c r="F33" s="29" t="s">
        <v>406</v>
      </c>
      <c r="G33" s="258" t="s">
        <v>407</v>
      </c>
      <c r="H33" s="1">
        <v>16400100000</v>
      </c>
      <c r="I33" s="1">
        <v>44800201000</v>
      </c>
      <c r="J33" s="100" t="str">
        <f>IF(AND(M33&gt;VLOOKUP($B$2,References!A:B,2,FALSE),M33&lt;$B$2),"Ending Depreciation",IF(M33&lt;=$B$2,"Fully Depreciated",IF(M33&gt;$B$2,"Depreciating","ERROR")))</f>
        <v>Fully Depreciated</v>
      </c>
      <c r="K33" s="52" t="s">
        <v>202</v>
      </c>
      <c r="L33" s="97">
        <f>VLOOKUP(K33,References!U:W,3,FALSE)</f>
        <v>41574</v>
      </c>
      <c r="M33" s="104">
        <f t="shared" si="116"/>
        <v>42669</v>
      </c>
      <c r="N33" s="106">
        <v>3</v>
      </c>
      <c r="O33" s="29">
        <f t="shared" si="117"/>
        <v>156</v>
      </c>
      <c r="P33" s="109">
        <f t="shared" si="118"/>
        <v>390.85714285714283</v>
      </c>
      <c r="Q33" s="98">
        <f t="shared" si="119"/>
        <v>370.28846153846155</v>
      </c>
      <c r="R33" s="92">
        <v>57765</v>
      </c>
      <c r="S33" s="28">
        <f t="shared" ca="1" si="120"/>
        <v>57765.000000000029</v>
      </c>
      <c r="T33" s="28">
        <f t="shared" ca="1" si="121"/>
        <v>0</v>
      </c>
      <c r="U33" s="34"/>
      <c r="V33" s="27">
        <f t="shared" ca="1" si="122"/>
        <v>0</v>
      </c>
      <c r="W33" s="27">
        <f t="shared" ca="1" si="123"/>
        <v>0</v>
      </c>
      <c r="X33" s="27">
        <f t="shared" ca="1" si="124"/>
        <v>0</v>
      </c>
      <c r="Y33" s="27">
        <f t="shared" ca="1" si="125"/>
        <v>0</v>
      </c>
      <c r="Z33" s="27">
        <f t="shared" ca="1" si="126"/>
        <v>19255</v>
      </c>
      <c r="AA33" s="27">
        <f t="shared" ca="1" si="127"/>
        <v>19255</v>
      </c>
      <c r="AB33" s="27">
        <f t="shared" ca="1" si="128"/>
        <v>19255.000000000025</v>
      </c>
      <c r="AC33" s="27">
        <f t="shared" ca="1" si="129"/>
        <v>0</v>
      </c>
      <c r="AD33" s="27">
        <f t="shared" ca="1" si="130"/>
        <v>0</v>
      </c>
      <c r="AE33" s="27">
        <f t="shared" ca="1" si="131"/>
        <v>0</v>
      </c>
      <c r="AF33" s="27">
        <f t="shared" ca="1" si="132"/>
        <v>0</v>
      </c>
      <c r="AG33" s="27">
        <f t="shared" ca="1" si="133"/>
        <v>0</v>
      </c>
      <c r="AH33" s="27">
        <f t="shared" ca="1" si="134"/>
        <v>0</v>
      </c>
      <c r="AI33" s="34"/>
      <c r="AJ33" s="128">
        <f t="shared" ref="AJ33:BO33" ca="1" si="145">IF($M33&lt;=AI$6,0,IF(AND($M33&gt;AI$6,$M33&lt;=AJ$6),$R33-(SUM(OFFSET($AJ33,0,0,1,MATCH(AI$6,$AJ$6:$GI$6)))),IF($L33&gt;AJ$6,0,(IF($M33&gt;AJ$6,$Q33*AJ$4)))))</f>
        <v>0</v>
      </c>
      <c r="AK33" s="57">
        <f t="shared" ca="1" si="145"/>
        <v>0</v>
      </c>
      <c r="AL33" s="57">
        <f t="shared" ca="1" si="145"/>
        <v>0</v>
      </c>
      <c r="AM33" s="57">
        <f t="shared" ca="1" si="145"/>
        <v>0</v>
      </c>
      <c r="AN33" s="57">
        <f t="shared" ca="1" si="145"/>
        <v>0</v>
      </c>
      <c r="AO33" s="57">
        <f t="shared" ca="1" si="145"/>
        <v>0</v>
      </c>
      <c r="AP33" s="57">
        <f t="shared" ca="1" si="145"/>
        <v>0</v>
      </c>
      <c r="AQ33" s="57">
        <f t="shared" ca="1" si="145"/>
        <v>0</v>
      </c>
      <c r="AR33" s="57">
        <f t="shared" ca="1" si="145"/>
        <v>0</v>
      </c>
      <c r="AS33" s="57">
        <f t="shared" ca="1" si="145"/>
        <v>0</v>
      </c>
      <c r="AT33" s="57">
        <f t="shared" ca="1" si="145"/>
        <v>0</v>
      </c>
      <c r="AU33" s="129">
        <f t="shared" ca="1" si="145"/>
        <v>0</v>
      </c>
      <c r="AV33" s="128">
        <f t="shared" ca="1" si="145"/>
        <v>0</v>
      </c>
      <c r="AW33" s="57">
        <f t="shared" ca="1" si="145"/>
        <v>0</v>
      </c>
      <c r="AX33" s="57">
        <f t="shared" ca="1" si="145"/>
        <v>0</v>
      </c>
      <c r="AY33" s="57">
        <f t="shared" ca="1" si="145"/>
        <v>0</v>
      </c>
      <c r="AZ33" s="57">
        <f t="shared" ca="1" si="145"/>
        <v>0</v>
      </c>
      <c r="BA33" s="57">
        <f t="shared" ca="1" si="145"/>
        <v>0</v>
      </c>
      <c r="BB33" s="57">
        <f t="shared" ca="1" si="145"/>
        <v>0</v>
      </c>
      <c r="BC33" s="57">
        <f t="shared" ca="1" si="145"/>
        <v>0</v>
      </c>
      <c r="BD33" s="57">
        <f t="shared" ca="1" si="145"/>
        <v>0</v>
      </c>
      <c r="BE33" s="57">
        <f t="shared" ca="1" si="145"/>
        <v>0</v>
      </c>
      <c r="BF33" s="57">
        <f t="shared" ca="1" si="145"/>
        <v>0</v>
      </c>
      <c r="BG33" s="129">
        <f t="shared" ca="1" si="145"/>
        <v>0</v>
      </c>
      <c r="BH33" s="128">
        <f t="shared" ca="1" si="145"/>
        <v>0</v>
      </c>
      <c r="BI33" s="57">
        <f t="shared" ca="1" si="145"/>
        <v>0</v>
      </c>
      <c r="BJ33" s="57">
        <f t="shared" ca="1" si="145"/>
        <v>0</v>
      </c>
      <c r="BK33" s="57">
        <f t="shared" ca="1" si="145"/>
        <v>0</v>
      </c>
      <c r="BL33" s="57">
        <f t="shared" ca="1" si="145"/>
        <v>0</v>
      </c>
      <c r="BM33" s="57">
        <f t="shared" ca="1" si="145"/>
        <v>0</v>
      </c>
      <c r="BN33" s="57">
        <f t="shared" ca="1" si="145"/>
        <v>0</v>
      </c>
      <c r="BO33" s="57">
        <f t="shared" ca="1" si="145"/>
        <v>0</v>
      </c>
      <c r="BP33" s="57">
        <f t="shared" ref="BP33:CU33" ca="1" si="146">IF($M33&lt;=BO$6,0,IF(AND($M33&gt;BO$6,$M33&lt;=BP$6),$R33-(SUM(OFFSET($AJ33,0,0,1,MATCH(BO$6,$AJ$6:$GI$6)))),IF($L33&gt;BP$6,0,(IF($M33&gt;BP$6,$Q33*BP$4)))))</f>
        <v>0</v>
      </c>
      <c r="BQ33" s="57">
        <f t="shared" ca="1" si="146"/>
        <v>0</v>
      </c>
      <c r="BR33" s="57">
        <f t="shared" ca="1" si="146"/>
        <v>0</v>
      </c>
      <c r="BS33" s="129">
        <f t="shared" ca="1" si="146"/>
        <v>0</v>
      </c>
      <c r="BT33" s="128">
        <f t="shared" ca="1" si="146"/>
        <v>0</v>
      </c>
      <c r="BU33" s="57">
        <f t="shared" ca="1" si="146"/>
        <v>0</v>
      </c>
      <c r="BV33" s="57">
        <f t="shared" ca="1" si="146"/>
        <v>0</v>
      </c>
      <c r="BW33" s="57">
        <f t="shared" ca="1" si="146"/>
        <v>0</v>
      </c>
      <c r="BX33" s="57">
        <f t="shared" ca="1" si="146"/>
        <v>0</v>
      </c>
      <c r="BY33" s="57">
        <f t="shared" ca="1" si="146"/>
        <v>0</v>
      </c>
      <c r="BZ33" s="57">
        <f t="shared" ca="1" si="146"/>
        <v>0</v>
      </c>
      <c r="CA33" s="57">
        <f t="shared" ca="1" si="146"/>
        <v>0</v>
      </c>
      <c r="CB33" s="57">
        <f t="shared" ca="1" si="146"/>
        <v>0</v>
      </c>
      <c r="CC33" s="57">
        <f t="shared" ca="1" si="146"/>
        <v>0</v>
      </c>
      <c r="CD33" s="57">
        <f t="shared" ca="1" si="146"/>
        <v>0</v>
      </c>
      <c r="CE33" s="129">
        <f t="shared" ca="1" si="146"/>
        <v>0</v>
      </c>
      <c r="CF33" s="128">
        <f t="shared" ca="1" si="146"/>
        <v>1481.1538461538462</v>
      </c>
      <c r="CG33" s="57">
        <f t="shared" ca="1" si="146"/>
        <v>1851.4423076923076</v>
      </c>
      <c r="CH33" s="57">
        <f t="shared" ca="1" si="146"/>
        <v>1481.1538461538462</v>
      </c>
      <c r="CI33" s="57">
        <f t="shared" ca="1" si="146"/>
        <v>1481.1538461538462</v>
      </c>
      <c r="CJ33" s="57">
        <f t="shared" ca="1" si="146"/>
        <v>1851.4423076923076</v>
      </c>
      <c r="CK33" s="57">
        <f t="shared" ca="1" si="146"/>
        <v>1481.1538461538462</v>
      </c>
      <c r="CL33" s="57">
        <f t="shared" ca="1" si="146"/>
        <v>1481.1538461538462</v>
      </c>
      <c r="CM33" s="57">
        <f t="shared" ca="1" si="146"/>
        <v>1851.4423076923076</v>
      </c>
      <c r="CN33" s="57">
        <f t="shared" ca="1" si="146"/>
        <v>1481.1538461538462</v>
      </c>
      <c r="CO33" s="57">
        <f t="shared" ca="1" si="146"/>
        <v>1481.1538461538462</v>
      </c>
      <c r="CP33" s="57">
        <f t="shared" ca="1" si="146"/>
        <v>1851.4423076923076</v>
      </c>
      <c r="CQ33" s="129">
        <f t="shared" ca="1" si="146"/>
        <v>1481.1538461538462</v>
      </c>
      <c r="CR33" s="128">
        <f t="shared" ca="1" si="146"/>
        <v>1481.1538461538462</v>
      </c>
      <c r="CS33" s="57">
        <f t="shared" ca="1" si="146"/>
        <v>1851.4423076923076</v>
      </c>
      <c r="CT33" s="57">
        <f t="shared" ca="1" si="146"/>
        <v>1481.1538461538462</v>
      </c>
      <c r="CU33" s="57">
        <f t="shared" ca="1" si="146"/>
        <v>1481.1538461538462</v>
      </c>
      <c r="CV33" s="57">
        <f t="shared" ref="CV33:EA33" ca="1" si="147">IF($M33&lt;=CU$6,0,IF(AND($M33&gt;CU$6,$M33&lt;=CV$6),$R33-(SUM(OFFSET($AJ33,0,0,1,MATCH(CU$6,$AJ$6:$GI$6)))),IF($L33&gt;CV$6,0,(IF($M33&gt;CV$6,$Q33*CV$4)))))</f>
        <v>1851.4423076923076</v>
      </c>
      <c r="CW33" s="57">
        <f t="shared" ca="1" si="147"/>
        <v>1481.1538461538462</v>
      </c>
      <c r="CX33" s="57">
        <f t="shared" ca="1" si="147"/>
        <v>1481.1538461538462</v>
      </c>
      <c r="CY33" s="57">
        <f t="shared" ca="1" si="147"/>
        <v>1851.4423076923076</v>
      </c>
      <c r="CZ33" s="57">
        <f t="shared" ca="1" si="147"/>
        <v>1481.1538461538462</v>
      </c>
      <c r="DA33" s="57">
        <f t="shared" ca="1" si="147"/>
        <v>1481.1538461538462</v>
      </c>
      <c r="DB33" s="57">
        <f t="shared" ca="1" si="147"/>
        <v>1851.4423076923076</v>
      </c>
      <c r="DC33" s="129">
        <f t="shared" ca="1" si="147"/>
        <v>1481.1538461538462</v>
      </c>
      <c r="DD33" s="128">
        <f t="shared" ca="1" si="147"/>
        <v>1481.1538461538462</v>
      </c>
      <c r="DE33" s="57">
        <f t="shared" ca="1" si="147"/>
        <v>1851.4423076923076</v>
      </c>
      <c r="DF33" s="57">
        <f t="shared" ca="1" si="147"/>
        <v>1481.1538461538462</v>
      </c>
      <c r="DG33" s="57">
        <f t="shared" ca="1" si="147"/>
        <v>1481.1538461538462</v>
      </c>
      <c r="DH33" s="57">
        <f t="shared" ca="1" si="147"/>
        <v>1851.4423076923076</v>
      </c>
      <c r="DI33" s="57">
        <f t="shared" ca="1" si="147"/>
        <v>1481.1538461538462</v>
      </c>
      <c r="DJ33" s="57">
        <f t="shared" ca="1" si="147"/>
        <v>1481.1538461538462</v>
      </c>
      <c r="DK33" s="57">
        <f t="shared" ca="1" si="147"/>
        <v>1851.4423076923076</v>
      </c>
      <c r="DL33" s="57">
        <f t="shared" ca="1" si="147"/>
        <v>1481.1538461538462</v>
      </c>
      <c r="DM33" s="57">
        <f t="shared" ca="1" si="147"/>
        <v>1481.1538461538462</v>
      </c>
      <c r="DN33" s="57">
        <f t="shared" ca="1" si="147"/>
        <v>1851.4423076923076</v>
      </c>
      <c r="DO33" s="129">
        <f t="shared" ca="1" si="147"/>
        <v>1481.153846153873</v>
      </c>
      <c r="DP33" s="128">
        <f t="shared" ca="1" si="147"/>
        <v>0</v>
      </c>
      <c r="DQ33" s="57">
        <f t="shared" ca="1" si="147"/>
        <v>0</v>
      </c>
      <c r="DR33" s="57">
        <f t="shared" ca="1" si="147"/>
        <v>0</v>
      </c>
      <c r="DS33" s="57">
        <f t="shared" ca="1" si="147"/>
        <v>0</v>
      </c>
      <c r="DT33" s="57">
        <f t="shared" ca="1" si="147"/>
        <v>0</v>
      </c>
      <c r="DU33" s="57">
        <f t="shared" ca="1" si="147"/>
        <v>0</v>
      </c>
      <c r="DV33" s="57">
        <f t="shared" ca="1" si="147"/>
        <v>0</v>
      </c>
      <c r="DW33" s="57">
        <f t="shared" ca="1" si="147"/>
        <v>0</v>
      </c>
      <c r="DX33" s="57">
        <f t="shared" ca="1" si="147"/>
        <v>0</v>
      </c>
      <c r="DY33" s="57">
        <f t="shared" ca="1" si="147"/>
        <v>0</v>
      </c>
      <c r="DZ33" s="57">
        <f t="shared" ca="1" si="147"/>
        <v>0</v>
      </c>
      <c r="EA33" s="129">
        <f t="shared" ca="1" si="147"/>
        <v>0</v>
      </c>
      <c r="EB33" s="128">
        <f t="shared" ref="EB33:FG33" ca="1" si="148">IF($M33&lt;=EA$6,0,IF(AND($M33&gt;EA$6,$M33&lt;=EB$6),$R33-(SUM(OFFSET($AJ33,0,0,1,MATCH(EA$6,$AJ$6:$GI$6)))),IF($L33&gt;EB$6,0,(IF($M33&gt;EB$6,$Q33*EB$4)))))</f>
        <v>0</v>
      </c>
      <c r="EC33" s="57">
        <f t="shared" ca="1" si="148"/>
        <v>0</v>
      </c>
      <c r="ED33" s="57">
        <f t="shared" ca="1" si="148"/>
        <v>0</v>
      </c>
      <c r="EE33" s="57">
        <f t="shared" ca="1" si="148"/>
        <v>0</v>
      </c>
      <c r="EF33" s="57">
        <f t="shared" ca="1" si="148"/>
        <v>0</v>
      </c>
      <c r="EG33" s="57">
        <f t="shared" ca="1" si="148"/>
        <v>0</v>
      </c>
      <c r="EH33" s="57">
        <f t="shared" ca="1" si="148"/>
        <v>0</v>
      </c>
      <c r="EI33" s="57">
        <f t="shared" ca="1" si="148"/>
        <v>0</v>
      </c>
      <c r="EJ33" s="57">
        <f t="shared" ca="1" si="148"/>
        <v>0</v>
      </c>
      <c r="EK33" s="57">
        <f t="shared" ca="1" si="148"/>
        <v>0</v>
      </c>
      <c r="EL33" s="57">
        <f t="shared" ca="1" si="148"/>
        <v>0</v>
      </c>
      <c r="EM33" s="129">
        <f t="shared" ca="1" si="148"/>
        <v>0</v>
      </c>
      <c r="EN33" s="128">
        <f t="shared" ca="1" si="148"/>
        <v>0</v>
      </c>
      <c r="EO33" s="57">
        <f t="shared" ca="1" si="148"/>
        <v>0</v>
      </c>
      <c r="EP33" s="57">
        <f t="shared" ca="1" si="148"/>
        <v>0</v>
      </c>
      <c r="EQ33" s="57">
        <f t="shared" ca="1" si="148"/>
        <v>0</v>
      </c>
      <c r="ER33" s="57">
        <f t="shared" ca="1" si="148"/>
        <v>0</v>
      </c>
      <c r="ES33" s="57">
        <f t="shared" ca="1" si="148"/>
        <v>0</v>
      </c>
      <c r="ET33" s="57">
        <f t="shared" ca="1" si="148"/>
        <v>0</v>
      </c>
      <c r="EU33" s="57">
        <f t="shared" ca="1" si="148"/>
        <v>0</v>
      </c>
      <c r="EV33" s="57">
        <f t="shared" ca="1" si="148"/>
        <v>0</v>
      </c>
      <c r="EW33" s="57">
        <f t="shared" ca="1" si="148"/>
        <v>0</v>
      </c>
      <c r="EX33" s="57">
        <f t="shared" ca="1" si="148"/>
        <v>0</v>
      </c>
      <c r="EY33" s="129">
        <f t="shared" ca="1" si="148"/>
        <v>0</v>
      </c>
      <c r="EZ33" s="128">
        <f t="shared" ca="1" si="148"/>
        <v>0</v>
      </c>
      <c r="FA33" s="57">
        <f t="shared" ca="1" si="148"/>
        <v>0</v>
      </c>
      <c r="FB33" s="57">
        <f t="shared" ca="1" si="148"/>
        <v>0</v>
      </c>
      <c r="FC33" s="57">
        <f t="shared" ca="1" si="148"/>
        <v>0</v>
      </c>
      <c r="FD33" s="57">
        <f t="shared" ca="1" si="148"/>
        <v>0</v>
      </c>
      <c r="FE33" s="57">
        <f t="shared" ca="1" si="148"/>
        <v>0</v>
      </c>
      <c r="FF33" s="57">
        <f t="shared" ca="1" si="148"/>
        <v>0</v>
      </c>
      <c r="FG33" s="57">
        <f t="shared" ca="1" si="148"/>
        <v>0</v>
      </c>
      <c r="FH33" s="57">
        <f t="shared" ref="FH33:GI33" ca="1" si="149">IF($M33&lt;=FG$6,0,IF(AND($M33&gt;FG$6,$M33&lt;=FH$6),$R33-(SUM(OFFSET($AJ33,0,0,1,MATCH(FG$6,$AJ$6:$GI$6)))),IF($L33&gt;FH$6,0,(IF($M33&gt;FH$6,$Q33*FH$4)))))</f>
        <v>0</v>
      </c>
      <c r="FI33" s="57">
        <f t="shared" ca="1" si="149"/>
        <v>0</v>
      </c>
      <c r="FJ33" s="57">
        <f t="shared" ca="1" si="149"/>
        <v>0</v>
      </c>
      <c r="FK33" s="129">
        <f t="shared" ca="1" si="149"/>
        <v>0</v>
      </c>
      <c r="FL33" s="128">
        <f t="shared" ca="1" si="149"/>
        <v>0</v>
      </c>
      <c r="FM33" s="57">
        <f t="shared" ca="1" si="149"/>
        <v>0</v>
      </c>
      <c r="FN33" s="57">
        <f t="shared" ca="1" si="149"/>
        <v>0</v>
      </c>
      <c r="FO33" s="57">
        <f t="shared" ca="1" si="149"/>
        <v>0</v>
      </c>
      <c r="FP33" s="57">
        <f t="shared" ca="1" si="149"/>
        <v>0</v>
      </c>
      <c r="FQ33" s="57">
        <f t="shared" ca="1" si="149"/>
        <v>0</v>
      </c>
      <c r="FR33" s="57">
        <f t="shared" ca="1" si="149"/>
        <v>0</v>
      </c>
      <c r="FS33" s="57">
        <f t="shared" ca="1" si="149"/>
        <v>0</v>
      </c>
      <c r="FT33" s="57">
        <f t="shared" ca="1" si="149"/>
        <v>0</v>
      </c>
      <c r="FU33" s="57">
        <f t="shared" ca="1" si="149"/>
        <v>0</v>
      </c>
      <c r="FV33" s="57">
        <f t="shared" ca="1" si="149"/>
        <v>0</v>
      </c>
      <c r="FW33" s="129">
        <f t="shared" ca="1" si="149"/>
        <v>0</v>
      </c>
      <c r="FX33" s="128">
        <f t="shared" ca="1" si="149"/>
        <v>0</v>
      </c>
      <c r="FY33" s="57">
        <f t="shared" ca="1" si="149"/>
        <v>0</v>
      </c>
      <c r="FZ33" s="57">
        <f t="shared" ca="1" si="149"/>
        <v>0</v>
      </c>
      <c r="GA33" s="57">
        <f t="shared" ca="1" si="149"/>
        <v>0</v>
      </c>
      <c r="GB33" s="57">
        <f t="shared" ca="1" si="149"/>
        <v>0</v>
      </c>
      <c r="GC33" s="57">
        <f t="shared" ca="1" si="149"/>
        <v>0</v>
      </c>
      <c r="GD33" s="57">
        <f t="shared" ca="1" si="149"/>
        <v>0</v>
      </c>
      <c r="GE33" s="57">
        <f t="shared" ca="1" si="149"/>
        <v>0</v>
      </c>
      <c r="GF33" s="57">
        <f t="shared" ca="1" si="149"/>
        <v>0</v>
      </c>
      <c r="GG33" s="57">
        <f t="shared" ca="1" si="149"/>
        <v>0</v>
      </c>
      <c r="GH33" s="57">
        <f t="shared" ca="1" si="149"/>
        <v>0</v>
      </c>
      <c r="GI33" s="129">
        <f t="shared" ca="1" si="149"/>
        <v>0</v>
      </c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</row>
    <row r="34" spans="1:222" ht="12.95" customHeight="1" x14ac:dyDescent="0.25">
      <c r="A34" s="34"/>
      <c r="B34" s="275" t="s">
        <v>24</v>
      </c>
      <c r="C34" s="29" t="s">
        <v>492</v>
      </c>
      <c r="D34" s="276" t="s">
        <v>342</v>
      </c>
      <c r="E34" s="29" t="s">
        <v>324</v>
      </c>
      <c r="F34" s="29" t="s">
        <v>408</v>
      </c>
      <c r="G34" s="258" t="s">
        <v>409</v>
      </c>
      <c r="H34" s="1">
        <v>16400100000</v>
      </c>
      <c r="I34" s="1">
        <v>44800501000</v>
      </c>
      <c r="J34" s="100" t="str">
        <f>IF(AND(M34&gt;VLOOKUP($B$2,References!A:B,2,FALSE),M34&lt;$B$2),"Ending Depreciation",IF(M34&lt;=$B$2,"Fully Depreciated",IF(M34&gt;$B$2,"Depreciating","ERROR")))</f>
        <v>Ending Depreciation</v>
      </c>
      <c r="K34" s="52" t="s">
        <v>255</v>
      </c>
      <c r="L34" s="97">
        <f>VLOOKUP(K34,References!U:W,3,FALSE)</f>
        <v>43191</v>
      </c>
      <c r="M34" s="104">
        <f t="shared" si="116"/>
        <v>44286</v>
      </c>
      <c r="N34" s="106">
        <v>3</v>
      </c>
      <c r="O34" s="29">
        <f t="shared" si="117"/>
        <v>156</v>
      </c>
      <c r="P34" s="109">
        <f t="shared" si="118"/>
        <v>159.85714285714286</v>
      </c>
      <c r="Q34" s="98">
        <f t="shared" si="119"/>
        <v>59.583333333333336</v>
      </c>
      <c r="R34" s="92">
        <v>9295</v>
      </c>
      <c r="S34" s="28">
        <f t="shared" ca="1" si="120"/>
        <v>9295.0000000000036</v>
      </c>
      <c r="T34" s="28">
        <f t="shared" ca="1" si="121"/>
        <v>0</v>
      </c>
      <c r="U34" s="34"/>
      <c r="V34" s="27">
        <f t="shared" ca="1" si="122"/>
        <v>0</v>
      </c>
      <c r="W34" s="27">
        <f t="shared" ca="1" si="123"/>
        <v>0</v>
      </c>
      <c r="X34" s="27">
        <f t="shared" ca="1" si="124"/>
        <v>0</v>
      </c>
      <c r="Y34" s="27">
        <f t="shared" ca="1" si="125"/>
        <v>0</v>
      </c>
      <c r="Z34" s="27">
        <f t="shared" ca="1" si="126"/>
        <v>0</v>
      </c>
      <c r="AA34" s="27">
        <f t="shared" ca="1" si="127"/>
        <v>0</v>
      </c>
      <c r="AB34" s="27">
        <f t="shared" ca="1" si="128"/>
        <v>0</v>
      </c>
      <c r="AC34" s="27">
        <f t="shared" ca="1" si="129"/>
        <v>0</v>
      </c>
      <c r="AD34" s="27">
        <f t="shared" ca="1" si="130"/>
        <v>1787.5</v>
      </c>
      <c r="AE34" s="27">
        <f t="shared" ca="1" si="131"/>
        <v>3098.3333333333335</v>
      </c>
      <c r="AF34" s="27">
        <f t="shared" ca="1" si="132"/>
        <v>3098.3333333333335</v>
      </c>
      <c r="AG34" s="27">
        <f t="shared" ca="1" si="133"/>
        <v>1310.8333333333353</v>
      </c>
      <c r="AH34" s="27">
        <f t="shared" ca="1" si="134"/>
        <v>0</v>
      </c>
      <c r="AI34" s="34"/>
      <c r="AJ34" s="128">
        <f t="shared" ref="AJ34:BO34" ca="1" si="150">IF($M34&lt;=AI$6,0,IF(AND($M34&gt;AI$6,$M34&lt;=AJ$6),$R34-(SUM(OFFSET($AJ34,0,0,1,MATCH(AI$6,$AJ$6:$GI$6)))),IF($L34&gt;AJ$6,0,(IF($M34&gt;AJ$6,$Q34*AJ$4)))))</f>
        <v>0</v>
      </c>
      <c r="AK34" s="57">
        <f t="shared" ca="1" si="150"/>
        <v>0</v>
      </c>
      <c r="AL34" s="57">
        <f t="shared" ca="1" si="150"/>
        <v>0</v>
      </c>
      <c r="AM34" s="57">
        <f t="shared" ca="1" si="150"/>
        <v>0</v>
      </c>
      <c r="AN34" s="57">
        <f t="shared" ca="1" si="150"/>
        <v>0</v>
      </c>
      <c r="AO34" s="57">
        <f t="shared" ca="1" si="150"/>
        <v>0</v>
      </c>
      <c r="AP34" s="57">
        <f t="shared" ca="1" si="150"/>
        <v>0</v>
      </c>
      <c r="AQ34" s="57">
        <f t="shared" ca="1" si="150"/>
        <v>0</v>
      </c>
      <c r="AR34" s="57">
        <f t="shared" ca="1" si="150"/>
        <v>0</v>
      </c>
      <c r="AS34" s="57">
        <f t="shared" ca="1" si="150"/>
        <v>0</v>
      </c>
      <c r="AT34" s="57">
        <f t="shared" ca="1" si="150"/>
        <v>0</v>
      </c>
      <c r="AU34" s="129">
        <f t="shared" ca="1" si="150"/>
        <v>0</v>
      </c>
      <c r="AV34" s="128">
        <f t="shared" ca="1" si="150"/>
        <v>0</v>
      </c>
      <c r="AW34" s="57">
        <f t="shared" ca="1" si="150"/>
        <v>0</v>
      </c>
      <c r="AX34" s="57">
        <f t="shared" ca="1" si="150"/>
        <v>0</v>
      </c>
      <c r="AY34" s="57">
        <f t="shared" ca="1" si="150"/>
        <v>0</v>
      </c>
      <c r="AZ34" s="57">
        <f t="shared" ca="1" si="150"/>
        <v>0</v>
      </c>
      <c r="BA34" s="57">
        <f t="shared" ca="1" si="150"/>
        <v>0</v>
      </c>
      <c r="BB34" s="57">
        <f t="shared" ca="1" si="150"/>
        <v>0</v>
      </c>
      <c r="BC34" s="57">
        <f t="shared" ca="1" si="150"/>
        <v>0</v>
      </c>
      <c r="BD34" s="57">
        <f t="shared" ca="1" si="150"/>
        <v>0</v>
      </c>
      <c r="BE34" s="57">
        <f t="shared" ca="1" si="150"/>
        <v>0</v>
      </c>
      <c r="BF34" s="57">
        <f t="shared" ca="1" si="150"/>
        <v>0</v>
      </c>
      <c r="BG34" s="129">
        <f t="shared" ca="1" si="150"/>
        <v>0</v>
      </c>
      <c r="BH34" s="128">
        <f t="shared" ca="1" si="150"/>
        <v>0</v>
      </c>
      <c r="BI34" s="57">
        <f t="shared" ca="1" si="150"/>
        <v>0</v>
      </c>
      <c r="BJ34" s="57">
        <f t="shared" ca="1" si="150"/>
        <v>0</v>
      </c>
      <c r="BK34" s="57">
        <f t="shared" ca="1" si="150"/>
        <v>0</v>
      </c>
      <c r="BL34" s="57">
        <f t="shared" ca="1" si="150"/>
        <v>0</v>
      </c>
      <c r="BM34" s="57">
        <f t="shared" ca="1" si="150"/>
        <v>0</v>
      </c>
      <c r="BN34" s="57">
        <f t="shared" ca="1" si="150"/>
        <v>0</v>
      </c>
      <c r="BO34" s="57">
        <f t="shared" ca="1" si="150"/>
        <v>0</v>
      </c>
      <c r="BP34" s="57">
        <f t="shared" ref="BP34:CU34" ca="1" si="151">IF($M34&lt;=BO$6,0,IF(AND($M34&gt;BO$6,$M34&lt;=BP$6),$R34-(SUM(OFFSET($AJ34,0,0,1,MATCH(BO$6,$AJ$6:$GI$6)))),IF($L34&gt;BP$6,0,(IF($M34&gt;BP$6,$Q34*BP$4)))))</f>
        <v>0</v>
      </c>
      <c r="BQ34" s="57">
        <f t="shared" ca="1" si="151"/>
        <v>0</v>
      </c>
      <c r="BR34" s="57">
        <f t="shared" ca="1" si="151"/>
        <v>0</v>
      </c>
      <c r="BS34" s="129">
        <f t="shared" ca="1" si="151"/>
        <v>0</v>
      </c>
      <c r="BT34" s="128">
        <f t="shared" ca="1" si="151"/>
        <v>0</v>
      </c>
      <c r="BU34" s="57">
        <f t="shared" ca="1" si="151"/>
        <v>0</v>
      </c>
      <c r="BV34" s="57">
        <f t="shared" ca="1" si="151"/>
        <v>0</v>
      </c>
      <c r="BW34" s="57">
        <f t="shared" ca="1" si="151"/>
        <v>0</v>
      </c>
      <c r="BX34" s="57">
        <f t="shared" ca="1" si="151"/>
        <v>0</v>
      </c>
      <c r="BY34" s="57">
        <f t="shared" ca="1" si="151"/>
        <v>0</v>
      </c>
      <c r="BZ34" s="57">
        <f t="shared" ca="1" si="151"/>
        <v>0</v>
      </c>
      <c r="CA34" s="57">
        <f t="shared" ca="1" si="151"/>
        <v>0</v>
      </c>
      <c r="CB34" s="57">
        <f t="shared" ca="1" si="151"/>
        <v>0</v>
      </c>
      <c r="CC34" s="57">
        <f t="shared" ca="1" si="151"/>
        <v>0</v>
      </c>
      <c r="CD34" s="57">
        <f t="shared" ca="1" si="151"/>
        <v>0</v>
      </c>
      <c r="CE34" s="129">
        <f t="shared" ca="1" si="151"/>
        <v>0</v>
      </c>
      <c r="CF34" s="128">
        <f t="shared" ca="1" si="151"/>
        <v>0</v>
      </c>
      <c r="CG34" s="57">
        <f t="shared" ca="1" si="151"/>
        <v>0</v>
      </c>
      <c r="CH34" s="57">
        <f t="shared" ca="1" si="151"/>
        <v>0</v>
      </c>
      <c r="CI34" s="57">
        <f t="shared" ca="1" si="151"/>
        <v>0</v>
      </c>
      <c r="CJ34" s="57">
        <f t="shared" ca="1" si="151"/>
        <v>0</v>
      </c>
      <c r="CK34" s="57">
        <f t="shared" ca="1" si="151"/>
        <v>0</v>
      </c>
      <c r="CL34" s="57">
        <f t="shared" ca="1" si="151"/>
        <v>0</v>
      </c>
      <c r="CM34" s="57">
        <f t="shared" ca="1" si="151"/>
        <v>0</v>
      </c>
      <c r="CN34" s="57">
        <f t="shared" ca="1" si="151"/>
        <v>0</v>
      </c>
      <c r="CO34" s="57">
        <f t="shared" ca="1" si="151"/>
        <v>0</v>
      </c>
      <c r="CP34" s="57">
        <f t="shared" ca="1" si="151"/>
        <v>0</v>
      </c>
      <c r="CQ34" s="129">
        <f t="shared" ca="1" si="151"/>
        <v>0</v>
      </c>
      <c r="CR34" s="128">
        <f t="shared" ca="1" si="151"/>
        <v>0</v>
      </c>
      <c r="CS34" s="57">
        <f t="shared" ca="1" si="151"/>
        <v>0</v>
      </c>
      <c r="CT34" s="57">
        <f t="shared" ca="1" si="151"/>
        <v>0</v>
      </c>
      <c r="CU34" s="57">
        <f t="shared" ca="1" si="151"/>
        <v>0</v>
      </c>
      <c r="CV34" s="57">
        <f t="shared" ref="CV34:EA34" ca="1" si="152">IF($M34&lt;=CU$6,0,IF(AND($M34&gt;CU$6,$M34&lt;=CV$6),$R34-(SUM(OFFSET($AJ34,0,0,1,MATCH(CU$6,$AJ$6:$GI$6)))),IF($L34&gt;CV$6,0,(IF($M34&gt;CV$6,$Q34*CV$4)))))</f>
        <v>0</v>
      </c>
      <c r="CW34" s="57">
        <f t="shared" ca="1" si="152"/>
        <v>0</v>
      </c>
      <c r="CX34" s="57">
        <f t="shared" ca="1" si="152"/>
        <v>0</v>
      </c>
      <c r="CY34" s="57">
        <f t="shared" ca="1" si="152"/>
        <v>0</v>
      </c>
      <c r="CZ34" s="57">
        <f t="shared" ca="1" si="152"/>
        <v>0</v>
      </c>
      <c r="DA34" s="57">
        <f t="shared" ca="1" si="152"/>
        <v>0</v>
      </c>
      <c r="DB34" s="57">
        <f t="shared" ca="1" si="152"/>
        <v>0</v>
      </c>
      <c r="DC34" s="129">
        <f t="shared" ca="1" si="152"/>
        <v>0</v>
      </c>
      <c r="DD34" s="128">
        <f t="shared" ca="1" si="152"/>
        <v>0</v>
      </c>
      <c r="DE34" s="57">
        <f t="shared" ca="1" si="152"/>
        <v>0</v>
      </c>
      <c r="DF34" s="57">
        <f t="shared" ca="1" si="152"/>
        <v>0</v>
      </c>
      <c r="DG34" s="57">
        <f t="shared" ca="1" si="152"/>
        <v>0</v>
      </c>
      <c r="DH34" s="57">
        <f t="shared" ca="1" si="152"/>
        <v>0</v>
      </c>
      <c r="DI34" s="57">
        <f t="shared" ca="1" si="152"/>
        <v>0</v>
      </c>
      <c r="DJ34" s="57">
        <f t="shared" ca="1" si="152"/>
        <v>0</v>
      </c>
      <c r="DK34" s="57">
        <f t="shared" ca="1" si="152"/>
        <v>0</v>
      </c>
      <c r="DL34" s="57">
        <f t="shared" ca="1" si="152"/>
        <v>0</v>
      </c>
      <c r="DM34" s="57">
        <f t="shared" ca="1" si="152"/>
        <v>0</v>
      </c>
      <c r="DN34" s="57">
        <f t="shared" ca="1" si="152"/>
        <v>0</v>
      </c>
      <c r="DO34" s="129">
        <f t="shared" ca="1" si="152"/>
        <v>0</v>
      </c>
      <c r="DP34" s="128">
        <f t="shared" ca="1" si="152"/>
        <v>0</v>
      </c>
      <c r="DQ34" s="57">
        <f t="shared" ca="1" si="152"/>
        <v>0</v>
      </c>
      <c r="DR34" s="57">
        <f t="shared" ca="1" si="152"/>
        <v>0</v>
      </c>
      <c r="DS34" s="57">
        <f t="shared" ca="1" si="152"/>
        <v>0</v>
      </c>
      <c r="DT34" s="57">
        <f t="shared" ca="1" si="152"/>
        <v>0</v>
      </c>
      <c r="DU34" s="57">
        <f t="shared" ca="1" si="152"/>
        <v>0</v>
      </c>
      <c r="DV34" s="57">
        <f t="shared" ca="1" si="152"/>
        <v>0</v>
      </c>
      <c r="DW34" s="57">
        <f t="shared" ca="1" si="152"/>
        <v>0</v>
      </c>
      <c r="DX34" s="57">
        <f t="shared" ca="1" si="152"/>
        <v>0</v>
      </c>
      <c r="DY34" s="57">
        <f t="shared" ca="1" si="152"/>
        <v>0</v>
      </c>
      <c r="DZ34" s="57">
        <f t="shared" ca="1" si="152"/>
        <v>0</v>
      </c>
      <c r="EA34" s="129">
        <f t="shared" ca="1" si="152"/>
        <v>0</v>
      </c>
      <c r="EB34" s="128">
        <f t="shared" ref="EB34:FG34" ca="1" si="153">IF($M34&lt;=EA$6,0,IF(AND($M34&gt;EA$6,$M34&lt;=EB$6),$R34-(SUM(OFFSET($AJ34,0,0,1,MATCH(EA$6,$AJ$6:$GI$6)))),IF($L34&gt;EB$6,0,(IF($M34&gt;EB$6,$Q34*EB$4)))))</f>
        <v>0</v>
      </c>
      <c r="EC34" s="57">
        <f t="shared" ca="1" si="153"/>
        <v>0</v>
      </c>
      <c r="ED34" s="57">
        <f t="shared" ca="1" si="153"/>
        <v>0</v>
      </c>
      <c r="EE34" s="57">
        <f t="shared" ca="1" si="153"/>
        <v>0</v>
      </c>
      <c r="EF34" s="57">
        <f t="shared" ca="1" si="153"/>
        <v>0</v>
      </c>
      <c r="EG34" s="57">
        <f t="shared" ca="1" si="153"/>
        <v>238.33333333333334</v>
      </c>
      <c r="EH34" s="57">
        <f t="shared" ca="1" si="153"/>
        <v>238.33333333333334</v>
      </c>
      <c r="EI34" s="57">
        <f t="shared" ca="1" si="153"/>
        <v>297.91666666666669</v>
      </c>
      <c r="EJ34" s="57">
        <f t="shared" ca="1" si="153"/>
        <v>238.33333333333334</v>
      </c>
      <c r="EK34" s="57">
        <f t="shared" ca="1" si="153"/>
        <v>238.33333333333334</v>
      </c>
      <c r="EL34" s="57">
        <f t="shared" ca="1" si="153"/>
        <v>297.91666666666669</v>
      </c>
      <c r="EM34" s="129">
        <f t="shared" ca="1" si="153"/>
        <v>238.33333333333334</v>
      </c>
      <c r="EN34" s="128">
        <f t="shared" ca="1" si="153"/>
        <v>238.33333333333334</v>
      </c>
      <c r="EO34" s="57">
        <f t="shared" ca="1" si="153"/>
        <v>297.91666666666669</v>
      </c>
      <c r="EP34" s="57">
        <f t="shared" ca="1" si="153"/>
        <v>238.33333333333334</v>
      </c>
      <c r="EQ34" s="57">
        <f t="shared" ca="1" si="153"/>
        <v>238.33333333333334</v>
      </c>
      <c r="ER34" s="57">
        <f t="shared" ca="1" si="153"/>
        <v>297.91666666666669</v>
      </c>
      <c r="ES34" s="57">
        <f t="shared" ca="1" si="153"/>
        <v>238.33333333333334</v>
      </c>
      <c r="ET34" s="57">
        <f t="shared" ca="1" si="153"/>
        <v>238.33333333333334</v>
      </c>
      <c r="EU34" s="57">
        <f t="shared" ca="1" si="153"/>
        <v>297.91666666666669</v>
      </c>
      <c r="EV34" s="57">
        <f t="shared" ca="1" si="153"/>
        <v>238.33333333333334</v>
      </c>
      <c r="EW34" s="57">
        <f t="shared" ca="1" si="153"/>
        <v>238.33333333333334</v>
      </c>
      <c r="EX34" s="57">
        <f t="shared" ca="1" si="153"/>
        <v>297.91666666666669</v>
      </c>
      <c r="EY34" s="129">
        <f t="shared" ca="1" si="153"/>
        <v>238.33333333333334</v>
      </c>
      <c r="EZ34" s="128">
        <f t="shared" ca="1" si="153"/>
        <v>238.33333333333334</v>
      </c>
      <c r="FA34" s="57">
        <f t="shared" ca="1" si="153"/>
        <v>297.91666666666669</v>
      </c>
      <c r="FB34" s="57">
        <f t="shared" ca="1" si="153"/>
        <v>238.33333333333334</v>
      </c>
      <c r="FC34" s="57">
        <f t="shared" ca="1" si="153"/>
        <v>238.33333333333334</v>
      </c>
      <c r="FD34" s="57">
        <f t="shared" ca="1" si="153"/>
        <v>297.91666666666669</v>
      </c>
      <c r="FE34" s="57">
        <f t="shared" ca="1" si="153"/>
        <v>238.33333333333334</v>
      </c>
      <c r="FF34" s="57">
        <f t="shared" ca="1" si="153"/>
        <v>238.33333333333334</v>
      </c>
      <c r="FG34" s="57">
        <f t="shared" ca="1" si="153"/>
        <v>297.91666666666669</v>
      </c>
      <c r="FH34" s="57">
        <f t="shared" ref="FH34:GI34" ca="1" si="154">IF($M34&lt;=FG$6,0,IF(AND($M34&gt;FG$6,$M34&lt;=FH$6),$R34-(SUM(OFFSET($AJ34,0,0,1,MATCH(FG$6,$AJ$6:$GI$6)))),IF($L34&gt;FH$6,0,(IF($M34&gt;FH$6,$Q34*FH$4)))))</f>
        <v>238.33333333333334</v>
      </c>
      <c r="FI34" s="57">
        <f t="shared" ca="1" si="154"/>
        <v>238.33333333333334</v>
      </c>
      <c r="FJ34" s="57">
        <f t="shared" ca="1" si="154"/>
        <v>297.91666666666669</v>
      </c>
      <c r="FK34" s="129">
        <f t="shared" ca="1" si="154"/>
        <v>238.33333333333334</v>
      </c>
      <c r="FL34" s="128">
        <f t="shared" ca="1" si="154"/>
        <v>238.33333333333334</v>
      </c>
      <c r="FM34" s="57">
        <f t="shared" ca="1" si="154"/>
        <v>297.91666666666669</v>
      </c>
      <c r="FN34" s="57">
        <f t="shared" ca="1" si="154"/>
        <v>238.33333333333334</v>
      </c>
      <c r="FO34" s="57">
        <f t="shared" ca="1" si="154"/>
        <v>238.33333333333334</v>
      </c>
      <c r="FP34" s="57">
        <f t="shared" ca="1" si="154"/>
        <v>297.91666666666669</v>
      </c>
      <c r="FQ34" s="57">
        <f t="shared" ca="1" si="154"/>
        <v>1.8189894035458565E-12</v>
      </c>
      <c r="FR34" s="57">
        <f t="shared" ca="1" si="154"/>
        <v>0</v>
      </c>
      <c r="FS34" s="57">
        <f t="shared" ca="1" si="154"/>
        <v>0</v>
      </c>
      <c r="FT34" s="57">
        <f t="shared" ca="1" si="154"/>
        <v>0</v>
      </c>
      <c r="FU34" s="57">
        <f t="shared" ca="1" si="154"/>
        <v>0</v>
      </c>
      <c r="FV34" s="57">
        <f t="shared" ca="1" si="154"/>
        <v>0</v>
      </c>
      <c r="FW34" s="129">
        <f t="shared" ca="1" si="154"/>
        <v>0</v>
      </c>
      <c r="FX34" s="128">
        <f t="shared" ca="1" si="154"/>
        <v>0</v>
      </c>
      <c r="FY34" s="57">
        <f t="shared" ca="1" si="154"/>
        <v>0</v>
      </c>
      <c r="FZ34" s="57">
        <f t="shared" ca="1" si="154"/>
        <v>0</v>
      </c>
      <c r="GA34" s="57">
        <f t="shared" ca="1" si="154"/>
        <v>0</v>
      </c>
      <c r="GB34" s="57">
        <f t="shared" ca="1" si="154"/>
        <v>0</v>
      </c>
      <c r="GC34" s="57">
        <f t="shared" ca="1" si="154"/>
        <v>0</v>
      </c>
      <c r="GD34" s="57">
        <f t="shared" ca="1" si="154"/>
        <v>0</v>
      </c>
      <c r="GE34" s="57">
        <f t="shared" ca="1" si="154"/>
        <v>0</v>
      </c>
      <c r="GF34" s="57">
        <f t="shared" ca="1" si="154"/>
        <v>0</v>
      </c>
      <c r="GG34" s="57">
        <f t="shared" ca="1" si="154"/>
        <v>0</v>
      </c>
      <c r="GH34" s="57">
        <f t="shared" ca="1" si="154"/>
        <v>0</v>
      </c>
      <c r="GI34" s="129">
        <f t="shared" ca="1" si="154"/>
        <v>0</v>
      </c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</row>
    <row r="35" spans="1:222" ht="12.95" customHeight="1" x14ac:dyDescent="0.25">
      <c r="A35" s="34"/>
      <c r="B35" s="275" t="s">
        <v>24</v>
      </c>
      <c r="C35" s="29" t="s">
        <v>493</v>
      </c>
      <c r="D35" s="276" t="s">
        <v>344</v>
      </c>
      <c r="E35" s="29" t="s">
        <v>324</v>
      </c>
      <c r="F35" s="29" t="s">
        <v>410</v>
      </c>
      <c r="G35" s="258" t="s">
        <v>411</v>
      </c>
      <c r="H35" s="1">
        <v>16400100000</v>
      </c>
      <c r="I35" s="1">
        <v>44800501000</v>
      </c>
      <c r="J35" s="100" t="str">
        <f>IF(AND(M35&gt;VLOOKUP($B$2,References!A:B,2,FALSE),M35&lt;$B$2),"Ending Depreciation",IF(M35&lt;=$B$2,"Fully Depreciated",IF(M35&gt;$B$2,"Depreciating","ERROR")))</f>
        <v>Ending Depreciation</v>
      </c>
      <c r="K35" s="52" t="s">
        <v>255</v>
      </c>
      <c r="L35" s="97">
        <f>VLOOKUP(K35,References!U:W,3,FALSE)</f>
        <v>43191</v>
      </c>
      <c r="M35" s="104">
        <f t="shared" si="116"/>
        <v>44286</v>
      </c>
      <c r="N35" s="106">
        <v>3</v>
      </c>
      <c r="O35" s="29">
        <f t="shared" si="117"/>
        <v>156</v>
      </c>
      <c r="P35" s="109">
        <f t="shared" si="118"/>
        <v>159.85714285714286</v>
      </c>
      <c r="Q35" s="98">
        <f t="shared" si="119"/>
        <v>80</v>
      </c>
      <c r="R35" s="92">
        <v>12480</v>
      </c>
      <c r="S35" s="28">
        <f t="shared" ca="1" si="120"/>
        <v>12480</v>
      </c>
      <c r="T35" s="28">
        <f t="shared" ca="1" si="121"/>
        <v>0</v>
      </c>
      <c r="U35" s="34"/>
      <c r="V35" s="27">
        <f t="shared" ca="1" si="122"/>
        <v>0</v>
      </c>
      <c r="W35" s="27">
        <f t="shared" ca="1" si="123"/>
        <v>0</v>
      </c>
      <c r="X35" s="27">
        <f t="shared" ca="1" si="124"/>
        <v>0</v>
      </c>
      <c r="Y35" s="27">
        <f t="shared" ca="1" si="125"/>
        <v>0</v>
      </c>
      <c r="Z35" s="27">
        <f t="shared" ca="1" si="126"/>
        <v>0</v>
      </c>
      <c r="AA35" s="27">
        <f t="shared" ca="1" si="127"/>
        <v>0</v>
      </c>
      <c r="AB35" s="27">
        <f t="shared" ca="1" si="128"/>
        <v>0</v>
      </c>
      <c r="AC35" s="27">
        <f t="shared" ca="1" si="129"/>
        <v>0</v>
      </c>
      <c r="AD35" s="27">
        <f t="shared" ca="1" si="130"/>
        <v>2400</v>
      </c>
      <c r="AE35" s="27">
        <f t="shared" ca="1" si="131"/>
        <v>4160</v>
      </c>
      <c r="AF35" s="27">
        <f t="shared" ca="1" si="132"/>
        <v>4160</v>
      </c>
      <c r="AG35" s="27">
        <f t="shared" ca="1" si="133"/>
        <v>1760</v>
      </c>
      <c r="AH35" s="27">
        <f t="shared" ca="1" si="134"/>
        <v>0</v>
      </c>
      <c r="AI35" s="34"/>
      <c r="AJ35" s="128">
        <f t="shared" ref="AJ35:BO35" ca="1" si="155">IF($M35&lt;=AI$6,0,IF(AND($M35&gt;AI$6,$M35&lt;=AJ$6),$R35-(SUM(OFFSET($AJ35,0,0,1,MATCH(AI$6,$AJ$6:$GI$6)))),IF($L35&gt;AJ$6,0,(IF($M35&gt;AJ$6,$Q35*AJ$4)))))</f>
        <v>0</v>
      </c>
      <c r="AK35" s="57">
        <f t="shared" ca="1" si="155"/>
        <v>0</v>
      </c>
      <c r="AL35" s="57">
        <f t="shared" ca="1" si="155"/>
        <v>0</v>
      </c>
      <c r="AM35" s="57">
        <f t="shared" ca="1" si="155"/>
        <v>0</v>
      </c>
      <c r="AN35" s="57">
        <f t="shared" ca="1" si="155"/>
        <v>0</v>
      </c>
      <c r="AO35" s="57">
        <f t="shared" ca="1" si="155"/>
        <v>0</v>
      </c>
      <c r="AP35" s="57">
        <f t="shared" ca="1" si="155"/>
        <v>0</v>
      </c>
      <c r="AQ35" s="57">
        <f t="shared" ca="1" si="155"/>
        <v>0</v>
      </c>
      <c r="AR35" s="57">
        <f t="shared" ca="1" si="155"/>
        <v>0</v>
      </c>
      <c r="AS35" s="57">
        <f t="shared" ca="1" si="155"/>
        <v>0</v>
      </c>
      <c r="AT35" s="57">
        <f t="shared" ca="1" si="155"/>
        <v>0</v>
      </c>
      <c r="AU35" s="129">
        <f t="shared" ca="1" si="155"/>
        <v>0</v>
      </c>
      <c r="AV35" s="128">
        <f t="shared" ca="1" si="155"/>
        <v>0</v>
      </c>
      <c r="AW35" s="57">
        <f t="shared" ca="1" si="155"/>
        <v>0</v>
      </c>
      <c r="AX35" s="57">
        <f t="shared" ca="1" si="155"/>
        <v>0</v>
      </c>
      <c r="AY35" s="57">
        <f t="shared" ca="1" si="155"/>
        <v>0</v>
      </c>
      <c r="AZ35" s="57">
        <f t="shared" ca="1" si="155"/>
        <v>0</v>
      </c>
      <c r="BA35" s="57">
        <f t="shared" ca="1" si="155"/>
        <v>0</v>
      </c>
      <c r="BB35" s="57">
        <f t="shared" ca="1" si="155"/>
        <v>0</v>
      </c>
      <c r="BC35" s="57">
        <f t="shared" ca="1" si="155"/>
        <v>0</v>
      </c>
      <c r="BD35" s="57">
        <f t="shared" ca="1" si="155"/>
        <v>0</v>
      </c>
      <c r="BE35" s="57">
        <f t="shared" ca="1" si="155"/>
        <v>0</v>
      </c>
      <c r="BF35" s="57">
        <f t="shared" ca="1" si="155"/>
        <v>0</v>
      </c>
      <c r="BG35" s="129">
        <f t="shared" ca="1" si="155"/>
        <v>0</v>
      </c>
      <c r="BH35" s="128">
        <f t="shared" ca="1" si="155"/>
        <v>0</v>
      </c>
      <c r="BI35" s="57">
        <f t="shared" ca="1" si="155"/>
        <v>0</v>
      </c>
      <c r="BJ35" s="57">
        <f t="shared" ca="1" si="155"/>
        <v>0</v>
      </c>
      <c r="BK35" s="57">
        <f t="shared" ca="1" si="155"/>
        <v>0</v>
      </c>
      <c r="BL35" s="57">
        <f t="shared" ca="1" si="155"/>
        <v>0</v>
      </c>
      <c r="BM35" s="57">
        <f t="shared" ca="1" si="155"/>
        <v>0</v>
      </c>
      <c r="BN35" s="57">
        <f t="shared" ca="1" si="155"/>
        <v>0</v>
      </c>
      <c r="BO35" s="57">
        <f t="shared" ca="1" si="155"/>
        <v>0</v>
      </c>
      <c r="BP35" s="57">
        <f t="shared" ref="BP35:CU35" ca="1" si="156">IF($M35&lt;=BO$6,0,IF(AND($M35&gt;BO$6,$M35&lt;=BP$6),$R35-(SUM(OFFSET($AJ35,0,0,1,MATCH(BO$6,$AJ$6:$GI$6)))),IF($L35&gt;BP$6,0,(IF($M35&gt;BP$6,$Q35*BP$4)))))</f>
        <v>0</v>
      </c>
      <c r="BQ35" s="57">
        <f t="shared" ca="1" si="156"/>
        <v>0</v>
      </c>
      <c r="BR35" s="57">
        <f t="shared" ca="1" si="156"/>
        <v>0</v>
      </c>
      <c r="BS35" s="129">
        <f t="shared" ca="1" si="156"/>
        <v>0</v>
      </c>
      <c r="BT35" s="128">
        <f t="shared" ca="1" si="156"/>
        <v>0</v>
      </c>
      <c r="BU35" s="57">
        <f t="shared" ca="1" si="156"/>
        <v>0</v>
      </c>
      <c r="BV35" s="57">
        <f t="shared" ca="1" si="156"/>
        <v>0</v>
      </c>
      <c r="BW35" s="57">
        <f t="shared" ca="1" si="156"/>
        <v>0</v>
      </c>
      <c r="BX35" s="57">
        <f t="shared" ca="1" si="156"/>
        <v>0</v>
      </c>
      <c r="BY35" s="57">
        <f t="shared" ca="1" si="156"/>
        <v>0</v>
      </c>
      <c r="BZ35" s="57">
        <f t="shared" ca="1" si="156"/>
        <v>0</v>
      </c>
      <c r="CA35" s="57">
        <f t="shared" ca="1" si="156"/>
        <v>0</v>
      </c>
      <c r="CB35" s="57">
        <f t="shared" ca="1" si="156"/>
        <v>0</v>
      </c>
      <c r="CC35" s="57">
        <f t="shared" ca="1" si="156"/>
        <v>0</v>
      </c>
      <c r="CD35" s="57">
        <f t="shared" ca="1" si="156"/>
        <v>0</v>
      </c>
      <c r="CE35" s="129">
        <f t="shared" ca="1" si="156"/>
        <v>0</v>
      </c>
      <c r="CF35" s="128">
        <f t="shared" ca="1" si="156"/>
        <v>0</v>
      </c>
      <c r="CG35" s="57">
        <f t="shared" ca="1" si="156"/>
        <v>0</v>
      </c>
      <c r="CH35" s="57">
        <f t="shared" ca="1" si="156"/>
        <v>0</v>
      </c>
      <c r="CI35" s="57">
        <f t="shared" ca="1" si="156"/>
        <v>0</v>
      </c>
      <c r="CJ35" s="57">
        <f t="shared" ca="1" si="156"/>
        <v>0</v>
      </c>
      <c r="CK35" s="57">
        <f t="shared" ca="1" si="156"/>
        <v>0</v>
      </c>
      <c r="CL35" s="57">
        <f t="shared" ca="1" si="156"/>
        <v>0</v>
      </c>
      <c r="CM35" s="57">
        <f t="shared" ca="1" si="156"/>
        <v>0</v>
      </c>
      <c r="CN35" s="57">
        <f t="shared" ca="1" si="156"/>
        <v>0</v>
      </c>
      <c r="CO35" s="57">
        <f t="shared" ca="1" si="156"/>
        <v>0</v>
      </c>
      <c r="CP35" s="57">
        <f t="shared" ca="1" si="156"/>
        <v>0</v>
      </c>
      <c r="CQ35" s="129">
        <f t="shared" ca="1" si="156"/>
        <v>0</v>
      </c>
      <c r="CR35" s="128">
        <f t="shared" ca="1" si="156"/>
        <v>0</v>
      </c>
      <c r="CS35" s="57">
        <f t="shared" ca="1" si="156"/>
        <v>0</v>
      </c>
      <c r="CT35" s="57">
        <f t="shared" ca="1" si="156"/>
        <v>0</v>
      </c>
      <c r="CU35" s="57">
        <f t="shared" ca="1" si="156"/>
        <v>0</v>
      </c>
      <c r="CV35" s="57">
        <f t="shared" ref="CV35:EA35" ca="1" si="157">IF($M35&lt;=CU$6,0,IF(AND($M35&gt;CU$6,$M35&lt;=CV$6),$R35-(SUM(OFFSET($AJ35,0,0,1,MATCH(CU$6,$AJ$6:$GI$6)))),IF($L35&gt;CV$6,0,(IF($M35&gt;CV$6,$Q35*CV$4)))))</f>
        <v>0</v>
      </c>
      <c r="CW35" s="57">
        <f t="shared" ca="1" si="157"/>
        <v>0</v>
      </c>
      <c r="CX35" s="57">
        <f t="shared" ca="1" si="157"/>
        <v>0</v>
      </c>
      <c r="CY35" s="57">
        <f t="shared" ca="1" si="157"/>
        <v>0</v>
      </c>
      <c r="CZ35" s="57">
        <f t="shared" ca="1" si="157"/>
        <v>0</v>
      </c>
      <c r="DA35" s="57">
        <f t="shared" ca="1" si="157"/>
        <v>0</v>
      </c>
      <c r="DB35" s="57">
        <f t="shared" ca="1" si="157"/>
        <v>0</v>
      </c>
      <c r="DC35" s="129">
        <f t="shared" ca="1" si="157"/>
        <v>0</v>
      </c>
      <c r="DD35" s="128">
        <f t="shared" ca="1" si="157"/>
        <v>0</v>
      </c>
      <c r="DE35" s="57">
        <f t="shared" ca="1" si="157"/>
        <v>0</v>
      </c>
      <c r="DF35" s="57">
        <f t="shared" ca="1" si="157"/>
        <v>0</v>
      </c>
      <c r="DG35" s="57">
        <f t="shared" ca="1" si="157"/>
        <v>0</v>
      </c>
      <c r="DH35" s="57">
        <f t="shared" ca="1" si="157"/>
        <v>0</v>
      </c>
      <c r="DI35" s="57">
        <f t="shared" ca="1" si="157"/>
        <v>0</v>
      </c>
      <c r="DJ35" s="57">
        <f t="shared" ca="1" si="157"/>
        <v>0</v>
      </c>
      <c r="DK35" s="57">
        <f t="shared" ca="1" si="157"/>
        <v>0</v>
      </c>
      <c r="DL35" s="57">
        <f t="shared" ca="1" si="157"/>
        <v>0</v>
      </c>
      <c r="DM35" s="57">
        <f t="shared" ca="1" si="157"/>
        <v>0</v>
      </c>
      <c r="DN35" s="57">
        <f t="shared" ca="1" si="157"/>
        <v>0</v>
      </c>
      <c r="DO35" s="129">
        <f t="shared" ca="1" si="157"/>
        <v>0</v>
      </c>
      <c r="DP35" s="128">
        <f t="shared" ca="1" si="157"/>
        <v>0</v>
      </c>
      <c r="DQ35" s="57">
        <f t="shared" ca="1" si="157"/>
        <v>0</v>
      </c>
      <c r="DR35" s="57">
        <f t="shared" ca="1" si="157"/>
        <v>0</v>
      </c>
      <c r="DS35" s="57">
        <f t="shared" ca="1" si="157"/>
        <v>0</v>
      </c>
      <c r="DT35" s="57">
        <f t="shared" ca="1" si="157"/>
        <v>0</v>
      </c>
      <c r="DU35" s="57">
        <f t="shared" ca="1" si="157"/>
        <v>0</v>
      </c>
      <c r="DV35" s="57">
        <f t="shared" ca="1" si="157"/>
        <v>0</v>
      </c>
      <c r="DW35" s="57">
        <f t="shared" ca="1" si="157"/>
        <v>0</v>
      </c>
      <c r="DX35" s="57">
        <f t="shared" ca="1" si="157"/>
        <v>0</v>
      </c>
      <c r="DY35" s="57">
        <f t="shared" ca="1" si="157"/>
        <v>0</v>
      </c>
      <c r="DZ35" s="57">
        <f t="shared" ca="1" si="157"/>
        <v>0</v>
      </c>
      <c r="EA35" s="129">
        <f t="shared" ca="1" si="157"/>
        <v>0</v>
      </c>
      <c r="EB35" s="128">
        <f t="shared" ref="EB35:FG35" ca="1" si="158">IF($M35&lt;=EA$6,0,IF(AND($M35&gt;EA$6,$M35&lt;=EB$6),$R35-(SUM(OFFSET($AJ35,0,0,1,MATCH(EA$6,$AJ$6:$GI$6)))),IF($L35&gt;EB$6,0,(IF($M35&gt;EB$6,$Q35*EB$4)))))</f>
        <v>0</v>
      </c>
      <c r="EC35" s="57">
        <f t="shared" ca="1" si="158"/>
        <v>0</v>
      </c>
      <c r="ED35" s="57">
        <f t="shared" ca="1" si="158"/>
        <v>0</v>
      </c>
      <c r="EE35" s="57">
        <f t="shared" ca="1" si="158"/>
        <v>0</v>
      </c>
      <c r="EF35" s="57">
        <f t="shared" ca="1" si="158"/>
        <v>0</v>
      </c>
      <c r="EG35" s="57">
        <f t="shared" ca="1" si="158"/>
        <v>320</v>
      </c>
      <c r="EH35" s="57">
        <f t="shared" ca="1" si="158"/>
        <v>320</v>
      </c>
      <c r="EI35" s="57">
        <f t="shared" ca="1" si="158"/>
        <v>400</v>
      </c>
      <c r="EJ35" s="57">
        <f t="shared" ca="1" si="158"/>
        <v>320</v>
      </c>
      <c r="EK35" s="57">
        <f t="shared" ca="1" si="158"/>
        <v>320</v>
      </c>
      <c r="EL35" s="57">
        <f t="shared" ca="1" si="158"/>
        <v>400</v>
      </c>
      <c r="EM35" s="129">
        <f t="shared" ca="1" si="158"/>
        <v>320</v>
      </c>
      <c r="EN35" s="128">
        <f t="shared" ca="1" si="158"/>
        <v>320</v>
      </c>
      <c r="EO35" s="57">
        <f t="shared" ca="1" si="158"/>
        <v>400</v>
      </c>
      <c r="EP35" s="57">
        <f t="shared" ca="1" si="158"/>
        <v>320</v>
      </c>
      <c r="EQ35" s="57">
        <f t="shared" ca="1" si="158"/>
        <v>320</v>
      </c>
      <c r="ER35" s="57">
        <f t="shared" ca="1" si="158"/>
        <v>400</v>
      </c>
      <c r="ES35" s="57">
        <f t="shared" ca="1" si="158"/>
        <v>320</v>
      </c>
      <c r="ET35" s="57">
        <f t="shared" ca="1" si="158"/>
        <v>320</v>
      </c>
      <c r="EU35" s="57">
        <f t="shared" ca="1" si="158"/>
        <v>400</v>
      </c>
      <c r="EV35" s="57">
        <f t="shared" ca="1" si="158"/>
        <v>320</v>
      </c>
      <c r="EW35" s="57">
        <f t="shared" ca="1" si="158"/>
        <v>320</v>
      </c>
      <c r="EX35" s="57">
        <f t="shared" ca="1" si="158"/>
        <v>400</v>
      </c>
      <c r="EY35" s="129">
        <f t="shared" ca="1" si="158"/>
        <v>320</v>
      </c>
      <c r="EZ35" s="128">
        <f t="shared" ca="1" si="158"/>
        <v>320</v>
      </c>
      <c r="FA35" s="57">
        <f t="shared" ca="1" si="158"/>
        <v>400</v>
      </c>
      <c r="FB35" s="57">
        <f t="shared" ca="1" si="158"/>
        <v>320</v>
      </c>
      <c r="FC35" s="57">
        <f t="shared" ca="1" si="158"/>
        <v>320</v>
      </c>
      <c r="FD35" s="57">
        <f t="shared" ca="1" si="158"/>
        <v>400</v>
      </c>
      <c r="FE35" s="57">
        <f t="shared" ca="1" si="158"/>
        <v>320</v>
      </c>
      <c r="FF35" s="57">
        <f t="shared" ca="1" si="158"/>
        <v>320</v>
      </c>
      <c r="FG35" s="57">
        <f t="shared" ca="1" si="158"/>
        <v>400</v>
      </c>
      <c r="FH35" s="57">
        <f t="shared" ref="FH35:GI35" ca="1" si="159">IF($M35&lt;=FG$6,0,IF(AND($M35&gt;FG$6,$M35&lt;=FH$6),$R35-(SUM(OFFSET($AJ35,0,0,1,MATCH(FG$6,$AJ$6:$GI$6)))),IF($L35&gt;FH$6,0,(IF($M35&gt;FH$6,$Q35*FH$4)))))</f>
        <v>320</v>
      </c>
      <c r="FI35" s="57">
        <f t="shared" ca="1" si="159"/>
        <v>320</v>
      </c>
      <c r="FJ35" s="57">
        <f t="shared" ca="1" si="159"/>
        <v>400</v>
      </c>
      <c r="FK35" s="129">
        <f t="shared" ca="1" si="159"/>
        <v>320</v>
      </c>
      <c r="FL35" s="128">
        <f t="shared" ca="1" si="159"/>
        <v>320</v>
      </c>
      <c r="FM35" s="57">
        <f t="shared" ca="1" si="159"/>
        <v>400</v>
      </c>
      <c r="FN35" s="57">
        <f t="shared" ca="1" si="159"/>
        <v>320</v>
      </c>
      <c r="FO35" s="57">
        <f t="shared" ca="1" si="159"/>
        <v>320</v>
      </c>
      <c r="FP35" s="57">
        <f t="shared" ca="1" si="159"/>
        <v>400</v>
      </c>
      <c r="FQ35" s="57">
        <f t="shared" ca="1" si="159"/>
        <v>0</v>
      </c>
      <c r="FR35" s="57">
        <f t="shared" ca="1" si="159"/>
        <v>0</v>
      </c>
      <c r="FS35" s="57">
        <f t="shared" ca="1" si="159"/>
        <v>0</v>
      </c>
      <c r="FT35" s="57">
        <f t="shared" ca="1" si="159"/>
        <v>0</v>
      </c>
      <c r="FU35" s="57">
        <f t="shared" ca="1" si="159"/>
        <v>0</v>
      </c>
      <c r="FV35" s="57">
        <f t="shared" ca="1" si="159"/>
        <v>0</v>
      </c>
      <c r="FW35" s="129">
        <f t="shared" ca="1" si="159"/>
        <v>0</v>
      </c>
      <c r="FX35" s="128">
        <f t="shared" ca="1" si="159"/>
        <v>0</v>
      </c>
      <c r="FY35" s="57">
        <f t="shared" ca="1" si="159"/>
        <v>0</v>
      </c>
      <c r="FZ35" s="57">
        <f t="shared" ca="1" si="159"/>
        <v>0</v>
      </c>
      <c r="GA35" s="57">
        <f t="shared" ca="1" si="159"/>
        <v>0</v>
      </c>
      <c r="GB35" s="57">
        <f t="shared" ca="1" si="159"/>
        <v>0</v>
      </c>
      <c r="GC35" s="57">
        <f t="shared" ca="1" si="159"/>
        <v>0</v>
      </c>
      <c r="GD35" s="57">
        <f t="shared" ca="1" si="159"/>
        <v>0</v>
      </c>
      <c r="GE35" s="57">
        <f t="shared" ca="1" si="159"/>
        <v>0</v>
      </c>
      <c r="GF35" s="57">
        <f t="shared" ca="1" si="159"/>
        <v>0</v>
      </c>
      <c r="GG35" s="57">
        <f t="shared" ca="1" si="159"/>
        <v>0</v>
      </c>
      <c r="GH35" s="57">
        <f t="shared" ca="1" si="159"/>
        <v>0</v>
      </c>
      <c r="GI35" s="129">
        <f t="shared" ca="1" si="159"/>
        <v>0</v>
      </c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</row>
    <row r="36" spans="1:222" ht="12.95" customHeight="1" x14ac:dyDescent="0.25">
      <c r="A36" s="34"/>
      <c r="B36" s="275" t="s">
        <v>24</v>
      </c>
      <c r="C36" s="29" t="s">
        <v>494</v>
      </c>
      <c r="D36" s="276" t="s">
        <v>345</v>
      </c>
      <c r="E36" s="29" t="s">
        <v>323</v>
      </c>
      <c r="F36" s="29" t="s">
        <v>412</v>
      </c>
      <c r="G36" s="258" t="s">
        <v>413</v>
      </c>
      <c r="H36" s="1">
        <v>16400100000</v>
      </c>
      <c r="I36" s="1">
        <v>44800201000</v>
      </c>
      <c r="J36" s="100" t="str">
        <f>IF(AND(M36&gt;VLOOKUP($B$2,References!A:B,2,FALSE),M36&lt;$B$2),"Ending Depreciation",IF(M36&lt;=$B$2,"Fully Depreciated",IF(M36&gt;$B$2,"Depreciating","ERROR")))</f>
        <v>Depreciating</v>
      </c>
      <c r="K36" s="52" t="s">
        <v>267</v>
      </c>
      <c r="L36" s="97">
        <f>VLOOKUP(K36,References!U:W,3,FALSE)</f>
        <v>43555</v>
      </c>
      <c r="M36" s="104">
        <f t="shared" si="116"/>
        <v>44650</v>
      </c>
      <c r="N36" s="106">
        <v>3</v>
      </c>
      <c r="O36" s="29">
        <f t="shared" si="117"/>
        <v>156</v>
      </c>
      <c r="P36" s="109">
        <f t="shared" si="118"/>
        <v>107.85714285714286</v>
      </c>
      <c r="Q36" s="98">
        <f t="shared" si="119"/>
        <v>107.3525641025641</v>
      </c>
      <c r="R36" s="92">
        <v>16747</v>
      </c>
      <c r="S36" s="28">
        <f t="shared" ca="1" si="120"/>
        <v>11594.076923076924</v>
      </c>
      <c r="T36" s="28">
        <f t="shared" ca="1" si="121"/>
        <v>5152.9230769230762</v>
      </c>
      <c r="U36" s="34"/>
      <c r="V36" s="27">
        <f t="shared" ca="1" si="122"/>
        <v>0</v>
      </c>
      <c r="W36" s="27">
        <f t="shared" ca="1" si="123"/>
        <v>0</v>
      </c>
      <c r="X36" s="27">
        <f t="shared" ca="1" si="124"/>
        <v>0</v>
      </c>
      <c r="Y36" s="27">
        <f t="shared" ca="1" si="125"/>
        <v>0</v>
      </c>
      <c r="Z36" s="27">
        <f t="shared" ca="1" si="126"/>
        <v>0</v>
      </c>
      <c r="AA36" s="27">
        <f t="shared" ca="1" si="127"/>
        <v>0</v>
      </c>
      <c r="AB36" s="27">
        <f t="shared" ca="1" si="128"/>
        <v>0</v>
      </c>
      <c r="AC36" s="27">
        <f t="shared" ca="1" si="129"/>
        <v>0</v>
      </c>
      <c r="AD36" s="27">
        <f t="shared" ca="1" si="130"/>
        <v>0</v>
      </c>
      <c r="AE36" s="27">
        <f t="shared" ca="1" si="131"/>
        <v>3220.5769230769233</v>
      </c>
      <c r="AF36" s="27">
        <f t="shared" ca="1" si="132"/>
        <v>5582.3333333333339</v>
      </c>
      <c r="AG36" s="27">
        <f t="shared" ca="1" si="133"/>
        <v>2791.1666666666665</v>
      </c>
      <c r="AH36" s="27">
        <f t="shared" ca="1" si="134"/>
        <v>0</v>
      </c>
      <c r="AI36" s="34"/>
      <c r="AJ36" s="128">
        <f t="shared" ref="AJ36:BO36" ca="1" si="160">IF($M36&lt;=AI$6,0,IF(AND($M36&gt;AI$6,$M36&lt;=AJ$6),$R36-(SUM(OFFSET($AJ36,0,0,1,MATCH(AI$6,$AJ$6:$GI$6)))),IF($L36&gt;AJ$6,0,(IF($M36&gt;AJ$6,$Q36*AJ$4)))))</f>
        <v>0</v>
      </c>
      <c r="AK36" s="57">
        <f t="shared" ca="1" si="160"/>
        <v>0</v>
      </c>
      <c r="AL36" s="57">
        <f t="shared" ca="1" si="160"/>
        <v>0</v>
      </c>
      <c r="AM36" s="57">
        <f t="shared" ca="1" si="160"/>
        <v>0</v>
      </c>
      <c r="AN36" s="57">
        <f t="shared" ca="1" si="160"/>
        <v>0</v>
      </c>
      <c r="AO36" s="57">
        <f t="shared" ca="1" si="160"/>
        <v>0</v>
      </c>
      <c r="AP36" s="57">
        <f t="shared" ca="1" si="160"/>
        <v>0</v>
      </c>
      <c r="AQ36" s="57">
        <f t="shared" ca="1" si="160"/>
        <v>0</v>
      </c>
      <c r="AR36" s="57">
        <f t="shared" ca="1" si="160"/>
        <v>0</v>
      </c>
      <c r="AS36" s="57">
        <f t="shared" ca="1" si="160"/>
        <v>0</v>
      </c>
      <c r="AT36" s="57">
        <f t="shared" ca="1" si="160"/>
        <v>0</v>
      </c>
      <c r="AU36" s="129">
        <f t="shared" ca="1" si="160"/>
        <v>0</v>
      </c>
      <c r="AV36" s="128">
        <f t="shared" ca="1" si="160"/>
        <v>0</v>
      </c>
      <c r="AW36" s="57">
        <f t="shared" ca="1" si="160"/>
        <v>0</v>
      </c>
      <c r="AX36" s="57">
        <f t="shared" ca="1" si="160"/>
        <v>0</v>
      </c>
      <c r="AY36" s="57">
        <f t="shared" ca="1" si="160"/>
        <v>0</v>
      </c>
      <c r="AZ36" s="57">
        <f t="shared" ca="1" si="160"/>
        <v>0</v>
      </c>
      <c r="BA36" s="57">
        <f t="shared" ca="1" si="160"/>
        <v>0</v>
      </c>
      <c r="BB36" s="57">
        <f t="shared" ca="1" si="160"/>
        <v>0</v>
      </c>
      <c r="BC36" s="57">
        <f t="shared" ca="1" si="160"/>
        <v>0</v>
      </c>
      <c r="BD36" s="57">
        <f t="shared" ca="1" si="160"/>
        <v>0</v>
      </c>
      <c r="BE36" s="57">
        <f t="shared" ca="1" si="160"/>
        <v>0</v>
      </c>
      <c r="BF36" s="57">
        <f t="shared" ca="1" si="160"/>
        <v>0</v>
      </c>
      <c r="BG36" s="129">
        <f t="shared" ca="1" si="160"/>
        <v>0</v>
      </c>
      <c r="BH36" s="128">
        <f t="shared" ca="1" si="160"/>
        <v>0</v>
      </c>
      <c r="BI36" s="57">
        <f t="shared" ca="1" si="160"/>
        <v>0</v>
      </c>
      <c r="BJ36" s="57">
        <f t="shared" ca="1" si="160"/>
        <v>0</v>
      </c>
      <c r="BK36" s="57">
        <f t="shared" ca="1" si="160"/>
        <v>0</v>
      </c>
      <c r="BL36" s="57">
        <f t="shared" ca="1" si="160"/>
        <v>0</v>
      </c>
      <c r="BM36" s="57">
        <f t="shared" ca="1" si="160"/>
        <v>0</v>
      </c>
      <c r="BN36" s="57">
        <f t="shared" ca="1" si="160"/>
        <v>0</v>
      </c>
      <c r="BO36" s="57">
        <f t="shared" ca="1" si="160"/>
        <v>0</v>
      </c>
      <c r="BP36" s="57">
        <f t="shared" ref="BP36:CU36" ca="1" si="161">IF($M36&lt;=BO$6,0,IF(AND($M36&gt;BO$6,$M36&lt;=BP$6),$R36-(SUM(OFFSET($AJ36,0,0,1,MATCH(BO$6,$AJ$6:$GI$6)))),IF($L36&gt;BP$6,0,(IF($M36&gt;BP$6,$Q36*BP$4)))))</f>
        <v>0</v>
      </c>
      <c r="BQ36" s="57">
        <f t="shared" ca="1" si="161"/>
        <v>0</v>
      </c>
      <c r="BR36" s="57">
        <f t="shared" ca="1" si="161"/>
        <v>0</v>
      </c>
      <c r="BS36" s="129">
        <f t="shared" ca="1" si="161"/>
        <v>0</v>
      </c>
      <c r="BT36" s="128">
        <f t="shared" ca="1" si="161"/>
        <v>0</v>
      </c>
      <c r="BU36" s="57">
        <f t="shared" ca="1" si="161"/>
        <v>0</v>
      </c>
      <c r="BV36" s="57">
        <f t="shared" ca="1" si="161"/>
        <v>0</v>
      </c>
      <c r="BW36" s="57">
        <f t="shared" ca="1" si="161"/>
        <v>0</v>
      </c>
      <c r="BX36" s="57">
        <f t="shared" ca="1" si="161"/>
        <v>0</v>
      </c>
      <c r="BY36" s="57">
        <f t="shared" ca="1" si="161"/>
        <v>0</v>
      </c>
      <c r="BZ36" s="57">
        <f t="shared" ca="1" si="161"/>
        <v>0</v>
      </c>
      <c r="CA36" s="57">
        <f t="shared" ca="1" si="161"/>
        <v>0</v>
      </c>
      <c r="CB36" s="57">
        <f t="shared" ca="1" si="161"/>
        <v>0</v>
      </c>
      <c r="CC36" s="57">
        <f t="shared" ca="1" si="161"/>
        <v>0</v>
      </c>
      <c r="CD36" s="57">
        <f t="shared" ca="1" si="161"/>
        <v>0</v>
      </c>
      <c r="CE36" s="129">
        <f t="shared" ca="1" si="161"/>
        <v>0</v>
      </c>
      <c r="CF36" s="128">
        <f t="shared" ca="1" si="161"/>
        <v>0</v>
      </c>
      <c r="CG36" s="57">
        <f t="shared" ca="1" si="161"/>
        <v>0</v>
      </c>
      <c r="CH36" s="57">
        <f t="shared" ca="1" si="161"/>
        <v>0</v>
      </c>
      <c r="CI36" s="57">
        <f t="shared" ca="1" si="161"/>
        <v>0</v>
      </c>
      <c r="CJ36" s="57">
        <f t="shared" ca="1" si="161"/>
        <v>0</v>
      </c>
      <c r="CK36" s="57">
        <f t="shared" ca="1" si="161"/>
        <v>0</v>
      </c>
      <c r="CL36" s="57">
        <f t="shared" ca="1" si="161"/>
        <v>0</v>
      </c>
      <c r="CM36" s="57">
        <f t="shared" ca="1" si="161"/>
        <v>0</v>
      </c>
      <c r="CN36" s="57">
        <f t="shared" ca="1" si="161"/>
        <v>0</v>
      </c>
      <c r="CO36" s="57">
        <f t="shared" ca="1" si="161"/>
        <v>0</v>
      </c>
      <c r="CP36" s="57">
        <f t="shared" ca="1" si="161"/>
        <v>0</v>
      </c>
      <c r="CQ36" s="129">
        <f t="shared" ca="1" si="161"/>
        <v>0</v>
      </c>
      <c r="CR36" s="128">
        <f t="shared" ca="1" si="161"/>
        <v>0</v>
      </c>
      <c r="CS36" s="57">
        <f t="shared" ca="1" si="161"/>
        <v>0</v>
      </c>
      <c r="CT36" s="57">
        <f t="shared" ca="1" si="161"/>
        <v>0</v>
      </c>
      <c r="CU36" s="57">
        <f t="shared" ca="1" si="161"/>
        <v>0</v>
      </c>
      <c r="CV36" s="57">
        <f t="shared" ref="CV36:EA36" ca="1" si="162">IF($M36&lt;=CU$6,0,IF(AND($M36&gt;CU$6,$M36&lt;=CV$6),$R36-(SUM(OFFSET($AJ36,0,0,1,MATCH(CU$6,$AJ$6:$GI$6)))),IF($L36&gt;CV$6,0,(IF($M36&gt;CV$6,$Q36*CV$4)))))</f>
        <v>0</v>
      </c>
      <c r="CW36" s="57">
        <f t="shared" ca="1" si="162"/>
        <v>0</v>
      </c>
      <c r="CX36" s="57">
        <f t="shared" ca="1" si="162"/>
        <v>0</v>
      </c>
      <c r="CY36" s="57">
        <f t="shared" ca="1" si="162"/>
        <v>0</v>
      </c>
      <c r="CZ36" s="57">
        <f t="shared" ca="1" si="162"/>
        <v>0</v>
      </c>
      <c r="DA36" s="57">
        <f t="shared" ca="1" si="162"/>
        <v>0</v>
      </c>
      <c r="DB36" s="57">
        <f t="shared" ca="1" si="162"/>
        <v>0</v>
      </c>
      <c r="DC36" s="129">
        <f t="shared" ca="1" si="162"/>
        <v>0</v>
      </c>
      <c r="DD36" s="128">
        <f t="shared" ca="1" si="162"/>
        <v>0</v>
      </c>
      <c r="DE36" s="57">
        <f t="shared" ca="1" si="162"/>
        <v>0</v>
      </c>
      <c r="DF36" s="57">
        <f t="shared" ca="1" si="162"/>
        <v>0</v>
      </c>
      <c r="DG36" s="57">
        <f t="shared" ca="1" si="162"/>
        <v>0</v>
      </c>
      <c r="DH36" s="57">
        <f t="shared" ca="1" si="162"/>
        <v>0</v>
      </c>
      <c r="DI36" s="57">
        <f t="shared" ca="1" si="162"/>
        <v>0</v>
      </c>
      <c r="DJ36" s="57">
        <f t="shared" ca="1" si="162"/>
        <v>0</v>
      </c>
      <c r="DK36" s="57">
        <f t="shared" ca="1" si="162"/>
        <v>0</v>
      </c>
      <c r="DL36" s="57">
        <f t="shared" ca="1" si="162"/>
        <v>0</v>
      </c>
      <c r="DM36" s="57">
        <f t="shared" ca="1" si="162"/>
        <v>0</v>
      </c>
      <c r="DN36" s="57">
        <f t="shared" ca="1" si="162"/>
        <v>0</v>
      </c>
      <c r="DO36" s="129">
        <f t="shared" ca="1" si="162"/>
        <v>0</v>
      </c>
      <c r="DP36" s="128">
        <f t="shared" ca="1" si="162"/>
        <v>0</v>
      </c>
      <c r="DQ36" s="57">
        <f t="shared" ca="1" si="162"/>
        <v>0</v>
      </c>
      <c r="DR36" s="57">
        <f t="shared" ca="1" si="162"/>
        <v>0</v>
      </c>
      <c r="DS36" s="57">
        <f t="shared" ca="1" si="162"/>
        <v>0</v>
      </c>
      <c r="DT36" s="57">
        <f t="shared" ca="1" si="162"/>
        <v>0</v>
      </c>
      <c r="DU36" s="57">
        <f t="shared" ca="1" si="162"/>
        <v>0</v>
      </c>
      <c r="DV36" s="57">
        <f t="shared" ca="1" si="162"/>
        <v>0</v>
      </c>
      <c r="DW36" s="57">
        <f t="shared" ca="1" si="162"/>
        <v>0</v>
      </c>
      <c r="DX36" s="57">
        <f t="shared" ca="1" si="162"/>
        <v>0</v>
      </c>
      <c r="DY36" s="57">
        <f t="shared" ca="1" si="162"/>
        <v>0</v>
      </c>
      <c r="DZ36" s="57">
        <f t="shared" ca="1" si="162"/>
        <v>0</v>
      </c>
      <c r="EA36" s="129">
        <f t="shared" ca="1" si="162"/>
        <v>0</v>
      </c>
      <c r="EB36" s="128">
        <f t="shared" ref="EB36:FG36" ca="1" si="163">IF($M36&lt;=EA$6,0,IF(AND($M36&gt;EA$6,$M36&lt;=EB$6),$R36-(SUM(OFFSET($AJ36,0,0,1,MATCH(EA$6,$AJ$6:$GI$6)))),IF($L36&gt;EB$6,0,(IF($M36&gt;EB$6,$Q36*EB$4)))))</f>
        <v>0</v>
      </c>
      <c r="EC36" s="57">
        <f t="shared" ca="1" si="163"/>
        <v>0</v>
      </c>
      <c r="ED36" s="57">
        <f t="shared" ca="1" si="163"/>
        <v>0</v>
      </c>
      <c r="EE36" s="57">
        <f t="shared" ca="1" si="163"/>
        <v>0</v>
      </c>
      <c r="EF36" s="57">
        <f t="shared" ca="1" si="163"/>
        <v>0</v>
      </c>
      <c r="EG36" s="57">
        <f t="shared" ca="1" si="163"/>
        <v>0</v>
      </c>
      <c r="EH36" s="57">
        <f t="shared" ca="1" si="163"/>
        <v>0</v>
      </c>
      <c r="EI36" s="57">
        <f t="shared" ca="1" si="163"/>
        <v>0</v>
      </c>
      <c r="EJ36" s="57">
        <f t="shared" ca="1" si="163"/>
        <v>0</v>
      </c>
      <c r="EK36" s="57">
        <f t="shared" ca="1" si="163"/>
        <v>0</v>
      </c>
      <c r="EL36" s="57">
        <f t="shared" ca="1" si="163"/>
        <v>0</v>
      </c>
      <c r="EM36" s="129">
        <f t="shared" ca="1" si="163"/>
        <v>0</v>
      </c>
      <c r="EN36" s="128">
        <f t="shared" ca="1" si="163"/>
        <v>0</v>
      </c>
      <c r="EO36" s="57">
        <f t="shared" ca="1" si="163"/>
        <v>0</v>
      </c>
      <c r="EP36" s="57">
        <f t="shared" ca="1" si="163"/>
        <v>0</v>
      </c>
      <c r="EQ36" s="57">
        <f t="shared" ca="1" si="163"/>
        <v>0</v>
      </c>
      <c r="ER36" s="57">
        <f t="shared" ca="1" si="163"/>
        <v>0</v>
      </c>
      <c r="ES36" s="57">
        <f t="shared" ca="1" si="163"/>
        <v>429.41025641025641</v>
      </c>
      <c r="ET36" s="57">
        <f t="shared" ca="1" si="163"/>
        <v>429.41025641025641</v>
      </c>
      <c r="EU36" s="57">
        <f t="shared" ca="1" si="163"/>
        <v>536.76282051282055</v>
      </c>
      <c r="EV36" s="57">
        <f t="shared" ca="1" si="163"/>
        <v>429.41025641025641</v>
      </c>
      <c r="EW36" s="57">
        <f t="shared" ca="1" si="163"/>
        <v>429.41025641025641</v>
      </c>
      <c r="EX36" s="57">
        <f t="shared" ca="1" si="163"/>
        <v>536.76282051282055</v>
      </c>
      <c r="EY36" s="129">
        <f t="shared" ca="1" si="163"/>
        <v>429.41025641025641</v>
      </c>
      <c r="EZ36" s="128">
        <f t="shared" ca="1" si="163"/>
        <v>429.41025641025641</v>
      </c>
      <c r="FA36" s="57">
        <f t="shared" ca="1" si="163"/>
        <v>536.76282051282055</v>
      </c>
      <c r="FB36" s="57">
        <f t="shared" ca="1" si="163"/>
        <v>429.41025641025641</v>
      </c>
      <c r="FC36" s="57">
        <f t="shared" ca="1" si="163"/>
        <v>429.41025641025641</v>
      </c>
      <c r="FD36" s="57">
        <f t="shared" ca="1" si="163"/>
        <v>536.76282051282055</v>
      </c>
      <c r="FE36" s="57">
        <f t="shared" ca="1" si="163"/>
        <v>429.41025641025641</v>
      </c>
      <c r="FF36" s="57">
        <f t="shared" ca="1" si="163"/>
        <v>429.41025641025641</v>
      </c>
      <c r="FG36" s="57">
        <f t="shared" ca="1" si="163"/>
        <v>536.76282051282055</v>
      </c>
      <c r="FH36" s="57">
        <f t="shared" ref="FH36:GI36" ca="1" si="164">IF($M36&lt;=FG$6,0,IF(AND($M36&gt;FG$6,$M36&lt;=FH$6),$R36-(SUM(OFFSET($AJ36,0,0,1,MATCH(FG$6,$AJ$6:$GI$6)))),IF($L36&gt;FH$6,0,(IF($M36&gt;FH$6,$Q36*FH$4)))))</f>
        <v>429.41025641025641</v>
      </c>
      <c r="FI36" s="57">
        <f t="shared" ca="1" si="164"/>
        <v>429.41025641025641</v>
      </c>
      <c r="FJ36" s="57">
        <f t="shared" ca="1" si="164"/>
        <v>536.76282051282055</v>
      </c>
      <c r="FK36" s="129">
        <f t="shared" ca="1" si="164"/>
        <v>429.41025641025641</v>
      </c>
      <c r="FL36" s="128">
        <f t="shared" ca="1" si="164"/>
        <v>429.41025641025641</v>
      </c>
      <c r="FM36" s="57">
        <f t="shared" ca="1" si="164"/>
        <v>536.76282051282055</v>
      </c>
      <c r="FN36" s="57">
        <f t="shared" ca="1" si="164"/>
        <v>429.41025641025641</v>
      </c>
      <c r="FO36" s="57">
        <f t="shared" ca="1" si="164"/>
        <v>429.41025641025641</v>
      </c>
      <c r="FP36" s="57">
        <f t="shared" ca="1" si="164"/>
        <v>536.76282051282055</v>
      </c>
      <c r="FQ36" s="57">
        <f t="shared" ca="1" si="164"/>
        <v>429.41025641025641</v>
      </c>
      <c r="FR36" s="57">
        <f t="shared" ca="1" si="164"/>
        <v>429.41025641025641</v>
      </c>
      <c r="FS36" s="57">
        <f t="shared" ca="1" si="164"/>
        <v>536.76282051282055</v>
      </c>
      <c r="FT36" s="57">
        <f t="shared" ca="1" si="164"/>
        <v>429.41025641025641</v>
      </c>
      <c r="FU36" s="57">
        <f t="shared" ca="1" si="164"/>
        <v>429.41025641025641</v>
      </c>
      <c r="FV36" s="57">
        <f t="shared" ca="1" si="164"/>
        <v>536.76282051282055</v>
      </c>
      <c r="FW36" s="129">
        <f t="shared" ca="1" si="164"/>
        <v>536.76282051282055</v>
      </c>
      <c r="FX36" s="128">
        <f t="shared" ca="1" si="164"/>
        <v>429.41025641025641</v>
      </c>
      <c r="FY36" s="57">
        <f t="shared" ca="1" si="164"/>
        <v>536.76282051282055</v>
      </c>
      <c r="FZ36" s="57">
        <f t="shared" ca="1" si="164"/>
        <v>429.41025641025641</v>
      </c>
      <c r="GA36" s="57">
        <f t="shared" ca="1" si="164"/>
        <v>429.41025641025641</v>
      </c>
      <c r="GB36" s="57">
        <f t="shared" ca="1" si="164"/>
        <v>429.41025641026135</v>
      </c>
      <c r="GC36" s="57">
        <f t="shared" ca="1" si="164"/>
        <v>0</v>
      </c>
      <c r="GD36" s="57">
        <f t="shared" ca="1" si="164"/>
        <v>0</v>
      </c>
      <c r="GE36" s="57">
        <f t="shared" ca="1" si="164"/>
        <v>0</v>
      </c>
      <c r="GF36" s="57">
        <f t="shared" ca="1" si="164"/>
        <v>0</v>
      </c>
      <c r="GG36" s="57">
        <f t="shared" ca="1" si="164"/>
        <v>0</v>
      </c>
      <c r="GH36" s="57">
        <f t="shared" ca="1" si="164"/>
        <v>0</v>
      </c>
      <c r="GI36" s="129">
        <f t="shared" ca="1" si="164"/>
        <v>0</v>
      </c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</row>
    <row r="37" spans="1:222" ht="12.95" customHeight="1" thickBot="1" x14ac:dyDescent="0.3">
      <c r="A37" s="158"/>
      <c r="B37" s="159"/>
      <c r="C37" s="161"/>
      <c r="D37" s="149" t="s">
        <v>9</v>
      </c>
      <c r="E37" s="259"/>
      <c r="F37" s="161"/>
      <c r="G37" s="259"/>
      <c r="H37" s="162"/>
      <c r="I37" s="162"/>
      <c r="J37" s="264"/>
      <c r="K37" s="152"/>
      <c r="L37" s="259"/>
      <c r="M37" s="289"/>
      <c r="N37" s="161"/>
      <c r="O37" s="161"/>
      <c r="P37" s="290"/>
      <c r="Q37" s="163"/>
      <c r="R37" s="154">
        <f>SUM(R31:R36)</f>
        <v>182572</v>
      </c>
      <c r="S37" s="154">
        <f ca="1">SUM(S31:S36)</f>
        <v>177419.07692307694</v>
      </c>
      <c r="T37" s="154">
        <f ca="1">SUM(T31:T36)</f>
        <v>5152.9230769230762</v>
      </c>
      <c r="U37" s="158"/>
      <c r="V37" s="154">
        <f t="shared" ref="V37:AH37" ca="1" si="165">SUM(V31:V36)</f>
        <v>0</v>
      </c>
      <c r="W37" s="154">
        <f t="shared" ca="1" si="165"/>
        <v>1013.4743589743589</v>
      </c>
      <c r="X37" s="154">
        <f t="shared" ca="1" si="165"/>
        <v>20589.461538461539</v>
      </c>
      <c r="Y37" s="154">
        <f t="shared" ca="1" si="165"/>
        <v>28761.666666666668</v>
      </c>
      <c r="Z37" s="154">
        <f t="shared" ca="1" si="165"/>
        <v>47003.192307692312</v>
      </c>
      <c r="AA37" s="154">
        <f t="shared" ca="1" si="165"/>
        <v>27427.2051282051</v>
      </c>
      <c r="AB37" s="154">
        <f t="shared" ca="1" si="165"/>
        <v>19255.000000000025</v>
      </c>
      <c r="AC37" s="154">
        <f t="shared" ca="1" si="165"/>
        <v>0</v>
      </c>
      <c r="AD37" s="154">
        <f t="shared" ca="1" si="165"/>
        <v>4187.5</v>
      </c>
      <c r="AE37" s="154">
        <f t="shared" ca="1" si="165"/>
        <v>10478.910256410258</v>
      </c>
      <c r="AF37" s="154">
        <f t="shared" ca="1" si="165"/>
        <v>12840.666666666668</v>
      </c>
      <c r="AG37" s="154">
        <f t="shared" ca="1" si="165"/>
        <v>5862.0000000000018</v>
      </c>
      <c r="AH37" s="154">
        <f t="shared" ca="1" si="165"/>
        <v>0</v>
      </c>
      <c r="AI37" s="158"/>
      <c r="AJ37" s="155">
        <f t="shared" ref="AJ37:BO37" ca="1" si="166">SUM(AJ31:AJ36)</f>
        <v>0</v>
      </c>
      <c r="AK37" s="156">
        <f t="shared" ca="1" si="166"/>
        <v>0</v>
      </c>
      <c r="AL37" s="156">
        <f t="shared" ca="1" si="166"/>
        <v>0</v>
      </c>
      <c r="AM37" s="156">
        <f t="shared" ca="1" si="166"/>
        <v>0</v>
      </c>
      <c r="AN37" s="156">
        <f t="shared" ca="1" si="166"/>
        <v>0</v>
      </c>
      <c r="AO37" s="156">
        <f t="shared" ca="1" si="166"/>
        <v>0</v>
      </c>
      <c r="AP37" s="156">
        <f t="shared" ca="1" si="166"/>
        <v>0</v>
      </c>
      <c r="AQ37" s="156">
        <f t="shared" ca="1" si="166"/>
        <v>0</v>
      </c>
      <c r="AR37" s="156">
        <f t="shared" ca="1" si="166"/>
        <v>0</v>
      </c>
      <c r="AS37" s="156">
        <f t="shared" ca="1" si="166"/>
        <v>0</v>
      </c>
      <c r="AT37" s="156">
        <f t="shared" ca="1" si="166"/>
        <v>0</v>
      </c>
      <c r="AU37" s="157">
        <f t="shared" ca="1" si="166"/>
        <v>0</v>
      </c>
      <c r="AV37" s="155">
        <f t="shared" ca="1" si="166"/>
        <v>0</v>
      </c>
      <c r="AW37" s="156">
        <f t="shared" ca="1" si="166"/>
        <v>0</v>
      </c>
      <c r="AX37" s="156">
        <f t="shared" ca="1" si="166"/>
        <v>0</v>
      </c>
      <c r="AY37" s="156">
        <f t="shared" ca="1" si="166"/>
        <v>0</v>
      </c>
      <c r="AZ37" s="156">
        <f t="shared" ca="1" si="166"/>
        <v>0</v>
      </c>
      <c r="BA37" s="156">
        <f t="shared" ca="1" si="166"/>
        <v>0</v>
      </c>
      <c r="BB37" s="156">
        <f t="shared" ca="1" si="166"/>
        <v>0</v>
      </c>
      <c r="BC37" s="156">
        <f t="shared" ca="1" si="166"/>
        <v>0</v>
      </c>
      <c r="BD37" s="156">
        <f t="shared" ca="1" si="166"/>
        <v>0</v>
      </c>
      <c r="BE37" s="156">
        <f t="shared" ca="1" si="166"/>
        <v>289.56410256410254</v>
      </c>
      <c r="BF37" s="156">
        <f t="shared" ca="1" si="166"/>
        <v>361.95512820512818</v>
      </c>
      <c r="BG37" s="157">
        <f t="shared" ca="1" si="166"/>
        <v>361.95512820512818</v>
      </c>
      <c r="BH37" s="155">
        <f t="shared" ca="1" si="166"/>
        <v>289.56410256410254</v>
      </c>
      <c r="BI37" s="156">
        <f t="shared" ca="1" si="166"/>
        <v>361.95512820512818</v>
      </c>
      <c r="BJ37" s="156">
        <f t="shared" ca="1" si="166"/>
        <v>289.56410256410254</v>
      </c>
      <c r="BK37" s="156">
        <f t="shared" ca="1" si="166"/>
        <v>289.56410256410254</v>
      </c>
      <c r="BL37" s="156">
        <f t="shared" ca="1" si="166"/>
        <v>2765.5448717948721</v>
      </c>
      <c r="BM37" s="156">
        <f t="shared" ca="1" si="166"/>
        <v>2212.4358974358975</v>
      </c>
      <c r="BN37" s="156">
        <f t="shared" ca="1" si="166"/>
        <v>2212.4358974358975</v>
      </c>
      <c r="BO37" s="156">
        <f t="shared" ca="1" si="166"/>
        <v>2765.5448717948721</v>
      </c>
      <c r="BP37" s="156">
        <f t="shared" ref="BP37:CU37" ca="1" si="167">SUM(BP31:BP36)</f>
        <v>2212.4358974358975</v>
      </c>
      <c r="BQ37" s="156">
        <f t="shared" ca="1" si="167"/>
        <v>2212.4358974358975</v>
      </c>
      <c r="BR37" s="156">
        <f t="shared" ca="1" si="167"/>
        <v>2765.5448717948721</v>
      </c>
      <c r="BS37" s="157">
        <f t="shared" ca="1" si="167"/>
        <v>2212.4358974358975</v>
      </c>
      <c r="BT37" s="155">
        <f t="shared" ca="1" si="167"/>
        <v>2212.4358974358975</v>
      </c>
      <c r="BU37" s="156">
        <f t="shared" ca="1" si="167"/>
        <v>2765.5448717948721</v>
      </c>
      <c r="BV37" s="156">
        <f t="shared" ca="1" si="167"/>
        <v>2212.4358974358975</v>
      </c>
      <c r="BW37" s="156">
        <f t="shared" ca="1" si="167"/>
        <v>2212.4358974358975</v>
      </c>
      <c r="BX37" s="156">
        <f t="shared" ca="1" si="167"/>
        <v>2765.5448717948721</v>
      </c>
      <c r="BY37" s="156">
        <f t="shared" ca="1" si="167"/>
        <v>2212.4358974358975</v>
      </c>
      <c r="BZ37" s="156">
        <f t="shared" ca="1" si="167"/>
        <v>2212.4358974358975</v>
      </c>
      <c r="CA37" s="156">
        <f t="shared" ca="1" si="167"/>
        <v>2765.5448717948721</v>
      </c>
      <c r="CB37" s="156">
        <f t="shared" ca="1" si="167"/>
        <v>2212.4358974358975</v>
      </c>
      <c r="CC37" s="156">
        <f t="shared" ca="1" si="167"/>
        <v>2212.4358974358975</v>
      </c>
      <c r="CD37" s="156">
        <f t="shared" ca="1" si="167"/>
        <v>2765.5448717948721</v>
      </c>
      <c r="CE37" s="157">
        <f t="shared" ca="1" si="167"/>
        <v>2212.4358974358975</v>
      </c>
      <c r="CF37" s="155">
        <f t="shared" ca="1" si="167"/>
        <v>3693.5897435897436</v>
      </c>
      <c r="CG37" s="156">
        <f t="shared" ca="1" si="167"/>
        <v>4616.9871794871797</v>
      </c>
      <c r="CH37" s="156">
        <f t="shared" ca="1" si="167"/>
        <v>3693.5897435897436</v>
      </c>
      <c r="CI37" s="156">
        <f t="shared" ca="1" si="167"/>
        <v>3693.5897435897436</v>
      </c>
      <c r="CJ37" s="156">
        <f t="shared" ca="1" si="167"/>
        <v>4616.9871794871797</v>
      </c>
      <c r="CK37" s="156">
        <f t="shared" ca="1" si="167"/>
        <v>3693.5897435897436</v>
      </c>
      <c r="CL37" s="156">
        <f t="shared" ca="1" si="167"/>
        <v>3693.5897435897436</v>
      </c>
      <c r="CM37" s="156">
        <f t="shared" ca="1" si="167"/>
        <v>4616.9871794871797</v>
      </c>
      <c r="CN37" s="156">
        <f t="shared" ca="1" si="167"/>
        <v>3621.1987179487228</v>
      </c>
      <c r="CO37" s="156">
        <f t="shared" ca="1" si="167"/>
        <v>3404.0256410256411</v>
      </c>
      <c r="CP37" s="156">
        <f t="shared" ca="1" si="167"/>
        <v>4255.0320512820508</v>
      </c>
      <c r="CQ37" s="157">
        <f t="shared" ca="1" si="167"/>
        <v>3404.0256410256411</v>
      </c>
      <c r="CR37" s="155">
        <f t="shared" ca="1" si="167"/>
        <v>3404.0256410256411</v>
      </c>
      <c r="CS37" s="156">
        <f t="shared" ca="1" si="167"/>
        <v>4255.0320512820508</v>
      </c>
      <c r="CT37" s="156">
        <f t="shared" ca="1" si="167"/>
        <v>3404.0256410256411</v>
      </c>
      <c r="CU37" s="156">
        <f t="shared" ca="1" si="167"/>
        <v>3404.0256410256411</v>
      </c>
      <c r="CV37" s="156">
        <f t="shared" ref="CV37:EA37" ca="1" si="168">SUM(CV31:CV36)</f>
        <v>1851.4423076922785</v>
      </c>
      <c r="CW37" s="156">
        <f t="shared" ca="1" si="168"/>
        <v>1481.1538461538462</v>
      </c>
      <c r="CX37" s="156">
        <f t="shared" ca="1" si="168"/>
        <v>1481.1538461538462</v>
      </c>
      <c r="CY37" s="156">
        <f t="shared" ca="1" si="168"/>
        <v>1851.4423076923076</v>
      </c>
      <c r="CZ37" s="156">
        <f t="shared" ca="1" si="168"/>
        <v>1481.1538461538462</v>
      </c>
      <c r="DA37" s="156">
        <f t="shared" ca="1" si="168"/>
        <v>1481.1538461538462</v>
      </c>
      <c r="DB37" s="156">
        <f t="shared" ca="1" si="168"/>
        <v>1851.4423076923076</v>
      </c>
      <c r="DC37" s="157">
        <f t="shared" ca="1" si="168"/>
        <v>1481.1538461538462</v>
      </c>
      <c r="DD37" s="155">
        <f t="shared" ca="1" si="168"/>
        <v>1481.1538461538462</v>
      </c>
      <c r="DE37" s="156">
        <f t="shared" ca="1" si="168"/>
        <v>1851.4423076923076</v>
      </c>
      <c r="DF37" s="156">
        <f t="shared" ca="1" si="168"/>
        <v>1481.1538461538462</v>
      </c>
      <c r="DG37" s="156">
        <f t="shared" ca="1" si="168"/>
        <v>1481.1538461538462</v>
      </c>
      <c r="DH37" s="156">
        <f t="shared" ca="1" si="168"/>
        <v>1851.4423076923076</v>
      </c>
      <c r="DI37" s="156">
        <f t="shared" ca="1" si="168"/>
        <v>1481.1538461538462</v>
      </c>
      <c r="DJ37" s="156">
        <f t="shared" ca="1" si="168"/>
        <v>1481.1538461538462</v>
      </c>
      <c r="DK37" s="156">
        <f t="shared" ca="1" si="168"/>
        <v>1851.4423076923076</v>
      </c>
      <c r="DL37" s="156">
        <f t="shared" ca="1" si="168"/>
        <v>1481.1538461538462</v>
      </c>
      <c r="DM37" s="156">
        <f t="shared" ca="1" si="168"/>
        <v>1481.1538461538462</v>
      </c>
      <c r="DN37" s="156">
        <f t="shared" ca="1" si="168"/>
        <v>1851.4423076923076</v>
      </c>
      <c r="DO37" s="157">
        <f t="shared" ca="1" si="168"/>
        <v>1481.153846153873</v>
      </c>
      <c r="DP37" s="155">
        <f t="shared" ca="1" si="168"/>
        <v>0</v>
      </c>
      <c r="DQ37" s="156">
        <f t="shared" ca="1" si="168"/>
        <v>0</v>
      </c>
      <c r="DR37" s="156">
        <f t="shared" ca="1" si="168"/>
        <v>0</v>
      </c>
      <c r="DS37" s="156">
        <f t="shared" ca="1" si="168"/>
        <v>0</v>
      </c>
      <c r="DT37" s="156">
        <f t="shared" ca="1" si="168"/>
        <v>0</v>
      </c>
      <c r="DU37" s="156">
        <f t="shared" ca="1" si="168"/>
        <v>0</v>
      </c>
      <c r="DV37" s="156">
        <f t="shared" ca="1" si="168"/>
        <v>0</v>
      </c>
      <c r="DW37" s="156">
        <f t="shared" ca="1" si="168"/>
        <v>0</v>
      </c>
      <c r="DX37" s="156">
        <f t="shared" ca="1" si="168"/>
        <v>0</v>
      </c>
      <c r="DY37" s="156">
        <f t="shared" ca="1" si="168"/>
        <v>0</v>
      </c>
      <c r="DZ37" s="156">
        <f t="shared" ca="1" si="168"/>
        <v>0</v>
      </c>
      <c r="EA37" s="157">
        <f t="shared" ca="1" si="168"/>
        <v>0</v>
      </c>
      <c r="EB37" s="155">
        <f t="shared" ref="EB37:FG37" ca="1" si="169">SUM(EB31:EB36)</f>
        <v>0</v>
      </c>
      <c r="EC37" s="156">
        <f t="shared" ca="1" si="169"/>
        <v>0</v>
      </c>
      <c r="ED37" s="156">
        <f t="shared" ca="1" si="169"/>
        <v>0</v>
      </c>
      <c r="EE37" s="156">
        <f t="shared" ca="1" si="169"/>
        <v>0</v>
      </c>
      <c r="EF37" s="156">
        <f t="shared" ca="1" si="169"/>
        <v>0</v>
      </c>
      <c r="EG37" s="156">
        <f t="shared" ca="1" si="169"/>
        <v>558.33333333333337</v>
      </c>
      <c r="EH37" s="156">
        <f t="shared" ca="1" si="169"/>
        <v>558.33333333333337</v>
      </c>
      <c r="EI37" s="156">
        <f t="shared" ca="1" si="169"/>
        <v>697.91666666666674</v>
      </c>
      <c r="EJ37" s="156">
        <f t="shared" ca="1" si="169"/>
        <v>558.33333333333337</v>
      </c>
      <c r="EK37" s="156">
        <f t="shared" ca="1" si="169"/>
        <v>558.33333333333337</v>
      </c>
      <c r="EL37" s="156">
        <f t="shared" ca="1" si="169"/>
        <v>697.91666666666674</v>
      </c>
      <c r="EM37" s="157">
        <f t="shared" ca="1" si="169"/>
        <v>558.33333333333337</v>
      </c>
      <c r="EN37" s="155">
        <f t="shared" ca="1" si="169"/>
        <v>558.33333333333337</v>
      </c>
      <c r="EO37" s="156">
        <f t="shared" ca="1" si="169"/>
        <v>697.91666666666674</v>
      </c>
      <c r="EP37" s="156">
        <f t="shared" ca="1" si="169"/>
        <v>558.33333333333337</v>
      </c>
      <c r="EQ37" s="156">
        <f t="shared" ca="1" si="169"/>
        <v>558.33333333333337</v>
      </c>
      <c r="ER37" s="156">
        <f t="shared" ca="1" si="169"/>
        <v>697.91666666666674</v>
      </c>
      <c r="ES37" s="156">
        <f t="shared" ca="1" si="169"/>
        <v>987.74358974358984</v>
      </c>
      <c r="ET37" s="156">
        <f t="shared" ca="1" si="169"/>
        <v>987.74358974358984</v>
      </c>
      <c r="EU37" s="156">
        <f t="shared" ca="1" si="169"/>
        <v>1234.6794871794873</v>
      </c>
      <c r="EV37" s="156">
        <f t="shared" ca="1" si="169"/>
        <v>987.74358974358984</v>
      </c>
      <c r="EW37" s="156">
        <f t="shared" ca="1" si="169"/>
        <v>987.74358974358984</v>
      </c>
      <c r="EX37" s="156">
        <f t="shared" ca="1" si="169"/>
        <v>1234.6794871794873</v>
      </c>
      <c r="EY37" s="157">
        <f t="shared" ca="1" si="169"/>
        <v>987.74358974358984</v>
      </c>
      <c r="EZ37" s="155">
        <f t="shared" ca="1" si="169"/>
        <v>987.74358974358984</v>
      </c>
      <c r="FA37" s="156">
        <f t="shared" ca="1" si="169"/>
        <v>1234.6794871794873</v>
      </c>
      <c r="FB37" s="156">
        <f t="shared" ca="1" si="169"/>
        <v>987.74358974358984</v>
      </c>
      <c r="FC37" s="156">
        <f t="shared" ca="1" si="169"/>
        <v>987.74358974358984</v>
      </c>
      <c r="FD37" s="156">
        <f t="shared" ca="1" si="169"/>
        <v>1234.6794871794873</v>
      </c>
      <c r="FE37" s="156">
        <f t="shared" ca="1" si="169"/>
        <v>987.74358974358984</v>
      </c>
      <c r="FF37" s="156">
        <f t="shared" ca="1" si="169"/>
        <v>987.74358974358984</v>
      </c>
      <c r="FG37" s="156">
        <f t="shared" ca="1" si="169"/>
        <v>1234.6794871794873</v>
      </c>
      <c r="FH37" s="156">
        <f t="shared" ref="FH37:GI37" ca="1" si="170">SUM(FH31:FH36)</f>
        <v>987.74358974358984</v>
      </c>
      <c r="FI37" s="156">
        <f t="shared" ca="1" si="170"/>
        <v>987.74358974358984</v>
      </c>
      <c r="FJ37" s="156">
        <f t="shared" ca="1" si="170"/>
        <v>1234.6794871794873</v>
      </c>
      <c r="FK37" s="157">
        <f t="shared" ca="1" si="170"/>
        <v>987.74358974358984</v>
      </c>
      <c r="FL37" s="155">
        <f t="shared" ca="1" si="170"/>
        <v>987.74358974358984</v>
      </c>
      <c r="FM37" s="156">
        <f t="shared" ca="1" si="170"/>
        <v>1234.6794871794873</v>
      </c>
      <c r="FN37" s="156">
        <f t="shared" ca="1" si="170"/>
        <v>987.74358974358984</v>
      </c>
      <c r="FO37" s="156">
        <f t="shared" ca="1" si="170"/>
        <v>987.74358974358984</v>
      </c>
      <c r="FP37" s="156">
        <f t="shared" ca="1" si="170"/>
        <v>1234.6794871794873</v>
      </c>
      <c r="FQ37" s="156">
        <f t="shared" ca="1" si="170"/>
        <v>429.41025641025823</v>
      </c>
      <c r="FR37" s="156">
        <f t="shared" ca="1" si="170"/>
        <v>429.41025641025641</v>
      </c>
      <c r="FS37" s="156">
        <f t="shared" ca="1" si="170"/>
        <v>536.76282051282055</v>
      </c>
      <c r="FT37" s="156">
        <f t="shared" ca="1" si="170"/>
        <v>429.41025641025641</v>
      </c>
      <c r="FU37" s="156">
        <f t="shared" ca="1" si="170"/>
        <v>429.41025641025641</v>
      </c>
      <c r="FV37" s="156">
        <f t="shared" ca="1" si="170"/>
        <v>536.76282051282055</v>
      </c>
      <c r="FW37" s="157">
        <f t="shared" ca="1" si="170"/>
        <v>536.76282051282055</v>
      </c>
      <c r="FX37" s="155">
        <f t="shared" ca="1" si="170"/>
        <v>429.41025641025641</v>
      </c>
      <c r="FY37" s="156">
        <f t="shared" ca="1" si="170"/>
        <v>536.76282051282055</v>
      </c>
      <c r="FZ37" s="156">
        <f t="shared" ca="1" si="170"/>
        <v>429.41025641025641</v>
      </c>
      <c r="GA37" s="156">
        <f t="shared" ca="1" si="170"/>
        <v>429.41025641025641</v>
      </c>
      <c r="GB37" s="156">
        <f t="shared" ca="1" si="170"/>
        <v>429.41025641026135</v>
      </c>
      <c r="GC37" s="156">
        <f t="shared" ca="1" si="170"/>
        <v>0</v>
      </c>
      <c r="GD37" s="156">
        <f t="shared" ca="1" si="170"/>
        <v>0</v>
      </c>
      <c r="GE37" s="156">
        <f t="shared" ca="1" si="170"/>
        <v>0</v>
      </c>
      <c r="GF37" s="156">
        <f t="shared" ca="1" si="170"/>
        <v>0</v>
      </c>
      <c r="GG37" s="156">
        <f t="shared" ca="1" si="170"/>
        <v>0</v>
      </c>
      <c r="GH37" s="156">
        <f t="shared" ca="1" si="170"/>
        <v>0</v>
      </c>
      <c r="GI37" s="157">
        <f t="shared" ca="1" si="170"/>
        <v>0</v>
      </c>
      <c r="GJ37" s="158"/>
      <c r="GK37" s="158"/>
      <c r="GL37" s="158"/>
      <c r="GM37" s="158"/>
      <c r="GN37" s="158"/>
      <c r="GO37" s="158"/>
      <c r="GP37" s="158"/>
      <c r="GQ37" s="158"/>
      <c r="GR37" s="158"/>
      <c r="GS37" s="158"/>
      <c r="GT37" s="158"/>
      <c r="GU37" s="158"/>
      <c r="GV37" s="158"/>
      <c r="GW37" s="158"/>
      <c r="GX37" s="158"/>
      <c r="GY37" s="158"/>
      <c r="GZ37" s="158"/>
      <c r="HA37" s="158"/>
      <c r="HB37" s="158"/>
      <c r="HC37" s="158"/>
      <c r="HD37" s="158"/>
      <c r="HE37" s="158"/>
      <c r="HF37" s="158"/>
      <c r="HG37" s="158"/>
      <c r="HH37" s="158"/>
      <c r="HI37" s="158"/>
      <c r="HJ37" s="158"/>
      <c r="HK37" s="158"/>
      <c r="HL37" s="158"/>
      <c r="HM37" s="158"/>
      <c r="HN37" s="158"/>
    </row>
    <row r="38" spans="1:222" ht="12.95" customHeight="1" x14ac:dyDescent="0.25">
      <c r="A38" s="30"/>
      <c r="B38" s="30"/>
      <c r="C38" s="30"/>
      <c r="D38" s="30"/>
      <c r="E38" s="31"/>
      <c r="F38" s="31"/>
      <c r="G38" s="31"/>
      <c r="H38" s="30"/>
      <c r="I38" s="30"/>
      <c r="J38" s="267"/>
      <c r="K38" s="87"/>
      <c r="L38" s="30"/>
      <c r="M38" s="30"/>
      <c r="N38" s="30"/>
      <c r="O38" s="30"/>
      <c r="P38" s="46"/>
      <c r="Q38" s="43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</row>
    <row r="39" spans="1:222" ht="12.95" customHeight="1" thickBot="1" x14ac:dyDescent="0.3">
      <c r="A39" s="30"/>
      <c r="B39" s="30"/>
      <c r="C39" s="30"/>
      <c r="D39" s="30"/>
      <c r="E39" s="31"/>
      <c r="F39" s="31"/>
      <c r="G39" s="31"/>
      <c r="H39" s="30"/>
      <c r="I39" s="30"/>
      <c r="J39" s="267"/>
      <c r="K39" s="87"/>
      <c r="L39" s="30"/>
      <c r="M39" s="30"/>
      <c r="N39" s="30"/>
      <c r="O39" s="30"/>
      <c r="P39" s="46"/>
      <c r="Q39" s="43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</row>
    <row r="40" spans="1:222" ht="12.95" customHeight="1" x14ac:dyDescent="0.25">
      <c r="A40" s="34"/>
      <c r="B40" s="130" t="s">
        <v>25</v>
      </c>
      <c r="C40" s="107" t="s">
        <v>495</v>
      </c>
      <c r="D40" s="282" t="s">
        <v>48</v>
      </c>
      <c r="E40" s="293" t="s">
        <v>324</v>
      </c>
      <c r="F40" s="95" t="s">
        <v>414</v>
      </c>
      <c r="G40" s="284" t="s">
        <v>415</v>
      </c>
      <c r="H40" s="173">
        <v>16400100000</v>
      </c>
      <c r="I40" s="132">
        <v>44800501000</v>
      </c>
      <c r="J40" s="99" t="str">
        <f>IF(AND(M40&gt;VLOOKUP($B$2,References!A:B,2,FALSE),M40&lt;$B$2),"Ending Depreciation",IF(M40&lt;=$B$2,"Fully Depreciated",IF(M40&gt;$B$2,"Depreciating","ERROR")))</f>
        <v>Fully Depreciated</v>
      </c>
      <c r="K40" s="133" t="s">
        <v>177</v>
      </c>
      <c r="L40" s="101">
        <f>VLOOKUP(K40,References!U:W,3,FALSE)</f>
        <v>40811</v>
      </c>
      <c r="M40" s="103">
        <f t="shared" ref="M40:M45" si="171">+L40+(365*N40)</f>
        <v>41906</v>
      </c>
      <c r="N40" s="105">
        <v>3</v>
      </c>
      <c r="O40" s="107">
        <f t="shared" ref="O40:O45" si="172">+N40*52</f>
        <v>156</v>
      </c>
      <c r="P40" s="108">
        <f t="shared" ref="P40:P45" si="173">+($B$2-L40)/7</f>
        <v>499.85714285714283</v>
      </c>
      <c r="Q40" s="96">
        <f t="shared" ref="Q40:Q45" si="174">+R40/O40</f>
        <v>56.051282051282051</v>
      </c>
      <c r="R40" s="90">
        <v>8744</v>
      </c>
      <c r="S40" s="91">
        <f t="shared" ref="S40:S45" ca="1" si="175">SUM(V40:AH40)</f>
        <v>8744.0000000000036</v>
      </c>
      <c r="T40" s="91">
        <f t="shared" ref="T40:T45" ca="1" si="176">+R40-S40</f>
        <v>0</v>
      </c>
      <c r="U40" s="34"/>
      <c r="V40" s="93">
        <f t="shared" ref="V40:V45" ca="1" si="177">IFERROR(IF($B$2&gt;$AU$6,SUM(AJ40:AU40),(SUM(OFFSET($AJ40,0,0,1,MATCH($B$2,$AJ$6:$AU$6,0))))),0)</f>
        <v>0</v>
      </c>
      <c r="W40" s="93">
        <f t="shared" ref="W40:W45" ca="1" si="178">IFERROR(IF($B$2&gt;$BG$6,SUM(AV40:BG40),(SUM(OFFSET($AV40,0,0,1,MATCH($B$2,$AV$6:$BG$6,0))))),0)</f>
        <v>280.25641025641028</v>
      </c>
      <c r="X40" s="93">
        <f t="shared" ref="X40:X45" ca="1" si="179">IFERROR(IF($B$2&gt;$BS$6,SUM(BH40:BS40),(SUM(OFFSET($BH40,0,0,1,MATCH($B$2,$BH$6:$BS$6,0))))),0)</f>
        <v>2914.666666666667</v>
      </c>
      <c r="Y40" s="93">
        <f t="shared" ref="Y40:Y45" ca="1" si="180">IFERROR(IF($B$2&gt;$CE$6,SUM(BT40:CE40),(SUM(OFFSET($BT40,0,0,1,MATCH($B$2,$BT$6:$CE$6,0))))),0)</f>
        <v>2914.666666666667</v>
      </c>
      <c r="Z40" s="93">
        <f t="shared" ref="Z40:Z45" ca="1" si="181">IFERROR(IF($B$2&gt;$CQ$6,SUM(CF40:CQ40),(SUM(OFFSET($CF40,0,0,1,MATCH($B$2,$CF$6:$CQ$6,0))))),0)</f>
        <v>2634.4102564102591</v>
      </c>
      <c r="AA40" s="93">
        <f t="shared" ref="AA40:AA45" ca="1" si="182">IFERROR(IF($B$2&gt;$DC$6,SUM(CR40:DC40),(SUM(OFFSET($CR40,0,0,1,MATCH($B$2,$CR$6:$DC$6,0))))),0)</f>
        <v>0</v>
      </c>
      <c r="AB40" s="93">
        <f t="shared" ref="AB40:AB45" ca="1" si="183">IFERROR(IF($B$2&gt;$DO$6,SUM(DD40:DO40),(SUM(OFFSET($DD40,0,0,1,MATCH($B$2,$DD$6:$DO$6,0))))),0)</f>
        <v>0</v>
      </c>
      <c r="AC40" s="93">
        <f t="shared" ref="AC40:AC45" ca="1" si="184">IFERROR(IF($B$2&gt;$EA$6,SUM(DP40:EA40),(SUM(OFFSET($DP40,0,0,1,MATCH($B$2,$DP$6:$EA$6,0))))),0)</f>
        <v>0</v>
      </c>
      <c r="AD40" s="93">
        <f t="shared" ref="AD40:AD45" ca="1" si="185">IFERROR(IF($B$2&gt;$EM$6,SUM(EB40:EM40),(SUM(OFFSET($EB40,0,0,1,MATCH($B$2,$EB$6:$EM$6,0))))),0)</f>
        <v>0</v>
      </c>
      <c r="AE40" s="93">
        <f t="shared" ref="AE40:AE45" ca="1" si="186">IFERROR(IF($B$2&gt;$EY$6,SUM(EN40:EY40),(SUM(OFFSET($EN40,0,0,1,MATCH($B$2,$EN$6:$EY$6,0))))),0)</f>
        <v>0</v>
      </c>
      <c r="AF40" s="93">
        <f t="shared" ref="AF40:AF45" ca="1" si="187">IFERROR(IF($B$2&gt;$FK$6,SUM(EZ40:FK40),(SUM(OFFSET($EZ40,0,0,1,MATCH($B$2,$EZ$6:$FK$6,0))))),0)</f>
        <v>0</v>
      </c>
      <c r="AG40" s="93">
        <f t="shared" ref="AG40:AG45" ca="1" si="188">IFERROR(IF($B$2&gt;$FW$6,SUM(FL40:FW40),(SUM(OFFSET($FL40,0,0,1,MATCH($B$2,$FL$6:$FW$6,0))))),0)</f>
        <v>0</v>
      </c>
      <c r="AH40" s="93">
        <f t="shared" ref="AH40:AH45" ca="1" si="189">IFERROR(IF($B$2&gt;$GI$6,SUM(FX40:GI40),(SUM(OFFSET($FX40,0,0,1,MATCH($B$2,$FX$6:$GI$6,0))))),0)</f>
        <v>0</v>
      </c>
      <c r="AI40" s="34"/>
      <c r="AJ40" s="125">
        <f t="shared" ref="AJ40:BO40" ca="1" si="190">IF($M40&lt;=AI$6,0,IF(AND($M40&gt;AI$6,$M40&lt;=AJ$6),$R40-(SUM(OFFSET($AJ40,0,0,1,MATCH(AI$6,$AJ$6:$GI$6)))),IF($L40&gt;AJ$6,0,(IF($M40&gt;AJ$6,$Q40*AJ$4)))))</f>
        <v>0</v>
      </c>
      <c r="AK40" s="126">
        <f t="shared" ca="1" si="190"/>
        <v>0</v>
      </c>
      <c r="AL40" s="126">
        <f t="shared" ca="1" si="190"/>
        <v>0</v>
      </c>
      <c r="AM40" s="126">
        <f t="shared" ca="1" si="190"/>
        <v>0</v>
      </c>
      <c r="AN40" s="126">
        <f t="shared" ca="1" si="190"/>
        <v>0</v>
      </c>
      <c r="AO40" s="126">
        <f t="shared" ca="1" si="190"/>
        <v>0</v>
      </c>
      <c r="AP40" s="126">
        <f t="shared" ca="1" si="190"/>
        <v>0</v>
      </c>
      <c r="AQ40" s="126">
        <f t="shared" ca="1" si="190"/>
        <v>0</v>
      </c>
      <c r="AR40" s="126">
        <f t="shared" ca="1" si="190"/>
        <v>0</v>
      </c>
      <c r="AS40" s="126">
        <f t="shared" ca="1" si="190"/>
        <v>0</v>
      </c>
      <c r="AT40" s="126">
        <f t="shared" ca="1" si="190"/>
        <v>0</v>
      </c>
      <c r="AU40" s="127">
        <f t="shared" ca="1" si="190"/>
        <v>0</v>
      </c>
      <c r="AV40" s="125">
        <f t="shared" ca="1" si="190"/>
        <v>0</v>
      </c>
      <c r="AW40" s="126">
        <f t="shared" ca="1" si="190"/>
        <v>0</v>
      </c>
      <c r="AX40" s="126">
        <f t="shared" ca="1" si="190"/>
        <v>0</v>
      </c>
      <c r="AY40" s="126">
        <f t="shared" ca="1" si="190"/>
        <v>0</v>
      </c>
      <c r="AZ40" s="126">
        <f t="shared" ca="1" si="190"/>
        <v>0</v>
      </c>
      <c r="BA40" s="126">
        <f t="shared" ca="1" si="190"/>
        <v>0</v>
      </c>
      <c r="BB40" s="126">
        <f t="shared" ca="1" si="190"/>
        <v>0</v>
      </c>
      <c r="BC40" s="126">
        <f t="shared" ca="1" si="190"/>
        <v>0</v>
      </c>
      <c r="BD40" s="126">
        <f t="shared" ca="1" si="190"/>
        <v>0</v>
      </c>
      <c r="BE40" s="126">
        <f t="shared" ca="1" si="190"/>
        <v>0</v>
      </c>
      <c r="BF40" s="126">
        <f t="shared" ca="1" si="190"/>
        <v>0</v>
      </c>
      <c r="BG40" s="127">
        <f t="shared" ca="1" si="190"/>
        <v>280.25641025641028</v>
      </c>
      <c r="BH40" s="125">
        <f t="shared" ca="1" si="190"/>
        <v>224.2051282051282</v>
      </c>
      <c r="BI40" s="126">
        <f t="shared" ca="1" si="190"/>
        <v>280.25641025641028</v>
      </c>
      <c r="BJ40" s="126">
        <f t="shared" ca="1" si="190"/>
        <v>224.2051282051282</v>
      </c>
      <c r="BK40" s="126">
        <f t="shared" ca="1" si="190"/>
        <v>224.2051282051282</v>
      </c>
      <c r="BL40" s="126">
        <f t="shared" ca="1" si="190"/>
        <v>280.25641025641028</v>
      </c>
      <c r="BM40" s="126">
        <f t="shared" ca="1" si="190"/>
        <v>224.2051282051282</v>
      </c>
      <c r="BN40" s="126">
        <f t="shared" ca="1" si="190"/>
        <v>224.2051282051282</v>
      </c>
      <c r="BO40" s="126">
        <f t="shared" ca="1" si="190"/>
        <v>280.25641025641028</v>
      </c>
      <c r="BP40" s="126">
        <f t="shared" ref="BP40:CU40" ca="1" si="191">IF($M40&lt;=BO$6,0,IF(AND($M40&gt;BO$6,$M40&lt;=BP$6),$R40-(SUM(OFFSET($AJ40,0,0,1,MATCH(BO$6,$AJ$6:$GI$6)))),IF($L40&gt;BP$6,0,(IF($M40&gt;BP$6,$Q40*BP$4)))))</f>
        <v>224.2051282051282</v>
      </c>
      <c r="BQ40" s="126">
        <f t="shared" ca="1" si="191"/>
        <v>224.2051282051282</v>
      </c>
      <c r="BR40" s="126">
        <f t="shared" ca="1" si="191"/>
        <v>280.25641025641028</v>
      </c>
      <c r="BS40" s="127">
        <f t="shared" ca="1" si="191"/>
        <v>224.2051282051282</v>
      </c>
      <c r="BT40" s="125">
        <f t="shared" ca="1" si="191"/>
        <v>224.2051282051282</v>
      </c>
      <c r="BU40" s="126">
        <f t="shared" ca="1" si="191"/>
        <v>280.25641025641028</v>
      </c>
      <c r="BV40" s="126">
        <f t="shared" ca="1" si="191"/>
        <v>224.2051282051282</v>
      </c>
      <c r="BW40" s="126">
        <f t="shared" ca="1" si="191"/>
        <v>224.2051282051282</v>
      </c>
      <c r="BX40" s="126">
        <f t="shared" ca="1" si="191"/>
        <v>280.25641025641028</v>
      </c>
      <c r="BY40" s="126">
        <f t="shared" ca="1" si="191"/>
        <v>224.2051282051282</v>
      </c>
      <c r="BZ40" s="126">
        <f t="shared" ca="1" si="191"/>
        <v>224.2051282051282</v>
      </c>
      <c r="CA40" s="126">
        <f t="shared" ca="1" si="191"/>
        <v>280.25641025641028</v>
      </c>
      <c r="CB40" s="126">
        <f t="shared" ca="1" si="191"/>
        <v>224.2051282051282</v>
      </c>
      <c r="CC40" s="126">
        <f t="shared" ca="1" si="191"/>
        <v>224.2051282051282</v>
      </c>
      <c r="CD40" s="126">
        <f t="shared" ca="1" si="191"/>
        <v>280.25641025641028</v>
      </c>
      <c r="CE40" s="127">
        <f t="shared" ca="1" si="191"/>
        <v>224.2051282051282</v>
      </c>
      <c r="CF40" s="125">
        <f t="shared" ca="1" si="191"/>
        <v>224.2051282051282</v>
      </c>
      <c r="CG40" s="126">
        <f t="shared" ca="1" si="191"/>
        <v>280.25641025641028</v>
      </c>
      <c r="CH40" s="126">
        <f t="shared" ca="1" si="191"/>
        <v>224.2051282051282</v>
      </c>
      <c r="CI40" s="126">
        <f t="shared" ca="1" si="191"/>
        <v>224.2051282051282</v>
      </c>
      <c r="CJ40" s="126">
        <f t="shared" ca="1" si="191"/>
        <v>280.25641025641028</v>
      </c>
      <c r="CK40" s="126">
        <f t="shared" ca="1" si="191"/>
        <v>224.2051282051282</v>
      </c>
      <c r="CL40" s="126">
        <f t="shared" ca="1" si="191"/>
        <v>224.2051282051282</v>
      </c>
      <c r="CM40" s="126">
        <f t="shared" ca="1" si="191"/>
        <v>280.25641025641028</v>
      </c>
      <c r="CN40" s="126">
        <f t="shared" ca="1" si="191"/>
        <v>224.2051282051282</v>
      </c>
      <c r="CO40" s="126">
        <f t="shared" ca="1" si="191"/>
        <v>224.2051282051282</v>
      </c>
      <c r="CP40" s="126">
        <f t="shared" ca="1" si="191"/>
        <v>224.20512820513068</v>
      </c>
      <c r="CQ40" s="127">
        <f t="shared" ca="1" si="191"/>
        <v>0</v>
      </c>
      <c r="CR40" s="125">
        <f t="shared" ca="1" si="191"/>
        <v>0</v>
      </c>
      <c r="CS40" s="126">
        <f t="shared" ca="1" si="191"/>
        <v>0</v>
      </c>
      <c r="CT40" s="126">
        <f t="shared" ca="1" si="191"/>
        <v>0</v>
      </c>
      <c r="CU40" s="126">
        <f t="shared" ca="1" si="191"/>
        <v>0</v>
      </c>
      <c r="CV40" s="126">
        <f t="shared" ref="CV40:EA40" ca="1" si="192">IF($M40&lt;=CU$6,0,IF(AND($M40&gt;CU$6,$M40&lt;=CV$6),$R40-(SUM(OFFSET($AJ40,0,0,1,MATCH(CU$6,$AJ$6:$GI$6)))),IF($L40&gt;CV$6,0,(IF($M40&gt;CV$6,$Q40*CV$4)))))</f>
        <v>0</v>
      </c>
      <c r="CW40" s="126">
        <f t="shared" ca="1" si="192"/>
        <v>0</v>
      </c>
      <c r="CX40" s="126">
        <f t="shared" ca="1" si="192"/>
        <v>0</v>
      </c>
      <c r="CY40" s="126">
        <f t="shared" ca="1" si="192"/>
        <v>0</v>
      </c>
      <c r="CZ40" s="126">
        <f t="shared" ca="1" si="192"/>
        <v>0</v>
      </c>
      <c r="DA40" s="126">
        <f t="shared" ca="1" si="192"/>
        <v>0</v>
      </c>
      <c r="DB40" s="126">
        <f t="shared" ca="1" si="192"/>
        <v>0</v>
      </c>
      <c r="DC40" s="127">
        <f t="shared" ca="1" si="192"/>
        <v>0</v>
      </c>
      <c r="DD40" s="125">
        <f t="shared" ca="1" si="192"/>
        <v>0</v>
      </c>
      <c r="DE40" s="126">
        <f t="shared" ca="1" si="192"/>
        <v>0</v>
      </c>
      <c r="DF40" s="126">
        <f t="shared" ca="1" si="192"/>
        <v>0</v>
      </c>
      <c r="DG40" s="126">
        <f t="shared" ca="1" si="192"/>
        <v>0</v>
      </c>
      <c r="DH40" s="126">
        <f t="shared" ca="1" si="192"/>
        <v>0</v>
      </c>
      <c r="DI40" s="126">
        <f t="shared" ca="1" si="192"/>
        <v>0</v>
      </c>
      <c r="DJ40" s="126">
        <f t="shared" ca="1" si="192"/>
        <v>0</v>
      </c>
      <c r="DK40" s="126">
        <f t="shared" ca="1" si="192"/>
        <v>0</v>
      </c>
      <c r="DL40" s="126">
        <f t="shared" ca="1" si="192"/>
        <v>0</v>
      </c>
      <c r="DM40" s="126">
        <f t="shared" ca="1" si="192"/>
        <v>0</v>
      </c>
      <c r="DN40" s="126">
        <f t="shared" ca="1" si="192"/>
        <v>0</v>
      </c>
      <c r="DO40" s="127">
        <f t="shared" ca="1" si="192"/>
        <v>0</v>
      </c>
      <c r="DP40" s="125">
        <f t="shared" ca="1" si="192"/>
        <v>0</v>
      </c>
      <c r="DQ40" s="126">
        <f t="shared" ca="1" si="192"/>
        <v>0</v>
      </c>
      <c r="DR40" s="126">
        <f t="shared" ca="1" si="192"/>
        <v>0</v>
      </c>
      <c r="DS40" s="126">
        <f t="shared" ca="1" si="192"/>
        <v>0</v>
      </c>
      <c r="DT40" s="126">
        <f t="shared" ca="1" si="192"/>
        <v>0</v>
      </c>
      <c r="DU40" s="126">
        <f t="shared" ca="1" si="192"/>
        <v>0</v>
      </c>
      <c r="DV40" s="126">
        <f t="shared" ca="1" si="192"/>
        <v>0</v>
      </c>
      <c r="DW40" s="126">
        <f t="shared" ca="1" si="192"/>
        <v>0</v>
      </c>
      <c r="DX40" s="126">
        <f t="shared" ca="1" si="192"/>
        <v>0</v>
      </c>
      <c r="DY40" s="126">
        <f t="shared" ca="1" si="192"/>
        <v>0</v>
      </c>
      <c r="DZ40" s="126">
        <f t="shared" ca="1" si="192"/>
        <v>0</v>
      </c>
      <c r="EA40" s="127">
        <f t="shared" ca="1" si="192"/>
        <v>0</v>
      </c>
      <c r="EB40" s="125">
        <f t="shared" ref="EB40:FG40" ca="1" si="193">IF($M40&lt;=EA$6,0,IF(AND($M40&gt;EA$6,$M40&lt;=EB$6),$R40-(SUM(OFFSET($AJ40,0,0,1,MATCH(EA$6,$AJ$6:$GI$6)))),IF($L40&gt;EB$6,0,(IF($M40&gt;EB$6,$Q40*EB$4)))))</f>
        <v>0</v>
      </c>
      <c r="EC40" s="126">
        <f t="shared" ca="1" si="193"/>
        <v>0</v>
      </c>
      <c r="ED40" s="126">
        <f t="shared" ca="1" si="193"/>
        <v>0</v>
      </c>
      <c r="EE40" s="126">
        <f t="shared" ca="1" si="193"/>
        <v>0</v>
      </c>
      <c r="EF40" s="126">
        <f t="shared" ca="1" si="193"/>
        <v>0</v>
      </c>
      <c r="EG40" s="126">
        <f t="shared" ca="1" si="193"/>
        <v>0</v>
      </c>
      <c r="EH40" s="126">
        <f t="shared" ca="1" si="193"/>
        <v>0</v>
      </c>
      <c r="EI40" s="126">
        <f t="shared" ca="1" si="193"/>
        <v>0</v>
      </c>
      <c r="EJ40" s="126">
        <f t="shared" ca="1" si="193"/>
        <v>0</v>
      </c>
      <c r="EK40" s="126">
        <f t="shared" ca="1" si="193"/>
        <v>0</v>
      </c>
      <c r="EL40" s="126">
        <f t="shared" ca="1" si="193"/>
        <v>0</v>
      </c>
      <c r="EM40" s="127">
        <f t="shared" ca="1" si="193"/>
        <v>0</v>
      </c>
      <c r="EN40" s="125">
        <f t="shared" ca="1" si="193"/>
        <v>0</v>
      </c>
      <c r="EO40" s="126">
        <f t="shared" ca="1" si="193"/>
        <v>0</v>
      </c>
      <c r="EP40" s="126">
        <f t="shared" ca="1" si="193"/>
        <v>0</v>
      </c>
      <c r="EQ40" s="126">
        <f t="shared" ca="1" si="193"/>
        <v>0</v>
      </c>
      <c r="ER40" s="126">
        <f t="shared" ca="1" si="193"/>
        <v>0</v>
      </c>
      <c r="ES40" s="126">
        <f t="shared" ca="1" si="193"/>
        <v>0</v>
      </c>
      <c r="ET40" s="126">
        <f t="shared" ca="1" si="193"/>
        <v>0</v>
      </c>
      <c r="EU40" s="126">
        <f t="shared" ca="1" si="193"/>
        <v>0</v>
      </c>
      <c r="EV40" s="126">
        <f t="shared" ca="1" si="193"/>
        <v>0</v>
      </c>
      <c r="EW40" s="126">
        <f t="shared" ca="1" si="193"/>
        <v>0</v>
      </c>
      <c r="EX40" s="126">
        <f t="shared" ca="1" si="193"/>
        <v>0</v>
      </c>
      <c r="EY40" s="127">
        <f t="shared" ca="1" si="193"/>
        <v>0</v>
      </c>
      <c r="EZ40" s="125">
        <f t="shared" ca="1" si="193"/>
        <v>0</v>
      </c>
      <c r="FA40" s="126">
        <f t="shared" ca="1" si="193"/>
        <v>0</v>
      </c>
      <c r="FB40" s="126">
        <f t="shared" ca="1" si="193"/>
        <v>0</v>
      </c>
      <c r="FC40" s="126">
        <f t="shared" ca="1" si="193"/>
        <v>0</v>
      </c>
      <c r="FD40" s="126">
        <f t="shared" ca="1" si="193"/>
        <v>0</v>
      </c>
      <c r="FE40" s="126">
        <f t="shared" ca="1" si="193"/>
        <v>0</v>
      </c>
      <c r="FF40" s="126">
        <f t="shared" ca="1" si="193"/>
        <v>0</v>
      </c>
      <c r="FG40" s="126">
        <f t="shared" ca="1" si="193"/>
        <v>0</v>
      </c>
      <c r="FH40" s="126">
        <f t="shared" ref="FH40:GI40" ca="1" si="194">IF($M40&lt;=FG$6,0,IF(AND($M40&gt;FG$6,$M40&lt;=FH$6),$R40-(SUM(OFFSET($AJ40,0,0,1,MATCH(FG$6,$AJ$6:$GI$6)))),IF($L40&gt;FH$6,0,(IF($M40&gt;FH$6,$Q40*FH$4)))))</f>
        <v>0</v>
      </c>
      <c r="FI40" s="126">
        <f t="shared" ca="1" si="194"/>
        <v>0</v>
      </c>
      <c r="FJ40" s="126">
        <f t="shared" ca="1" si="194"/>
        <v>0</v>
      </c>
      <c r="FK40" s="127">
        <f t="shared" ca="1" si="194"/>
        <v>0</v>
      </c>
      <c r="FL40" s="125">
        <f t="shared" ca="1" si="194"/>
        <v>0</v>
      </c>
      <c r="FM40" s="126">
        <f t="shared" ca="1" si="194"/>
        <v>0</v>
      </c>
      <c r="FN40" s="126">
        <f t="shared" ca="1" si="194"/>
        <v>0</v>
      </c>
      <c r="FO40" s="126">
        <f t="shared" ca="1" si="194"/>
        <v>0</v>
      </c>
      <c r="FP40" s="126">
        <f t="shared" ca="1" si="194"/>
        <v>0</v>
      </c>
      <c r="FQ40" s="126">
        <f t="shared" ca="1" si="194"/>
        <v>0</v>
      </c>
      <c r="FR40" s="126">
        <f t="shared" ca="1" si="194"/>
        <v>0</v>
      </c>
      <c r="FS40" s="126">
        <f t="shared" ca="1" si="194"/>
        <v>0</v>
      </c>
      <c r="FT40" s="126">
        <f t="shared" ca="1" si="194"/>
        <v>0</v>
      </c>
      <c r="FU40" s="126">
        <f t="shared" ca="1" si="194"/>
        <v>0</v>
      </c>
      <c r="FV40" s="126">
        <f t="shared" ca="1" si="194"/>
        <v>0</v>
      </c>
      <c r="FW40" s="127">
        <f t="shared" ca="1" si="194"/>
        <v>0</v>
      </c>
      <c r="FX40" s="125">
        <f t="shared" ca="1" si="194"/>
        <v>0</v>
      </c>
      <c r="FY40" s="126">
        <f t="shared" ca="1" si="194"/>
        <v>0</v>
      </c>
      <c r="FZ40" s="126">
        <f t="shared" ca="1" si="194"/>
        <v>0</v>
      </c>
      <c r="GA40" s="126">
        <f t="shared" ca="1" si="194"/>
        <v>0</v>
      </c>
      <c r="GB40" s="126">
        <f t="shared" ca="1" si="194"/>
        <v>0</v>
      </c>
      <c r="GC40" s="126">
        <f t="shared" ca="1" si="194"/>
        <v>0</v>
      </c>
      <c r="GD40" s="126">
        <f t="shared" ca="1" si="194"/>
        <v>0</v>
      </c>
      <c r="GE40" s="126">
        <f t="shared" ca="1" si="194"/>
        <v>0</v>
      </c>
      <c r="GF40" s="126">
        <f t="shared" ca="1" si="194"/>
        <v>0</v>
      </c>
      <c r="GG40" s="126">
        <f t="shared" ca="1" si="194"/>
        <v>0</v>
      </c>
      <c r="GH40" s="126">
        <f t="shared" ca="1" si="194"/>
        <v>0</v>
      </c>
      <c r="GI40" s="127">
        <f t="shared" ca="1" si="194"/>
        <v>0</v>
      </c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</row>
    <row r="41" spans="1:222" ht="12.95" customHeight="1" x14ac:dyDescent="0.25">
      <c r="A41" s="32"/>
      <c r="B41" s="275" t="s">
        <v>25</v>
      </c>
      <c r="C41" s="29" t="s">
        <v>496</v>
      </c>
      <c r="D41" s="276" t="s">
        <v>346</v>
      </c>
      <c r="E41" s="29" t="s">
        <v>322</v>
      </c>
      <c r="F41" s="29" t="s">
        <v>416</v>
      </c>
      <c r="G41" s="258" t="s">
        <v>417</v>
      </c>
      <c r="H41" s="1">
        <v>16400100000</v>
      </c>
      <c r="I41" s="1">
        <v>44800401000</v>
      </c>
      <c r="J41" s="100" t="str">
        <f>IF(AND(M41&gt;VLOOKUP($B$2,References!A:B,2,FALSE),M41&lt;$B$2),"Ending Depreciation",IF(M41&lt;=$B$2,"Fully Depreciated",IF(M41&gt;$B$2,"Depreciating","ERROR")))</f>
        <v>Fully Depreciated</v>
      </c>
      <c r="K41" s="52" t="s">
        <v>203</v>
      </c>
      <c r="L41" s="102">
        <f>VLOOKUP(K41,References!U:W,3,FALSE)</f>
        <v>41602</v>
      </c>
      <c r="M41" s="104">
        <f t="shared" si="171"/>
        <v>42697</v>
      </c>
      <c r="N41" s="106">
        <v>3</v>
      </c>
      <c r="O41" s="29">
        <f t="shared" si="172"/>
        <v>156</v>
      </c>
      <c r="P41" s="109">
        <f t="shared" si="173"/>
        <v>386.85714285714283</v>
      </c>
      <c r="Q41" s="98">
        <f t="shared" si="174"/>
        <v>75.205128205128204</v>
      </c>
      <c r="R41" s="92">
        <v>11732</v>
      </c>
      <c r="S41" s="28">
        <f t="shared" ca="1" si="175"/>
        <v>11731.999999999998</v>
      </c>
      <c r="T41" s="28">
        <f t="shared" ca="1" si="176"/>
        <v>0</v>
      </c>
      <c r="U41" s="32"/>
      <c r="V41" s="27">
        <f t="shared" ca="1" si="177"/>
        <v>0</v>
      </c>
      <c r="W41" s="27">
        <f t="shared" ca="1" si="178"/>
        <v>0</v>
      </c>
      <c r="X41" s="27">
        <f t="shared" ca="1" si="179"/>
        <v>0</v>
      </c>
      <c r="Y41" s="27">
        <f t="shared" ca="1" si="180"/>
        <v>0</v>
      </c>
      <c r="Z41" s="27">
        <f t="shared" ca="1" si="181"/>
        <v>3609.8461538461534</v>
      </c>
      <c r="AA41" s="27">
        <f t="shared" ca="1" si="182"/>
        <v>3910.6666666666661</v>
      </c>
      <c r="AB41" s="27">
        <f t="shared" ca="1" si="183"/>
        <v>3985.8717948717945</v>
      </c>
      <c r="AC41" s="27">
        <f t="shared" ca="1" si="184"/>
        <v>225.61538461538476</v>
      </c>
      <c r="AD41" s="27">
        <f t="shared" ca="1" si="185"/>
        <v>0</v>
      </c>
      <c r="AE41" s="27">
        <f t="shared" ca="1" si="186"/>
        <v>0</v>
      </c>
      <c r="AF41" s="27">
        <f t="shared" ca="1" si="187"/>
        <v>0</v>
      </c>
      <c r="AG41" s="27">
        <f t="shared" ca="1" si="188"/>
        <v>0</v>
      </c>
      <c r="AH41" s="27">
        <f t="shared" ca="1" si="189"/>
        <v>0</v>
      </c>
      <c r="AI41" s="32"/>
      <c r="AJ41" s="128">
        <f t="shared" ref="AJ41:BO41" ca="1" si="195">IF($M41&lt;=AI$6,0,IF(AND($M41&gt;AI$6,$M41&lt;=AJ$6),$R41-(SUM(OFFSET($AJ41,0,0,1,MATCH(AI$6,$AJ$6:$GI$6)))),IF($L41&gt;AJ$6,0,(IF($M41&gt;AJ$6,$Q41*AJ$4)))))</f>
        <v>0</v>
      </c>
      <c r="AK41" s="57">
        <f t="shared" ca="1" si="195"/>
        <v>0</v>
      </c>
      <c r="AL41" s="57">
        <f t="shared" ca="1" si="195"/>
        <v>0</v>
      </c>
      <c r="AM41" s="57">
        <f t="shared" ca="1" si="195"/>
        <v>0</v>
      </c>
      <c r="AN41" s="57">
        <f t="shared" ca="1" si="195"/>
        <v>0</v>
      </c>
      <c r="AO41" s="57">
        <f t="shared" ca="1" si="195"/>
        <v>0</v>
      </c>
      <c r="AP41" s="57">
        <f t="shared" ca="1" si="195"/>
        <v>0</v>
      </c>
      <c r="AQ41" s="57">
        <f t="shared" ca="1" si="195"/>
        <v>0</v>
      </c>
      <c r="AR41" s="57">
        <f t="shared" ca="1" si="195"/>
        <v>0</v>
      </c>
      <c r="AS41" s="57">
        <f t="shared" ca="1" si="195"/>
        <v>0</v>
      </c>
      <c r="AT41" s="57">
        <f t="shared" ca="1" si="195"/>
        <v>0</v>
      </c>
      <c r="AU41" s="129">
        <f t="shared" ca="1" si="195"/>
        <v>0</v>
      </c>
      <c r="AV41" s="128">
        <f t="shared" ca="1" si="195"/>
        <v>0</v>
      </c>
      <c r="AW41" s="57">
        <f t="shared" ca="1" si="195"/>
        <v>0</v>
      </c>
      <c r="AX41" s="57">
        <f t="shared" ca="1" si="195"/>
        <v>0</v>
      </c>
      <c r="AY41" s="57">
        <f t="shared" ca="1" si="195"/>
        <v>0</v>
      </c>
      <c r="AZ41" s="57">
        <f t="shared" ca="1" si="195"/>
        <v>0</v>
      </c>
      <c r="BA41" s="57">
        <f t="shared" ca="1" si="195"/>
        <v>0</v>
      </c>
      <c r="BB41" s="57">
        <f t="shared" ca="1" si="195"/>
        <v>0</v>
      </c>
      <c r="BC41" s="57">
        <f t="shared" ca="1" si="195"/>
        <v>0</v>
      </c>
      <c r="BD41" s="57">
        <f t="shared" ca="1" si="195"/>
        <v>0</v>
      </c>
      <c r="BE41" s="57">
        <f t="shared" ca="1" si="195"/>
        <v>0</v>
      </c>
      <c r="BF41" s="57">
        <f t="shared" ca="1" si="195"/>
        <v>0</v>
      </c>
      <c r="BG41" s="129">
        <f t="shared" ca="1" si="195"/>
        <v>0</v>
      </c>
      <c r="BH41" s="128">
        <f t="shared" ca="1" si="195"/>
        <v>0</v>
      </c>
      <c r="BI41" s="57">
        <f t="shared" ca="1" si="195"/>
        <v>0</v>
      </c>
      <c r="BJ41" s="57">
        <f t="shared" ca="1" si="195"/>
        <v>0</v>
      </c>
      <c r="BK41" s="57">
        <f t="shared" ca="1" si="195"/>
        <v>0</v>
      </c>
      <c r="BL41" s="57">
        <f t="shared" ca="1" si="195"/>
        <v>0</v>
      </c>
      <c r="BM41" s="57">
        <f t="shared" ca="1" si="195"/>
        <v>0</v>
      </c>
      <c r="BN41" s="57">
        <f t="shared" ca="1" si="195"/>
        <v>0</v>
      </c>
      <c r="BO41" s="57">
        <f t="shared" ca="1" si="195"/>
        <v>0</v>
      </c>
      <c r="BP41" s="57">
        <f t="shared" ref="BP41:CU41" ca="1" si="196">IF($M41&lt;=BO$6,0,IF(AND($M41&gt;BO$6,$M41&lt;=BP$6),$R41-(SUM(OFFSET($AJ41,0,0,1,MATCH(BO$6,$AJ$6:$GI$6)))),IF($L41&gt;BP$6,0,(IF($M41&gt;BP$6,$Q41*BP$4)))))</f>
        <v>0</v>
      </c>
      <c r="BQ41" s="57">
        <f t="shared" ca="1" si="196"/>
        <v>0</v>
      </c>
      <c r="BR41" s="57">
        <f t="shared" ca="1" si="196"/>
        <v>0</v>
      </c>
      <c r="BS41" s="129">
        <f t="shared" ca="1" si="196"/>
        <v>0</v>
      </c>
      <c r="BT41" s="128">
        <f t="shared" ca="1" si="196"/>
        <v>0</v>
      </c>
      <c r="BU41" s="57">
        <f t="shared" ca="1" si="196"/>
        <v>0</v>
      </c>
      <c r="BV41" s="57">
        <f t="shared" ca="1" si="196"/>
        <v>0</v>
      </c>
      <c r="BW41" s="57">
        <f t="shared" ca="1" si="196"/>
        <v>0</v>
      </c>
      <c r="BX41" s="57">
        <f t="shared" ca="1" si="196"/>
        <v>0</v>
      </c>
      <c r="BY41" s="57">
        <f t="shared" ca="1" si="196"/>
        <v>0</v>
      </c>
      <c r="BZ41" s="57">
        <f t="shared" ca="1" si="196"/>
        <v>0</v>
      </c>
      <c r="CA41" s="57">
        <f t="shared" ca="1" si="196"/>
        <v>0</v>
      </c>
      <c r="CB41" s="57">
        <f t="shared" ca="1" si="196"/>
        <v>0</v>
      </c>
      <c r="CC41" s="57">
        <f t="shared" ca="1" si="196"/>
        <v>0</v>
      </c>
      <c r="CD41" s="57">
        <f t="shared" ca="1" si="196"/>
        <v>0</v>
      </c>
      <c r="CE41" s="129">
        <f t="shared" ca="1" si="196"/>
        <v>0</v>
      </c>
      <c r="CF41" s="128">
        <f t="shared" ca="1" si="196"/>
        <v>0</v>
      </c>
      <c r="CG41" s="57">
        <f t="shared" ca="1" si="196"/>
        <v>376.02564102564099</v>
      </c>
      <c r="CH41" s="57">
        <f t="shared" ca="1" si="196"/>
        <v>300.82051282051282</v>
      </c>
      <c r="CI41" s="57">
        <f t="shared" ca="1" si="196"/>
        <v>300.82051282051282</v>
      </c>
      <c r="CJ41" s="57">
        <f t="shared" ca="1" si="196"/>
        <v>376.02564102564099</v>
      </c>
      <c r="CK41" s="57">
        <f t="shared" ca="1" si="196"/>
        <v>300.82051282051282</v>
      </c>
      <c r="CL41" s="57">
        <f t="shared" ca="1" si="196"/>
        <v>300.82051282051282</v>
      </c>
      <c r="CM41" s="57">
        <f t="shared" ca="1" si="196"/>
        <v>376.02564102564099</v>
      </c>
      <c r="CN41" s="57">
        <f t="shared" ca="1" si="196"/>
        <v>300.82051282051282</v>
      </c>
      <c r="CO41" s="57">
        <f t="shared" ca="1" si="196"/>
        <v>300.82051282051282</v>
      </c>
      <c r="CP41" s="57">
        <f t="shared" ca="1" si="196"/>
        <v>376.02564102564099</v>
      </c>
      <c r="CQ41" s="129">
        <f t="shared" ca="1" si="196"/>
        <v>300.82051282051282</v>
      </c>
      <c r="CR41" s="128">
        <f t="shared" ca="1" si="196"/>
        <v>300.82051282051282</v>
      </c>
      <c r="CS41" s="57">
        <f t="shared" ca="1" si="196"/>
        <v>376.02564102564099</v>
      </c>
      <c r="CT41" s="57">
        <f t="shared" ca="1" si="196"/>
        <v>300.82051282051282</v>
      </c>
      <c r="CU41" s="57">
        <f t="shared" ca="1" si="196"/>
        <v>300.82051282051282</v>
      </c>
      <c r="CV41" s="57">
        <f t="shared" ref="CV41:EA41" ca="1" si="197">IF($M41&lt;=CU$6,0,IF(AND($M41&gt;CU$6,$M41&lt;=CV$6),$R41-(SUM(OFFSET($AJ41,0,0,1,MATCH(CU$6,$AJ$6:$GI$6)))),IF($L41&gt;CV$6,0,(IF($M41&gt;CV$6,$Q41*CV$4)))))</f>
        <v>376.02564102564099</v>
      </c>
      <c r="CW41" s="57">
        <f t="shared" ca="1" si="197"/>
        <v>300.82051282051282</v>
      </c>
      <c r="CX41" s="57">
        <f t="shared" ca="1" si="197"/>
        <v>300.82051282051282</v>
      </c>
      <c r="CY41" s="57">
        <f t="shared" ca="1" si="197"/>
        <v>376.02564102564099</v>
      </c>
      <c r="CZ41" s="57">
        <f t="shared" ca="1" si="197"/>
        <v>300.82051282051282</v>
      </c>
      <c r="DA41" s="57">
        <f t="shared" ca="1" si="197"/>
        <v>300.82051282051282</v>
      </c>
      <c r="DB41" s="57">
        <f t="shared" ca="1" si="197"/>
        <v>376.02564102564099</v>
      </c>
      <c r="DC41" s="129">
        <f t="shared" ca="1" si="197"/>
        <v>300.82051282051282</v>
      </c>
      <c r="DD41" s="128">
        <f t="shared" ca="1" si="197"/>
        <v>300.82051282051282</v>
      </c>
      <c r="DE41" s="57">
        <f t="shared" ca="1" si="197"/>
        <v>376.02564102564099</v>
      </c>
      <c r="DF41" s="57">
        <f t="shared" ca="1" si="197"/>
        <v>300.82051282051282</v>
      </c>
      <c r="DG41" s="57">
        <f t="shared" ca="1" si="197"/>
        <v>300.82051282051282</v>
      </c>
      <c r="DH41" s="57">
        <f t="shared" ca="1" si="197"/>
        <v>376.02564102564099</v>
      </c>
      <c r="DI41" s="57">
        <f t="shared" ca="1" si="197"/>
        <v>300.82051282051282</v>
      </c>
      <c r="DJ41" s="57">
        <f t="shared" ca="1" si="197"/>
        <v>300.82051282051282</v>
      </c>
      <c r="DK41" s="57">
        <f t="shared" ca="1" si="197"/>
        <v>376.02564102564099</v>
      </c>
      <c r="DL41" s="57">
        <f t="shared" ca="1" si="197"/>
        <v>300.82051282051282</v>
      </c>
      <c r="DM41" s="57">
        <f t="shared" ca="1" si="197"/>
        <v>300.82051282051282</v>
      </c>
      <c r="DN41" s="57">
        <f t="shared" ca="1" si="197"/>
        <v>376.02564102564099</v>
      </c>
      <c r="DO41" s="129">
        <f t="shared" ca="1" si="197"/>
        <v>376.02564102564099</v>
      </c>
      <c r="DP41" s="128">
        <f t="shared" ca="1" si="197"/>
        <v>225.61538461538476</v>
      </c>
      <c r="DQ41" s="57">
        <f t="shared" ca="1" si="197"/>
        <v>0</v>
      </c>
      <c r="DR41" s="57">
        <f t="shared" ca="1" si="197"/>
        <v>0</v>
      </c>
      <c r="DS41" s="57">
        <f t="shared" ca="1" si="197"/>
        <v>0</v>
      </c>
      <c r="DT41" s="57">
        <f t="shared" ca="1" si="197"/>
        <v>0</v>
      </c>
      <c r="DU41" s="57">
        <f t="shared" ca="1" si="197"/>
        <v>0</v>
      </c>
      <c r="DV41" s="57">
        <f t="shared" ca="1" si="197"/>
        <v>0</v>
      </c>
      <c r="DW41" s="57">
        <f t="shared" ca="1" si="197"/>
        <v>0</v>
      </c>
      <c r="DX41" s="57">
        <f t="shared" ca="1" si="197"/>
        <v>0</v>
      </c>
      <c r="DY41" s="57">
        <f t="shared" ca="1" si="197"/>
        <v>0</v>
      </c>
      <c r="DZ41" s="57">
        <f t="shared" ca="1" si="197"/>
        <v>0</v>
      </c>
      <c r="EA41" s="129">
        <f t="shared" ca="1" si="197"/>
        <v>0</v>
      </c>
      <c r="EB41" s="128">
        <f t="shared" ref="EB41:FG41" ca="1" si="198">IF($M41&lt;=EA$6,0,IF(AND($M41&gt;EA$6,$M41&lt;=EB$6),$R41-(SUM(OFFSET($AJ41,0,0,1,MATCH(EA$6,$AJ$6:$GI$6)))),IF($L41&gt;EB$6,0,(IF($M41&gt;EB$6,$Q41*EB$4)))))</f>
        <v>0</v>
      </c>
      <c r="EC41" s="57">
        <f t="shared" ca="1" si="198"/>
        <v>0</v>
      </c>
      <c r="ED41" s="57">
        <f t="shared" ca="1" si="198"/>
        <v>0</v>
      </c>
      <c r="EE41" s="57">
        <f t="shared" ca="1" si="198"/>
        <v>0</v>
      </c>
      <c r="EF41" s="57">
        <f t="shared" ca="1" si="198"/>
        <v>0</v>
      </c>
      <c r="EG41" s="57">
        <f t="shared" ca="1" si="198"/>
        <v>0</v>
      </c>
      <c r="EH41" s="57">
        <f t="shared" ca="1" si="198"/>
        <v>0</v>
      </c>
      <c r="EI41" s="57">
        <f t="shared" ca="1" si="198"/>
        <v>0</v>
      </c>
      <c r="EJ41" s="57">
        <f t="shared" ca="1" si="198"/>
        <v>0</v>
      </c>
      <c r="EK41" s="57">
        <f t="shared" ca="1" si="198"/>
        <v>0</v>
      </c>
      <c r="EL41" s="57">
        <f t="shared" ca="1" si="198"/>
        <v>0</v>
      </c>
      <c r="EM41" s="129">
        <f t="shared" ca="1" si="198"/>
        <v>0</v>
      </c>
      <c r="EN41" s="128">
        <f t="shared" ca="1" si="198"/>
        <v>0</v>
      </c>
      <c r="EO41" s="57">
        <f t="shared" ca="1" si="198"/>
        <v>0</v>
      </c>
      <c r="EP41" s="57">
        <f t="shared" ca="1" si="198"/>
        <v>0</v>
      </c>
      <c r="EQ41" s="57">
        <f t="shared" ca="1" si="198"/>
        <v>0</v>
      </c>
      <c r="ER41" s="57">
        <f t="shared" ca="1" si="198"/>
        <v>0</v>
      </c>
      <c r="ES41" s="57">
        <f t="shared" ca="1" si="198"/>
        <v>0</v>
      </c>
      <c r="ET41" s="57">
        <f t="shared" ca="1" si="198"/>
        <v>0</v>
      </c>
      <c r="EU41" s="57">
        <f t="shared" ca="1" si="198"/>
        <v>0</v>
      </c>
      <c r="EV41" s="57">
        <f t="shared" ca="1" si="198"/>
        <v>0</v>
      </c>
      <c r="EW41" s="57">
        <f t="shared" ca="1" si="198"/>
        <v>0</v>
      </c>
      <c r="EX41" s="57">
        <f t="shared" ca="1" si="198"/>
        <v>0</v>
      </c>
      <c r="EY41" s="129">
        <f t="shared" ca="1" si="198"/>
        <v>0</v>
      </c>
      <c r="EZ41" s="128">
        <f t="shared" ca="1" si="198"/>
        <v>0</v>
      </c>
      <c r="FA41" s="57">
        <f t="shared" ca="1" si="198"/>
        <v>0</v>
      </c>
      <c r="FB41" s="57">
        <f t="shared" ca="1" si="198"/>
        <v>0</v>
      </c>
      <c r="FC41" s="57">
        <f t="shared" ca="1" si="198"/>
        <v>0</v>
      </c>
      <c r="FD41" s="57">
        <f t="shared" ca="1" si="198"/>
        <v>0</v>
      </c>
      <c r="FE41" s="57">
        <f t="shared" ca="1" si="198"/>
        <v>0</v>
      </c>
      <c r="FF41" s="57">
        <f t="shared" ca="1" si="198"/>
        <v>0</v>
      </c>
      <c r="FG41" s="57">
        <f t="shared" ca="1" si="198"/>
        <v>0</v>
      </c>
      <c r="FH41" s="57">
        <f t="shared" ref="FH41:GI41" ca="1" si="199">IF($M41&lt;=FG$6,0,IF(AND($M41&gt;FG$6,$M41&lt;=FH$6),$R41-(SUM(OFFSET($AJ41,0,0,1,MATCH(FG$6,$AJ$6:$GI$6)))),IF($L41&gt;FH$6,0,(IF($M41&gt;FH$6,$Q41*FH$4)))))</f>
        <v>0</v>
      </c>
      <c r="FI41" s="57">
        <f t="shared" ca="1" si="199"/>
        <v>0</v>
      </c>
      <c r="FJ41" s="57">
        <f t="shared" ca="1" si="199"/>
        <v>0</v>
      </c>
      <c r="FK41" s="129">
        <f t="shared" ca="1" si="199"/>
        <v>0</v>
      </c>
      <c r="FL41" s="128">
        <f t="shared" ca="1" si="199"/>
        <v>0</v>
      </c>
      <c r="FM41" s="57">
        <f t="shared" ca="1" si="199"/>
        <v>0</v>
      </c>
      <c r="FN41" s="57">
        <f t="shared" ca="1" si="199"/>
        <v>0</v>
      </c>
      <c r="FO41" s="57">
        <f t="shared" ca="1" si="199"/>
        <v>0</v>
      </c>
      <c r="FP41" s="57">
        <f t="shared" ca="1" si="199"/>
        <v>0</v>
      </c>
      <c r="FQ41" s="57">
        <f t="shared" ca="1" si="199"/>
        <v>0</v>
      </c>
      <c r="FR41" s="57">
        <f t="shared" ca="1" si="199"/>
        <v>0</v>
      </c>
      <c r="FS41" s="57">
        <f t="shared" ca="1" si="199"/>
        <v>0</v>
      </c>
      <c r="FT41" s="57">
        <f t="shared" ca="1" si="199"/>
        <v>0</v>
      </c>
      <c r="FU41" s="57">
        <f t="shared" ca="1" si="199"/>
        <v>0</v>
      </c>
      <c r="FV41" s="57">
        <f t="shared" ca="1" si="199"/>
        <v>0</v>
      </c>
      <c r="FW41" s="129">
        <f t="shared" ca="1" si="199"/>
        <v>0</v>
      </c>
      <c r="FX41" s="128">
        <f t="shared" ca="1" si="199"/>
        <v>0</v>
      </c>
      <c r="FY41" s="57">
        <f t="shared" ca="1" si="199"/>
        <v>0</v>
      </c>
      <c r="FZ41" s="57">
        <f t="shared" ca="1" si="199"/>
        <v>0</v>
      </c>
      <c r="GA41" s="57">
        <f t="shared" ca="1" si="199"/>
        <v>0</v>
      </c>
      <c r="GB41" s="57">
        <f t="shared" ca="1" si="199"/>
        <v>0</v>
      </c>
      <c r="GC41" s="57">
        <f t="shared" ca="1" si="199"/>
        <v>0</v>
      </c>
      <c r="GD41" s="57">
        <f t="shared" ca="1" si="199"/>
        <v>0</v>
      </c>
      <c r="GE41" s="57">
        <f t="shared" ca="1" si="199"/>
        <v>0</v>
      </c>
      <c r="GF41" s="57">
        <f t="shared" ca="1" si="199"/>
        <v>0</v>
      </c>
      <c r="GG41" s="57">
        <f t="shared" ca="1" si="199"/>
        <v>0</v>
      </c>
      <c r="GH41" s="57">
        <f t="shared" ca="1" si="199"/>
        <v>0</v>
      </c>
      <c r="GI41" s="129">
        <f t="shared" ca="1" si="199"/>
        <v>0</v>
      </c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</row>
    <row r="42" spans="1:222" ht="12.95" customHeight="1" x14ac:dyDescent="0.25">
      <c r="A42" s="32"/>
      <c r="B42" s="275" t="s">
        <v>25</v>
      </c>
      <c r="C42" s="29" t="s">
        <v>497</v>
      </c>
      <c r="D42" s="283" t="s">
        <v>11</v>
      </c>
      <c r="E42" s="294" t="s">
        <v>322</v>
      </c>
      <c r="F42" s="29" t="s">
        <v>418</v>
      </c>
      <c r="G42" s="258" t="s">
        <v>419</v>
      </c>
      <c r="H42" s="1">
        <v>16400100000</v>
      </c>
      <c r="I42" s="1">
        <v>44800401000</v>
      </c>
      <c r="J42" s="100" t="str">
        <f>IF(AND(M42&gt;VLOOKUP($B$2,References!A:B,2,FALSE),M42&lt;$B$2),"Ending Depreciation",IF(M42&lt;=$B$2,"Fully Depreciated",IF(M42&gt;$B$2,"Depreciating","ERROR")))</f>
        <v>Fully Depreciated</v>
      </c>
      <c r="K42" s="52" t="s">
        <v>216</v>
      </c>
      <c r="L42" s="102">
        <f>VLOOKUP(K42,References!U:W,3,FALSE)</f>
        <v>42001</v>
      </c>
      <c r="M42" s="104">
        <f t="shared" si="171"/>
        <v>43096</v>
      </c>
      <c r="N42" s="106">
        <v>3</v>
      </c>
      <c r="O42" s="29">
        <f t="shared" si="172"/>
        <v>156</v>
      </c>
      <c r="P42" s="109">
        <f t="shared" si="173"/>
        <v>329.85714285714283</v>
      </c>
      <c r="Q42" s="98">
        <f t="shared" si="174"/>
        <v>211.67948717948718</v>
      </c>
      <c r="R42" s="92">
        <v>33022</v>
      </c>
      <c r="S42" s="28">
        <f t="shared" ca="1" si="175"/>
        <v>33021.999999999985</v>
      </c>
      <c r="T42" s="28">
        <f t="shared" ca="1" si="176"/>
        <v>0</v>
      </c>
      <c r="U42" s="32"/>
      <c r="V42" s="27">
        <f t="shared" ca="1" si="177"/>
        <v>0</v>
      </c>
      <c r="W42" s="27">
        <f t="shared" ca="1" si="178"/>
        <v>0</v>
      </c>
      <c r="X42" s="27">
        <f t="shared" ca="1" si="179"/>
        <v>0</v>
      </c>
      <c r="Y42" s="27">
        <f t="shared" ca="1" si="180"/>
        <v>0</v>
      </c>
      <c r="Z42" s="27">
        <f t="shared" ca="1" si="181"/>
        <v>0</v>
      </c>
      <c r="AA42" s="27">
        <f t="shared" ca="1" si="182"/>
        <v>9102.2179487179492</v>
      </c>
      <c r="AB42" s="27">
        <f t="shared" ca="1" si="183"/>
        <v>11219.012820512822</v>
      </c>
      <c r="AC42" s="27">
        <f t="shared" ca="1" si="184"/>
        <v>11007.333333333336</v>
      </c>
      <c r="AD42" s="27">
        <f t="shared" ca="1" si="185"/>
        <v>1693.4358974358797</v>
      </c>
      <c r="AE42" s="27">
        <f t="shared" ca="1" si="186"/>
        <v>0</v>
      </c>
      <c r="AF42" s="27">
        <f t="shared" ca="1" si="187"/>
        <v>0</v>
      </c>
      <c r="AG42" s="27">
        <f t="shared" ca="1" si="188"/>
        <v>0</v>
      </c>
      <c r="AH42" s="27">
        <f t="shared" ca="1" si="189"/>
        <v>0</v>
      </c>
      <c r="AI42" s="32"/>
      <c r="AJ42" s="128">
        <f t="shared" ref="AJ42:BO42" ca="1" si="200">IF($M42&lt;=AI$6,0,IF(AND($M42&gt;AI$6,$M42&lt;=AJ$6),$R42-(SUM(OFFSET($AJ42,0,0,1,MATCH(AI$6,$AJ$6:$GI$6)))),IF($L42&gt;AJ$6,0,(IF($M42&gt;AJ$6,$Q42*AJ$4)))))</f>
        <v>0</v>
      </c>
      <c r="AK42" s="57">
        <f t="shared" ca="1" si="200"/>
        <v>0</v>
      </c>
      <c r="AL42" s="57">
        <f t="shared" ca="1" si="200"/>
        <v>0</v>
      </c>
      <c r="AM42" s="57">
        <f t="shared" ca="1" si="200"/>
        <v>0</v>
      </c>
      <c r="AN42" s="57">
        <f t="shared" ca="1" si="200"/>
        <v>0</v>
      </c>
      <c r="AO42" s="57">
        <f t="shared" ca="1" si="200"/>
        <v>0</v>
      </c>
      <c r="AP42" s="57">
        <f t="shared" ca="1" si="200"/>
        <v>0</v>
      </c>
      <c r="AQ42" s="57">
        <f t="shared" ca="1" si="200"/>
        <v>0</v>
      </c>
      <c r="AR42" s="57">
        <f t="shared" ca="1" si="200"/>
        <v>0</v>
      </c>
      <c r="AS42" s="57">
        <f t="shared" ca="1" si="200"/>
        <v>0</v>
      </c>
      <c r="AT42" s="57">
        <f t="shared" ca="1" si="200"/>
        <v>0</v>
      </c>
      <c r="AU42" s="129">
        <f t="shared" ca="1" si="200"/>
        <v>0</v>
      </c>
      <c r="AV42" s="128">
        <f t="shared" ca="1" si="200"/>
        <v>0</v>
      </c>
      <c r="AW42" s="57">
        <f t="shared" ca="1" si="200"/>
        <v>0</v>
      </c>
      <c r="AX42" s="57">
        <f t="shared" ca="1" si="200"/>
        <v>0</v>
      </c>
      <c r="AY42" s="57">
        <f t="shared" ca="1" si="200"/>
        <v>0</v>
      </c>
      <c r="AZ42" s="57">
        <f t="shared" ca="1" si="200"/>
        <v>0</v>
      </c>
      <c r="BA42" s="57">
        <f t="shared" ca="1" si="200"/>
        <v>0</v>
      </c>
      <c r="BB42" s="57">
        <f t="shared" ca="1" si="200"/>
        <v>0</v>
      </c>
      <c r="BC42" s="57">
        <f t="shared" ca="1" si="200"/>
        <v>0</v>
      </c>
      <c r="BD42" s="57">
        <f t="shared" ca="1" si="200"/>
        <v>0</v>
      </c>
      <c r="BE42" s="57">
        <f t="shared" ca="1" si="200"/>
        <v>0</v>
      </c>
      <c r="BF42" s="57">
        <f t="shared" ca="1" si="200"/>
        <v>0</v>
      </c>
      <c r="BG42" s="129">
        <f t="shared" ca="1" si="200"/>
        <v>0</v>
      </c>
      <c r="BH42" s="128">
        <f t="shared" ca="1" si="200"/>
        <v>0</v>
      </c>
      <c r="BI42" s="57">
        <f t="shared" ca="1" si="200"/>
        <v>0</v>
      </c>
      <c r="BJ42" s="57">
        <f t="shared" ca="1" si="200"/>
        <v>0</v>
      </c>
      <c r="BK42" s="57">
        <f t="shared" ca="1" si="200"/>
        <v>0</v>
      </c>
      <c r="BL42" s="57">
        <f t="shared" ca="1" si="200"/>
        <v>0</v>
      </c>
      <c r="BM42" s="57">
        <f t="shared" ca="1" si="200"/>
        <v>0</v>
      </c>
      <c r="BN42" s="57">
        <f t="shared" ca="1" si="200"/>
        <v>0</v>
      </c>
      <c r="BO42" s="57">
        <f t="shared" ca="1" si="200"/>
        <v>0</v>
      </c>
      <c r="BP42" s="57">
        <f t="shared" ref="BP42:CU42" ca="1" si="201">IF($M42&lt;=BO$6,0,IF(AND($M42&gt;BO$6,$M42&lt;=BP$6),$R42-(SUM(OFFSET($AJ42,0,0,1,MATCH(BO$6,$AJ$6:$GI$6)))),IF($L42&gt;BP$6,0,(IF($M42&gt;BP$6,$Q42*BP$4)))))</f>
        <v>0</v>
      </c>
      <c r="BQ42" s="57">
        <f t="shared" ca="1" si="201"/>
        <v>0</v>
      </c>
      <c r="BR42" s="57">
        <f t="shared" ca="1" si="201"/>
        <v>0</v>
      </c>
      <c r="BS42" s="129">
        <f t="shared" ca="1" si="201"/>
        <v>0</v>
      </c>
      <c r="BT42" s="128">
        <f t="shared" ca="1" si="201"/>
        <v>0</v>
      </c>
      <c r="BU42" s="57">
        <f t="shared" ca="1" si="201"/>
        <v>0</v>
      </c>
      <c r="BV42" s="57">
        <f t="shared" ca="1" si="201"/>
        <v>0</v>
      </c>
      <c r="BW42" s="57">
        <f t="shared" ca="1" si="201"/>
        <v>0</v>
      </c>
      <c r="BX42" s="57">
        <f t="shared" ca="1" si="201"/>
        <v>0</v>
      </c>
      <c r="BY42" s="57">
        <f t="shared" ca="1" si="201"/>
        <v>0</v>
      </c>
      <c r="BZ42" s="57">
        <f t="shared" ca="1" si="201"/>
        <v>0</v>
      </c>
      <c r="CA42" s="57">
        <f t="shared" ca="1" si="201"/>
        <v>0</v>
      </c>
      <c r="CB42" s="57">
        <f t="shared" ca="1" si="201"/>
        <v>0</v>
      </c>
      <c r="CC42" s="57">
        <f t="shared" ca="1" si="201"/>
        <v>0</v>
      </c>
      <c r="CD42" s="57">
        <f t="shared" ca="1" si="201"/>
        <v>0</v>
      </c>
      <c r="CE42" s="129">
        <f t="shared" ca="1" si="201"/>
        <v>0</v>
      </c>
      <c r="CF42" s="128">
        <f t="shared" ca="1" si="201"/>
        <v>0</v>
      </c>
      <c r="CG42" s="57">
        <f t="shared" ca="1" si="201"/>
        <v>0</v>
      </c>
      <c r="CH42" s="57">
        <f t="shared" ca="1" si="201"/>
        <v>0</v>
      </c>
      <c r="CI42" s="57">
        <f t="shared" ca="1" si="201"/>
        <v>0</v>
      </c>
      <c r="CJ42" s="57">
        <f t="shared" ca="1" si="201"/>
        <v>0</v>
      </c>
      <c r="CK42" s="57">
        <f t="shared" ca="1" si="201"/>
        <v>0</v>
      </c>
      <c r="CL42" s="57">
        <f t="shared" ca="1" si="201"/>
        <v>0</v>
      </c>
      <c r="CM42" s="57">
        <f t="shared" ca="1" si="201"/>
        <v>0</v>
      </c>
      <c r="CN42" s="57">
        <f t="shared" ca="1" si="201"/>
        <v>0</v>
      </c>
      <c r="CO42" s="57">
        <f t="shared" ca="1" si="201"/>
        <v>0</v>
      </c>
      <c r="CP42" s="57">
        <f t="shared" ca="1" si="201"/>
        <v>0</v>
      </c>
      <c r="CQ42" s="129">
        <f t="shared" ca="1" si="201"/>
        <v>0</v>
      </c>
      <c r="CR42" s="128">
        <f t="shared" ca="1" si="201"/>
        <v>0</v>
      </c>
      <c r="CS42" s="57">
        <f t="shared" ca="1" si="201"/>
        <v>0</v>
      </c>
      <c r="CT42" s="57">
        <f t="shared" ca="1" si="201"/>
        <v>846.71794871794873</v>
      </c>
      <c r="CU42" s="57">
        <f t="shared" ca="1" si="201"/>
        <v>846.71794871794873</v>
      </c>
      <c r="CV42" s="57">
        <f t="shared" ref="CV42:EA42" ca="1" si="202">IF($M42&lt;=CU$6,0,IF(AND($M42&gt;CU$6,$M42&lt;=CV$6),$R42-(SUM(OFFSET($AJ42,0,0,1,MATCH(CU$6,$AJ$6:$GI$6)))),IF($L42&gt;CV$6,0,(IF($M42&gt;CV$6,$Q42*CV$4)))))</f>
        <v>1058.397435897436</v>
      </c>
      <c r="CW42" s="57">
        <f t="shared" ca="1" si="202"/>
        <v>846.71794871794873</v>
      </c>
      <c r="CX42" s="57">
        <f t="shared" ca="1" si="202"/>
        <v>846.71794871794873</v>
      </c>
      <c r="CY42" s="57">
        <f t="shared" ca="1" si="202"/>
        <v>1058.397435897436</v>
      </c>
      <c r="CZ42" s="57">
        <f t="shared" ca="1" si="202"/>
        <v>846.71794871794873</v>
      </c>
      <c r="DA42" s="57">
        <f t="shared" ca="1" si="202"/>
        <v>846.71794871794873</v>
      </c>
      <c r="DB42" s="57">
        <f t="shared" ca="1" si="202"/>
        <v>1058.397435897436</v>
      </c>
      <c r="DC42" s="129">
        <f t="shared" ca="1" si="202"/>
        <v>846.71794871794873</v>
      </c>
      <c r="DD42" s="128">
        <f t="shared" ca="1" si="202"/>
        <v>846.71794871794873</v>
      </c>
      <c r="DE42" s="57">
        <f t="shared" ca="1" si="202"/>
        <v>1058.397435897436</v>
      </c>
      <c r="DF42" s="57">
        <f t="shared" ca="1" si="202"/>
        <v>846.71794871794873</v>
      </c>
      <c r="DG42" s="57">
        <f t="shared" ca="1" si="202"/>
        <v>846.71794871794873</v>
      </c>
      <c r="DH42" s="57">
        <f t="shared" ca="1" si="202"/>
        <v>1058.397435897436</v>
      </c>
      <c r="DI42" s="57">
        <f t="shared" ca="1" si="202"/>
        <v>846.71794871794873</v>
      </c>
      <c r="DJ42" s="57">
        <f t="shared" ca="1" si="202"/>
        <v>846.71794871794873</v>
      </c>
      <c r="DK42" s="57">
        <f t="shared" ca="1" si="202"/>
        <v>1058.397435897436</v>
      </c>
      <c r="DL42" s="57">
        <f t="shared" ca="1" si="202"/>
        <v>846.71794871794873</v>
      </c>
      <c r="DM42" s="57">
        <f t="shared" ca="1" si="202"/>
        <v>846.71794871794873</v>
      </c>
      <c r="DN42" s="57">
        <f t="shared" ca="1" si="202"/>
        <v>1058.397435897436</v>
      </c>
      <c r="DO42" s="129">
        <f t="shared" ca="1" si="202"/>
        <v>1058.397435897436</v>
      </c>
      <c r="DP42" s="128">
        <f t="shared" ca="1" si="202"/>
        <v>846.71794871794873</v>
      </c>
      <c r="DQ42" s="57">
        <f t="shared" ca="1" si="202"/>
        <v>1058.397435897436</v>
      </c>
      <c r="DR42" s="57">
        <f t="shared" ca="1" si="202"/>
        <v>846.71794871794873</v>
      </c>
      <c r="DS42" s="57">
        <f t="shared" ca="1" si="202"/>
        <v>846.71794871794873</v>
      </c>
      <c r="DT42" s="57">
        <f t="shared" ca="1" si="202"/>
        <v>1058.397435897436</v>
      </c>
      <c r="DU42" s="57">
        <f t="shared" ca="1" si="202"/>
        <v>846.71794871794873</v>
      </c>
      <c r="DV42" s="57">
        <f t="shared" ca="1" si="202"/>
        <v>846.71794871794873</v>
      </c>
      <c r="DW42" s="57">
        <f t="shared" ca="1" si="202"/>
        <v>1058.397435897436</v>
      </c>
      <c r="DX42" s="57">
        <f t="shared" ca="1" si="202"/>
        <v>846.71794871794873</v>
      </c>
      <c r="DY42" s="57">
        <f t="shared" ca="1" si="202"/>
        <v>846.71794871794873</v>
      </c>
      <c r="DZ42" s="57">
        <f t="shared" ca="1" si="202"/>
        <v>1058.397435897436</v>
      </c>
      <c r="EA42" s="129">
        <f t="shared" ca="1" si="202"/>
        <v>846.71794871794873</v>
      </c>
      <c r="EB42" s="128">
        <f t="shared" ref="EB42:FG42" ca="1" si="203">IF($M42&lt;=EA$6,0,IF(AND($M42&gt;EA$6,$M42&lt;=EB$6),$R42-(SUM(OFFSET($AJ42,0,0,1,MATCH(EA$6,$AJ$6:$GI$6)))),IF($L42&gt;EB$6,0,(IF($M42&gt;EB$6,$Q42*EB$4)))))</f>
        <v>846.71794871794873</v>
      </c>
      <c r="EC42" s="57">
        <f t="shared" ca="1" si="203"/>
        <v>846.71794871793099</v>
      </c>
      <c r="ED42" s="57">
        <f t="shared" ca="1" si="203"/>
        <v>0</v>
      </c>
      <c r="EE42" s="57">
        <f t="shared" ca="1" si="203"/>
        <v>0</v>
      </c>
      <c r="EF42" s="57">
        <f t="shared" ca="1" si="203"/>
        <v>0</v>
      </c>
      <c r="EG42" s="57">
        <f t="shared" ca="1" si="203"/>
        <v>0</v>
      </c>
      <c r="EH42" s="57">
        <f t="shared" ca="1" si="203"/>
        <v>0</v>
      </c>
      <c r="EI42" s="57">
        <f t="shared" ca="1" si="203"/>
        <v>0</v>
      </c>
      <c r="EJ42" s="57">
        <f t="shared" ca="1" si="203"/>
        <v>0</v>
      </c>
      <c r="EK42" s="57">
        <f t="shared" ca="1" si="203"/>
        <v>0</v>
      </c>
      <c r="EL42" s="57">
        <f t="shared" ca="1" si="203"/>
        <v>0</v>
      </c>
      <c r="EM42" s="129">
        <f t="shared" ca="1" si="203"/>
        <v>0</v>
      </c>
      <c r="EN42" s="128">
        <f t="shared" ca="1" si="203"/>
        <v>0</v>
      </c>
      <c r="EO42" s="57">
        <f t="shared" ca="1" si="203"/>
        <v>0</v>
      </c>
      <c r="EP42" s="57">
        <f t="shared" ca="1" si="203"/>
        <v>0</v>
      </c>
      <c r="EQ42" s="57">
        <f t="shared" ca="1" si="203"/>
        <v>0</v>
      </c>
      <c r="ER42" s="57">
        <f t="shared" ca="1" si="203"/>
        <v>0</v>
      </c>
      <c r="ES42" s="57">
        <f t="shared" ca="1" si="203"/>
        <v>0</v>
      </c>
      <c r="ET42" s="57">
        <f t="shared" ca="1" si="203"/>
        <v>0</v>
      </c>
      <c r="EU42" s="57">
        <f t="shared" ca="1" si="203"/>
        <v>0</v>
      </c>
      <c r="EV42" s="57">
        <f t="shared" ca="1" si="203"/>
        <v>0</v>
      </c>
      <c r="EW42" s="57">
        <f t="shared" ca="1" si="203"/>
        <v>0</v>
      </c>
      <c r="EX42" s="57">
        <f t="shared" ca="1" si="203"/>
        <v>0</v>
      </c>
      <c r="EY42" s="129">
        <f t="shared" ca="1" si="203"/>
        <v>0</v>
      </c>
      <c r="EZ42" s="128">
        <f t="shared" ca="1" si="203"/>
        <v>0</v>
      </c>
      <c r="FA42" s="57">
        <f t="shared" ca="1" si="203"/>
        <v>0</v>
      </c>
      <c r="FB42" s="57">
        <f t="shared" ca="1" si="203"/>
        <v>0</v>
      </c>
      <c r="FC42" s="57">
        <f t="shared" ca="1" si="203"/>
        <v>0</v>
      </c>
      <c r="FD42" s="57">
        <f t="shared" ca="1" si="203"/>
        <v>0</v>
      </c>
      <c r="FE42" s="57">
        <f t="shared" ca="1" si="203"/>
        <v>0</v>
      </c>
      <c r="FF42" s="57">
        <f t="shared" ca="1" si="203"/>
        <v>0</v>
      </c>
      <c r="FG42" s="57">
        <f t="shared" ca="1" si="203"/>
        <v>0</v>
      </c>
      <c r="FH42" s="57">
        <f t="shared" ref="FH42:GI42" ca="1" si="204">IF($M42&lt;=FG$6,0,IF(AND($M42&gt;FG$6,$M42&lt;=FH$6),$R42-(SUM(OFFSET($AJ42,0,0,1,MATCH(FG$6,$AJ$6:$GI$6)))),IF($L42&gt;FH$6,0,(IF($M42&gt;FH$6,$Q42*FH$4)))))</f>
        <v>0</v>
      </c>
      <c r="FI42" s="57">
        <f t="shared" ca="1" si="204"/>
        <v>0</v>
      </c>
      <c r="FJ42" s="57">
        <f t="shared" ca="1" si="204"/>
        <v>0</v>
      </c>
      <c r="FK42" s="129">
        <f t="shared" ca="1" si="204"/>
        <v>0</v>
      </c>
      <c r="FL42" s="128">
        <f t="shared" ca="1" si="204"/>
        <v>0</v>
      </c>
      <c r="FM42" s="57">
        <f t="shared" ca="1" si="204"/>
        <v>0</v>
      </c>
      <c r="FN42" s="57">
        <f t="shared" ca="1" si="204"/>
        <v>0</v>
      </c>
      <c r="FO42" s="57">
        <f t="shared" ca="1" si="204"/>
        <v>0</v>
      </c>
      <c r="FP42" s="57">
        <f t="shared" ca="1" si="204"/>
        <v>0</v>
      </c>
      <c r="FQ42" s="57">
        <f t="shared" ca="1" si="204"/>
        <v>0</v>
      </c>
      <c r="FR42" s="57">
        <f t="shared" ca="1" si="204"/>
        <v>0</v>
      </c>
      <c r="FS42" s="57">
        <f t="shared" ca="1" si="204"/>
        <v>0</v>
      </c>
      <c r="FT42" s="57">
        <f t="shared" ca="1" si="204"/>
        <v>0</v>
      </c>
      <c r="FU42" s="57">
        <f t="shared" ca="1" si="204"/>
        <v>0</v>
      </c>
      <c r="FV42" s="57">
        <f t="shared" ca="1" si="204"/>
        <v>0</v>
      </c>
      <c r="FW42" s="129">
        <f t="shared" ca="1" si="204"/>
        <v>0</v>
      </c>
      <c r="FX42" s="128">
        <f t="shared" ca="1" si="204"/>
        <v>0</v>
      </c>
      <c r="FY42" s="57">
        <f t="shared" ca="1" si="204"/>
        <v>0</v>
      </c>
      <c r="FZ42" s="57">
        <f t="shared" ca="1" si="204"/>
        <v>0</v>
      </c>
      <c r="GA42" s="57">
        <f t="shared" ca="1" si="204"/>
        <v>0</v>
      </c>
      <c r="GB42" s="57">
        <f t="shared" ca="1" si="204"/>
        <v>0</v>
      </c>
      <c r="GC42" s="57">
        <f t="shared" ca="1" si="204"/>
        <v>0</v>
      </c>
      <c r="GD42" s="57">
        <f t="shared" ca="1" si="204"/>
        <v>0</v>
      </c>
      <c r="GE42" s="57">
        <f t="shared" ca="1" si="204"/>
        <v>0</v>
      </c>
      <c r="GF42" s="57">
        <f t="shared" ca="1" si="204"/>
        <v>0</v>
      </c>
      <c r="GG42" s="57">
        <f t="shared" ca="1" si="204"/>
        <v>0</v>
      </c>
      <c r="GH42" s="57">
        <f t="shared" ca="1" si="204"/>
        <v>0</v>
      </c>
      <c r="GI42" s="129">
        <f t="shared" ca="1" si="204"/>
        <v>0</v>
      </c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</row>
    <row r="43" spans="1:222" ht="12.95" customHeight="1" x14ac:dyDescent="0.25">
      <c r="A43" s="32"/>
      <c r="B43" s="275" t="s">
        <v>25</v>
      </c>
      <c r="C43" s="29" t="s">
        <v>498</v>
      </c>
      <c r="D43" s="276" t="s">
        <v>347</v>
      </c>
      <c r="E43" s="29" t="s">
        <v>324</v>
      </c>
      <c r="F43" s="29" t="s">
        <v>420</v>
      </c>
      <c r="G43" s="258" t="s">
        <v>421</v>
      </c>
      <c r="H43" s="1">
        <v>16400100000</v>
      </c>
      <c r="I43" s="1">
        <v>44800501000</v>
      </c>
      <c r="J43" s="100" t="str">
        <f>IF(AND(M43&gt;VLOOKUP($B$2,References!A:B,2,FALSE),M43&lt;$B$2),"Ending Depreciation",IF(M43&lt;=$B$2,"Fully Depreciated",IF(M43&gt;$B$2,"Depreciating","ERROR")))</f>
        <v>Fully Depreciated</v>
      </c>
      <c r="K43" s="52" t="s">
        <v>250</v>
      </c>
      <c r="L43" s="102">
        <f>VLOOKUP(K43,References!U:W,3,FALSE)</f>
        <v>43037</v>
      </c>
      <c r="M43" s="104">
        <f t="shared" si="171"/>
        <v>44132</v>
      </c>
      <c r="N43" s="106">
        <v>3</v>
      </c>
      <c r="O43" s="29">
        <f t="shared" si="172"/>
        <v>156</v>
      </c>
      <c r="P43" s="109">
        <f t="shared" si="173"/>
        <v>181.85714285714286</v>
      </c>
      <c r="Q43" s="98">
        <f t="shared" si="174"/>
        <v>135.99358974358975</v>
      </c>
      <c r="R43" s="92">
        <v>21215</v>
      </c>
      <c r="S43" s="28">
        <f t="shared" ca="1" si="175"/>
        <v>21214.999999999993</v>
      </c>
      <c r="T43" s="28">
        <f t="shared" ca="1" si="176"/>
        <v>0</v>
      </c>
      <c r="U43" s="32"/>
      <c r="V43" s="27">
        <f t="shared" ca="1" si="177"/>
        <v>0</v>
      </c>
      <c r="W43" s="27">
        <f t="shared" ca="1" si="178"/>
        <v>0</v>
      </c>
      <c r="X43" s="27">
        <f t="shared" ca="1" si="179"/>
        <v>0</v>
      </c>
      <c r="Y43" s="27">
        <f t="shared" ca="1" si="180"/>
        <v>0</v>
      </c>
      <c r="Z43" s="27">
        <f t="shared" ca="1" si="181"/>
        <v>0</v>
      </c>
      <c r="AA43" s="27">
        <f t="shared" ca="1" si="182"/>
        <v>0</v>
      </c>
      <c r="AB43" s="27">
        <f t="shared" ca="1" si="183"/>
        <v>0</v>
      </c>
      <c r="AC43" s="27">
        <f t="shared" ca="1" si="184"/>
        <v>0</v>
      </c>
      <c r="AD43" s="27">
        <f t="shared" ca="1" si="185"/>
        <v>7071.6666666666679</v>
      </c>
      <c r="AE43" s="27">
        <f t="shared" ca="1" si="186"/>
        <v>7071.6666666666679</v>
      </c>
      <c r="AF43" s="27">
        <f t="shared" ca="1" si="187"/>
        <v>7071.6666666666679</v>
      </c>
      <c r="AG43" s="27">
        <f t="shared" ca="1" si="188"/>
        <v>-1.0913936421275139E-11</v>
      </c>
      <c r="AH43" s="27">
        <f t="shared" ca="1" si="189"/>
        <v>0</v>
      </c>
      <c r="AI43" s="32"/>
      <c r="AJ43" s="128">
        <f t="shared" ref="AJ43:BO43" ca="1" si="205">IF($M43&lt;=AI$6,0,IF(AND($M43&gt;AI$6,$M43&lt;=AJ$6),$R43-(SUM(OFFSET($AJ43,0,0,1,MATCH(AI$6,$AJ$6:$GI$6)))),IF($L43&gt;AJ$6,0,(IF($M43&gt;AJ$6,$Q43*AJ$4)))))</f>
        <v>0</v>
      </c>
      <c r="AK43" s="57">
        <f t="shared" ca="1" si="205"/>
        <v>0</v>
      </c>
      <c r="AL43" s="57">
        <f t="shared" ca="1" si="205"/>
        <v>0</v>
      </c>
      <c r="AM43" s="57">
        <f t="shared" ca="1" si="205"/>
        <v>0</v>
      </c>
      <c r="AN43" s="57">
        <f t="shared" ca="1" si="205"/>
        <v>0</v>
      </c>
      <c r="AO43" s="57">
        <f t="shared" ca="1" si="205"/>
        <v>0</v>
      </c>
      <c r="AP43" s="57">
        <f t="shared" ca="1" si="205"/>
        <v>0</v>
      </c>
      <c r="AQ43" s="57">
        <f t="shared" ca="1" si="205"/>
        <v>0</v>
      </c>
      <c r="AR43" s="57">
        <f t="shared" ca="1" si="205"/>
        <v>0</v>
      </c>
      <c r="AS43" s="57">
        <f t="shared" ca="1" si="205"/>
        <v>0</v>
      </c>
      <c r="AT43" s="57">
        <f t="shared" ca="1" si="205"/>
        <v>0</v>
      </c>
      <c r="AU43" s="129">
        <f t="shared" ca="1" si="205"/>
        <v>0</v>
      </c>
      <c r="AV43" s="128">
        <f t="shared" ca="1" si="205"/>
        <v>0</v>
      </c>
      <c r="AW43" s="57">
        <f t="shared" ca="1" si="205"/>
        <v>0</v>
      </c>
      <c r="AX43" s="57">
        <f t="shared" ca="1" si="205"/>
        <v>0</v>
      </c>
      <c r="AY43" s="57">
        <f t="shared" ca="1" si="205"/>
        <v>0</v>
      </c>
      <c r="AZ43" s="57">
        <f t="shared" ca="1" si="205"/>
        <v>0</v>
      </c>
      <c r="BA43" s="57">
        <f t="shared" ca="1" si="205"/>
        <v>0</v>
      </c>
      <c r="BB43" s="57">
        <f t="shared" ca="1" si="205"/>
        <v>0</v>
      </c>
      <c r="BC43" s="57">
        <f t="shared" ca="1" si="205"/>
        <v>0</v>
      </c>
      <c r="BD43" s="57">
        <f t="shared" ca="1" si="205"/>
        <v>0</v>
      </c>
      <c r="BE43" s="57">
        <f t="shared" ca="1" si="205"/>
        <v>0</v>
      </c>
      <c r="BF43" s="57">
        <f t="shared" ca="1" si="205"/>
        <v>0</v>
      </c>
      <c r="BG43" s="129">
        <f t="shared" ca="1" si="205"/>
        <v>0</v>
      </c>
      <c r="BH43" s="128">
        <f t="shared" ca="1" si="205"/>
        <v>0</v>
      </c>
      <c r="BI43" s="57">
        <f t="shared" ca="1" si="205"/>
        <v>0</v>
      </c>
      <c r="BJ43" s="57">
        <f t="shared" ca="1" si="205"/>
        <v>0</v>
      </c>
      <c r="BK43" s="57">
        <f t="shared" ca="1" si="205"/>
        <v>0</v>
      </c>
      <c r="BL43" s="57">
        <f t="shared" ca="1" si="205"/>
        <v>0</v>
      </c>
      <c r="BM43" s="57">
        <f t="shared" ca="1" si="205"/>
        <v>0</v>
      </c>
      <c r="BN43" s="57">
        <f t="shared" ca="1" si="205"/>
        <v>0</v>
      </c>
      <c r="BO43" s="57">
        <f t="shared" ca="1" si="205"/>
        <v>0</v>
      </c>
      <c r="BP43" s="57">
        <f t="shared" ref="BP43:CU43" ca="1" si="206">IF($M43&lt;=BO$6,0,IF(AND($M43&gt;BO$6,$M43&lt;=BP$6),$R43-(SUM(OFFSET($AJ43,0,0,1,MATCH(BO$6,$AJ$6:$GI$6)))),IF($L43&gt;BP$6,0,(IF($M43&gt;BP$6,$Q43*BP$4)))))</f>
        <v>0</v>
      </c>
      <c r="BQ43" s="57">
        <f t="shared" ca="1" si="206"/>
        <v>0</v>
      </c>
      <c r="BR43" s="57">
        <f t="shared" ca="1" si="206"/>
        <v>0</v>
      </c>
      <c r="BS43" s="129">
        <f t="shared" ca="1" si="206"/>
        <v>0</v>
      </c>
      <c r="BT43" s="128">
        <f t="shared" ca="1" si="206"/>
        <v>0</v>
      </c>
      <c r="BU43" s="57">
        <f t="shared" ca="1" si="206"/>
        <v>0</v>
      </c>
      <c r="BV43" s="57">
        <f t="shared" ca="1" si="206"/>
        <v>0</v>
      </c>
      <c r="BW43" s="57">
        <f t="shared" ca="1" si="206"/>
        <v>0</v>
      </c>
      <c r="BX43" s="57">
        <f t="shared" ca="1" si="206"/>
        <v>0</v>
      </c>
      <c r="BY43" s="57">
        <f t="shared" ca="1" si="206"/>
        <v>0</v>
      </c>
      <c r="BZ43" s="57">
        <f t="shared" ca="1" si="206"/>
        <v>0</v>
      </c>
      <c r="CA43" s="57">
        <f t="shared" ca="1" si="206"/>
        <v>0</v>
      </c>
      <c r="CB43" s="57">
        <f t="shared" ca="1" si="206"/>
        <v>0</v>
      </c>
      <c r="CC43" s="57">
        <f t="shared" ca="1" si="206"/>
        <v>0</v>
      </c>
      <c r="CD43" s="57">
        <f t="shared" ca="1" si="206"/>
        <v>0</v>
      </c>
      <c r="CE43" s="129">
        <f t="shared" ca="1" si="206"/>
        <v>0</v>
      </c>
      <c r="CF43" s="128">
        <f t="shared" ca="1" si="206"/>
        <v>0</v>
      </c>
      <c r="CG43" s="57">
        <f t="shared" ca="1" si="206"/>
        <v>0</v>
      </c>
      <c r="CH43" s="57">
        <f t="shared" ca="1" si="206"/>
        <v>0</v>
      </c>
      <c r="CI43" s="57">
        <f t="shared" ca="1" si="206"/>
        <v>0</v>
      </c>
      <c r="CJ43" s="57">
        <f t="shared" ca="1" si="206"/>
        <v>0</v>
      </c>
      <c r="CK43" s="57">
        <f t="shared" ca="1" si="206"/>
        <v>0</v>
      </c>
      <c r="CL43" s="57">
        <f t="shared" ca="1" si="206"/>
        <v>0</v>
      </c>
      <c r="CM43" s="57">
        <f t="shared" ca="1" si="206"/>
        <v>0</v>
      </c>
      <c r="CN43" s="57">
        <f t="shared" ca="1" si="206"/>
        <v>0</v>
      </c>
      <c r="CO43" s="57">
        <f t="shared" ca="1" si="206"/>
        <v>0</v>
      </c>
      <c r="CP43" s="57">
        <f t="shared" ca="1" si="206"/>
        <v>0</v>
      </c>
      <c r="CQ43" s="129">
        <f t="shared" ca="1" si="206"/>
        <v>0</v>
      </c>
      <c r="CR43" s="128">
        <f t="shared" ca="1" si="206"/>
        <v>0</v>
      </c>
      <c r="CS43" s="57">
        <f t="shared" ca="1" si="206"/>
        <v>0</v>
      </c>
      <c r="CT43" s="57">
        <f t="shared" ca="1" si="206"/>
        <v>0</v>
      </c>
      <c r="CU43" s="57">
        <f t="shared" ca="1" si="206"/>
        <v>0</v>
      </c>
      <c r="CV43" s="57">
        <f t="shared" ref="CV43:EA43" ca="1" si="207">IF($M43&lt;=CU$6,0,IF(AND($M43&gt;CU$6,$M43&lt;=CV$6),$R43-(SUM(OFFSET($AJ43,0,0,1,MATCH(CU$6,$AJ$6:$GI$6)))),IF($L43&gt;CV$6,0,(IF($M43&gt;CV$6,$Q43*CV$4)))))</f>
        <v>0</v>
      </c>
      <c r="CW43" s="57">
        <f t="shared" ca="1" si="207"/>
        <v>0</v>
      </c>
      <c r="CX43" s="57">
        <f t="shared" ca="1" si="207"/>
        <v>0</v>
      </c>
      <c r="CY43" s="57">
        <f t="shared" ca="1" si="207"/>
        <v>0</v>
      </c>
      <c r="CZ43" s="57">
        <f t="shared" ca="1" si="207"/>
        <v>0</v>
      </c>
      <c r="DA43" s="57">
        <f t="shared" ca="1" si="207"/>
        <v>0</v>
      </c>
      <c r="DB43" s="57">
        <f t="shared" ca="1" si="207"/>
        <v>0</v>
      </c>
      <c r="DC43" s="129">
        <f t="shared" ca="1" si="207"/>
        <v>0</v>
      </c>
      <c r="DD43" s="128">
        <f t="shared" ca="1" si="207"/>
        <v>0</v>
      </c>
      <c r="DE43" s="57">
        <f t="shared" ca="1" si="207"/>
        <v>0</v>
      </c>
      <c r="DF43" s="57">
        <f t="shared" ca="1" si="207"/>
        <v>0</v>
      </c>
      <c r="DG43" s="57">
        <f t="shared" ca="1" si="207"/>
        <v>0</v>
      </c>
      <c r="DH43" s="57">
        <f t="shared" ca="1" si="207"/>
        <v>0</v>
      </c>
      <c r="DI43" s="57">
        <f t="shared" ca="1" si="207"/>
        <v>0</v>
      </c>
      <c r="DJ43" s="57">
        <f t="shared" ca="1" si="207"/>
        <v>0</v>
      </c>
      <c r="DK43" s="57">
        <f t="shared" ca="1" si="207"/>
        <v>0</v>
      </c>
      <c r="DL43" s="57">
        <f t="shared" ca="1" si="207"/>
        <v>0</v>
      </c>
      <c r="DM43" s="57">
        <f t="shared" ca="1" si="207"/>
        <v>0</v>
      </c>
      <c r="DN43" s="57">
        <f t="shared" ca="1" si="207"/>
        <v>0</v>
      </c>
      <c r="DO43" s="129">
        <f t="shared" ca="1" si="207"/>
        <v>0</v>
      </c>
      <c r="DP43" s="128">
        <f t="shared" ca="1" si="207"/>
        <v>0</v>
      </c>
      <c r="DQ43" s="57">
        <f t="shared" ca="1" si="207"/>
        <v>0</v>
      </c>
      <c r="DR43" s="57">
        <f t="shared" ca="1" si="207"/>
        <v>0</v>
      </c>
      <c r="DS43" s="57">
        <f t="shared" ca="1" si="207"/>
        <v>0</v>
      </c>
      <c r="DT43" s="57">
        <f t="shared" ca="1" si="207"/>
        <v>0</v>
      </c>
      <c r="DU43" s="57">
        <f t="shared" ca="1" si="207"/>
        <v>0</v>
      </c>
      <c r="DV43" s="57">
        <f t="shared" ca="1" si="207"/>
        <v>0</v>
      </c>
      <c r="DW43" s="57">
        <f t="shared" ca="1" si="207"/>
        <v>0</v>
      </c>
      <c r="DX43" s="57">
        <f t="shared" ca="1" si="207"/>
        <v>0</v>
      </c>
      <c r="DY43" s="57">
        <f t="shared" ca="1" si="207"/>
        <v>0</v>
      </c>
      <c r="DZ43" s="57">
        <f t="shared" ca="1" si="207"/>
        <v>0</v>
      </c>
      <c r="EA43" s="129">
        <f t="shared" ca="1" si="207"/>
        <v>0</v>
      </c>
      <c r="EB43" s="128">
        <f t="shared" ref="EB43:FG43" ca="1" si="208">IF($M43&lt;=EA$6,0,IF(AND($M43&gt;EA$6,$M43&lt;=EB$6),$R43-(SUM(OFFSET($AJ43,0,0,1,MATCH(EA$6,$AJ$6:$GI$6)))),IF($L43&gt;EB$6,0,(IF($M43&gt;EB$6,$Q43*EB$4)))))</f>
        <v>543.97435897435901</v>
      </c>
      <c r="EC43" s="57">
        <f t="shared" ca="1" si="208"/>
        <v>679.96794871794873</v>
      </c>
      <c r="ED43" s="57">
        <f t="shared" ca="1" si="208"/>
        <v>543.97435897435901</v>
      </c>
      <c r="EE43" s="57">
        <f t="shared" ca="1" si="208"/>
        <v>543.97435897435901</v>
      </c>
      <c r="EF43" s="57">
        <f t="shared" ca="1" si="208"/>
        <v>679.96794871794873</v>
      </c>
      <c r="EG43" s="57">
        <f t="shared" ca="1" si="208"/>
        <v>543.97435897435901</v>
      </c>
      <c r="EH43" s="57">
        <f t="shared" ca="1" si="208"/>
        <v>543.97435897435901</v>
      </c>
      <c r="EI43" s="57">
        <f t="shared" ca="1" si="208"/>
        <v>679.96794871794873</v>
      </c>
      <c r="EJ43" s="57">
        <f t="shared" ca="1" si="208"/>
        <v>543.97435897435901</v>
      </c>
      <c r="EK43" s="57">
        <f t="shared" ca="1" si="208"/>
        <v>543.97435897435901</v>
      </c>
      <c r="EL43" s="57">
        <f t="shared" ca="1" si="208"/>
        <v>679.96794871794873</v>
      </c>
      <c r="EM43" s="129">
        <f t="shared" ca="1" si="208"/>
        <v>543.97435897435901</v>
      </c>
      <c r="EN43" s="128">
        <f t="shared" ca="1" si="208"/>
        <v>543.97435897435901</v>
      </c>
      <c r="EO43" s="57">
        <f t="shared" ca="1" si="208"/>
        <v>679.96794871794873</v>
      </c>
      <c r="EP43" s="57">
        <f t="shared" ca="1" si="208"/>
        <v>543.97435897435901</v>
      </c>
      <c r="EQ43" s="57">
        <f t="shared" ca="1" si="208"/>
        <v>543.97435897435901</v>
      </c>
      <c r="ER43" s="57">
        <f t="shared" ca="1" si="208"/>
        <v>679.96794871794873</v>
      </c>
      <c r="ES43" s="57">
        <f t="shared" ca="1" si="208"/>
        <v>543.97435897435901</v>
      </c>
      <c r="ET43" s="57">
        <f t="shared" ca="1" si="208"/>
        <v>543.97435897435901</v>
      </c>
      <c r="EU43" s="57">
        <f t="shared" ca="1" si="208"/>
        <v>679.96794871794873</v>
      </c>
      <c r="EV43" s="57">
        <f t="shared" ca="1" si="208"/>
        <v>543.97435897435901</v>
      </c>
      <c r="EW43" s="57">
        <f t="shared" ca="1" si="208"/>
        <v>543.97435897435901</v>
      </c>
      <c r="EX43" s="57">
        <f t="shared" ca="1" si="208"/>
        <v>679.96794871794873</v>
      </c>
      <c r="EY43" s="129">
        <f t="shared" ca="1" si="208"/>
        <v>543.97435897435901</v>
      </c>
      <c r="EZ43" s="128">
        <f t="shared" ca="1" si="208"/>
        <v>543.97435897435901</v>
      </c>
      <c r="FA43" s="57">
        <f t="shared" ca="1" si="208"/>
        <v>679.96794871794873</v>
      </c>
      <c r="FB43" s="57">
        <f t="shared" ca="1" si="208"/>
        <v>543.97435897435901</v>
      </c>
      <c r="FC43" s="57">
        <f t="shared" ca="1" si="208"/>
        <v>543.97435897435901</v>
      </c>
      <c r="FD43" s="57">
        <f t="shared" ca="1" si="208"/>
        <v>679.96794871794873</v>
      </c>
      <c r="FE43" s="57">
        <f t="shared" ca="1" si="208"/>
        <v>543.97435897435901</v>
      </c>
      <c r="FF43" s="57">
        <f t="shared" ca="1" si="208"/>
        <v>543.97435897435901</v>
      </c>
      <c r="FG43" s="57">
        <f t="shared" ca="1" si="208"/>
        <v>679.96794871794873</v>
      </c>
      <c r="FH43" s="57">
        <f t="shared" ref="FH43:GI43" ca="1" si="209">IF($M43&lt;=FG$6,0,IF(AND($M43&gt;FG$6,$M43&lt;=FH$6),$R43-(SUM(OFFSET($AJ43,0,0,1,MATCH(FG$6,$AJ$6:$GI$6)))),IF($L43&gt;FH$6,0,(IF($M43&gt;FH$6,$Q43*FH$4)))))</f>
        <v>543.97435897435901</v>
      </c>
      <c r="FI43" s="57">
        <f t="shared" ca="1" si="209"/>
        <v>543.97435897435901</v>
      </c>
      <c r="FJ43" s="57">
        <f t="shared" ca="1" si="209"/>
        <v>679.96794871794873</v>
      </c>
      <c r="FK43" s="129">
        <f t="shared" ca="1" si="209"/>
        <v>543.97435897435901</v>
      </c>
      <c r="FL43" s="128">
        <f t="shared" ca="1" si="209"/>
        <v>-1.0913936421275139E-11</v>
      </c>
      <c r="FM43" s="57">
        <f t="shared" ca="1" si="209"/>
        <v>0</v>
      </c>
      <c r="FN43" s="57">
        <f t="shared" ca="1" si="209"/>
        <v>0</v>
      </c>
      <c r="FO43" s="57">
        <f t="shared" ca="1" si="209"/>
        <v>0</v>
      </c>
      <c r="FP43" s="57">
        <f t="shared" ca="1" si="209"/>
        <v>0</v>
      </c>
      <c r="FQ43" s="57">
        <f t="shared" ca="1" si="209"/>
        <v>0</v>
      </c>
      <c r="FR43" s="57">
        <f t="shared" ca="1" si="209"/>
        <v>0</v>
      </c>
      <c r="FS43" s="57">
        <f t="shared" ca="1" si="209"/>
        <v>0</v>
      </c>
      <c r="FT43" s="57">
        <f t="shared" ca="1" si="209"/>
        <v>0</v>
      </c>
      <c r="FU43" s="57">
        <f t="shared" ca="1" si="209"/>
        <v>0</v>
      </c>
      <c r="FV43" s="57">
        <f t="shared" ca="1" si="209"/>
        <v>0</v>
      </c>
      <c r="FW43" s="129">
        <f t="shared" ca="1" si="209"/>
        <v>0</v>
      </c>
      <c r="FX43" s="128">
        <f t="shared" ca="1" si="209"/>
        <v>0</v>
      </c>
      <c r="FY43" s="57">
        <f t="shared" ca="1" si="209"/>
        <v>0</v>
      </c>
      <c r="FZ43" s="57">
        <f t="shared" ca="1" si="209"/>
        <v>0</v>
      </c>
      <c r="GA43" s="57">
        <f t="shared" ca="1" si="209"/>
        <v>0</v>
      </c>
      <c r="GB43" s="57">
        <f t="shared" ca="1" si="209"/>
        <v>0</v>
      </c>
      <c r="GC43" s="57">
        <f t="shared" ca="1" si="209"/>
        <v>0</v>
      </c>
      <c r="GD43" s="57">
        <f t="shared" ca="1" si="209"/>
        <v>0</v>
      </c>
      <c r="GE43" s="57">
        <f t="shared" ca="1" si="209"/>
        <v>0</v>
      </c>
      <c r="GF43" s="57">
        <f t="shared" ca="1" si="209"/>
        <v>0</v>
      </c>
      <c r="GG43" s="57">
        <f t="shared" ca="1" si="209"/>
        <v>0</v>
      </c>
      <c r="GH43" s="57">
        <f t="shared" ca="1" si="209"/>
        <v>0</v>
      </c>
      <c r="GI43" s="129">
        <f t="shared" ca="1" si="209"/>
        <v>0</v>
      </c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</row>
    <row r="44" spans="1:222" ht="12.95" customHeight="1" x14ac:dyDescent="0.25">
      <c r="A44" s="32"/>
      <c r="B44" s="275" t="s">
        <v>25</v>
      </c>
      <c r="C44" s="29" t="s">
        <v>499</v>
      </c>
      <c r="D44" s="276" t="s">
        <v>10</v>
      </c>
      <c r="E44" s="29" t="s">
        <v>322</v>
      </c>
      <c r="F44" s="29" t="s">
        <v>422</v>
      </c>
      <c r="G44" s="258" t="s">
        <v>423</v>
      </c>
      <c r="H44" s="1">
        <v>16400100000</v>
      </c>
      <c r="I44" s="1">
        <v>44800401000</v>
      </c>
      <c r="J44" s="100" t="str">
        <f>IF(AND(M44&gt;VLOOKUP($B$2,References!A:B,2,FALSE),M44&lt;$B$2),"Ending Depreciation",IF(M44&lt;=$B$2,"Fully Depreciated",IF(M44&gt;$B$2,"Depreciating","ERROR")))</f>
        <v>Depreciating</v>
      </c>
      <c r="K44" s="52" t="s">
        <v>259</v>
      </c>
      <c r="L44" s="102">
        <f>VLOOKUP(K44,References!U:W,3,FALSE)</f>
        <v>43310</v>
      </c>
      <c r="M44" s="104">
        <f t="shared" si="171"/>
        <v>44405</v>
      </c>
      <c r="N44" s="106">
        <v>3</v>
      </c>
      <c r="O44" s="29">
        <f t="shared" si="172"/>
        <v>156</v>
      </c>
      <c r="P44" s="109">
        <f t="shared" si="173"/>
        <v>142.85714285714286</v>
      </c>
      <c r="Q44" s="98">
        <f t="shared" si="174"/>
        <v>168.39743589743588</v>
      </c>
      <c r="R44" s="92">
        <v>26270</v>
      </c>
      <c r="S44" s="28">
        <f t="shared" ca="1" si="175"/>
        <v>24080.833333333332</v>
      </c>
      <c r="T44" s="28">
        <f t="shared" ca="1" si="176"/>
        <v>2189.1666666666679</v>
      </c>
      <c r="U44" s="32"/>
      <c r="V44" s="27">
        <f t="shared" ca="1" si="177"/>
        <v>0</v>
      </c>
      <c r="W44" s="27">
        <f t="shared" ca="1" si="178"/>
        <v>0</v>
      </c>
      <c r="X44" s="27">
        <f t="shared" ca="1" si="179"/>
        <v>0</v>
      </c>
      <c r="Y44" s="27">
        <f t="shared" ca="1" si="180"/>
        <v>0</v>
      </c>
      <c r="Z44" s="27">
        <f t="shared" ca="1" si="181"/>
        <v>0</v>
      </c>
      <c r="AA44" s="27">
        <f t="shared" ca="1" si="182"/>
        <v>0</v>
      </c>
      <c r="AB44" s="27">
        <f t="shared" ca="1" si="183"/>
        <v>0</v>
      </c>
      <c r="AC44" s="27">
        <f t="shared" ca="1" si="184"/>
        <v>0</v>
      </c>
      <c r="AD44" s="27">
        <f t="shared" ca="1" si="185"/>
        <v>2189.1666666666665</v>
      </c>
      <c r="AE44" s="27">
        <f t="shared" ca="1" si="186"/>
        <v>8756.6666666666661</v>
      </c>
      <c r="AF44" s="27">
        <f t="shared" ca="1" si="187"/>
        <v>8756.6666666666661</v>
      </c>
      <c r="AG44" s="27">
        <f t="shared" ca="1" si="188"/>
        <v>4378.333333333333</v>
      </c>
      <c r="AH44" s="27">
        <f t="shared" ca="1" si="189"/>
        <v>0</v>
      </c>
      <c r="AI44" s="32"/>
      <c r="AJ44" s="128">
        <f t="shared" ref="AJ44:BO44" ca="1" si="210">IF($M44&lt;=AI$6,0,IF(AND($M44&gt;AI$6,$M44&lt;=AJ$6),$R44-(SUM(OFFSET($AJ44,0,0,1,MATCH(AI$6,$AJ$6:$GI$6)))),IF($L44&gt;AJ$6,0,(IF($M44&gt;AJ$6,$Q44*AJ$4)))))</f>
        <v>0</v>
      </c>
      <c r="AK44" s="57">
        <f t="shared" ca="1" si="210"/>
        <v>0</v>
      </c>
      <c r="AL44" s="57">
        <f t="shared" ca="1" si="210"/>
        <v>0</v>
      </c>
      <c r="AM44" s="57">
        <f t="shared" ca="1" si="210"/>
        <v>0</v>
      </c>
      <c r="AN44" s="57">
        <f t="shared" ca="1" si="210"/>
        <v>0</v>
      </c>
      <c r="AO44" s="57">
        <f t="shared" ca="1" si="210"/>
        <v>0</v>
      </c>
      <c r="AP44" s="57">
        <f t="shared" ca="1" si="210"/>
        <v>0</v>
      </c>
      <c r="AQ44" s="57">
        <f t="shared" ca="1" si="210"/>
        <v>0</v>
      </c>
      <c r="AR44" s="57">
        <f t="shared" ca="1" si="210"/>
        <v>0</v>
      </c>
      <c r="AS44" s="57">
        <f t="shared" ca="1" si="210"/>
        <v>0</v>
      </c>
      <c r="AT44" s="57">
        <f t="shared" ca="1" si="210"/>
        <v>0</v>
      </c>
      <c r="AU44" s="129">
        <f t="shared" ca="1" si="210"/>
        <v>0</v>
      </c>
      <c r="AV44" s="128">
        <f t="shared" ca="1" si="210"/>
        <v>0</v>
      </c>
      <c r="AW44" s="57">
        <f t="shared" ca="1" si="210"/>
        <v>0</v>
      </c>
      <c r="AX44" s="57">
        <f t="shared" ca="1" si="210"/>
        <v>0</v>
      </c>
      <c r="AY44" s="57">
        <f t="shared" ca="1" si="210"/>
        <v>0</v>
      </c>
      <c r="AZ44" s="57">
        <f t="shared" ca="1" si="210"/>
        <v>0</v>
      </c>
      <c r="BA44" s="57">
        <f t="shared" ca="1" si="210"/>
        <v>0</v>
      </c>
      <c r="BB44" s="57">
        <f t="shared" ca="1" si="210"/>
        <v>0</v>
      </c>
      <c r="BC44" s="57">
        <f t="shared" ca="1" si="210"/>
        <v>0</v>
      </c>
      <c r="BD44" s="57">
        <f t="shared" ca="1" si="210"/>
        <v>0</v>
      </c>
      <c r="BE44" s="57">
        <f t="shared" ca="1" si="210"/>
        <v>0</v>
      </c>
      <c r="BF44" s="57">
        <f t="shared" ca="1" si="210"/>
        <v>0</v>
      </c>
      <c r="BG44" s="129">
        <f t="shared" ca="1" si="210"/>
        <v>0</v>
      </c>
      <c r="BH44" s="128">
        <f t="shared" ca="1" si="210"/>
        <v>0</v>
      </c>
      <c r="BI44" s="57">
        <f t="shared" ca="1" si="210"/>
        <v>0</v>
      </c>
      <c r="BJ44" s="57">
        <f t="shared" ca="1" si="210"/>
        <v>0</v>
      </c>
      <c r="BK44" s="57">
        <f t="shared" ca="1" si="210"/>
        <v>0</v>
      </c>
      <c r="BL44" s="57">
        <f t="shared" ca="1" si="210"/>
        <v>0</v>
      </c>
      <c r="BM44" s="57">
        <f t="shared" ca="1" si="210"/>
        <v>0</v>
      </c>
      <c r="BN44" s="57">
        <f t="shared" ca="1" si="210"/>
        <v>0</v>
      </c>
      <c r="BO44" s="57">
        <f t="shared" ca="1" si="210"/>
        <v>0</v>
      </c>
      <c r="BP44" s="57">
        <f t="shared" ref="BP44:CU44" ca="1" si="211">IF($M44&lt;=BO$6,0,IF(AND($M44&gt;BO$6,$M44&lt;=BP$6),$R44-(SUM(OFFSET($AJ44,0,0,1,MATCH(BO$6,$AJ$6:$GI$6)))),IF($L44&gt;BP$6,0,(IF($M44&gt;BP$6,$Q44*BP$4)))))</f>
        <v>0</v>
      </c>
      <c r="BQ44" s="57">
        <f t="shared" ca="1" si="211"/>
        <v>0</v>
      </c>
      <c r="BR44" s="57">
        <f t="shared" ca="1" si="211"/>
        <v>0</v>
      </c>
      <c r="BS44" s="129">
        <f t="shared" ca="1" si="211"/>
        <v>0</v>
      </c>
      <c r="BT44" s="128">
        <f t="shared" ca="1" si="211"/>
        <v>0</v>
      </c>
      <c r="BU44" s="57">
        <f t="shared" ca="1" si="211"/>
        <v>0</v>
      </c>
      <c r="BV44" s="57">
        <f t="shared" ca="1" si="211"/>
        <v>0</v>
      </c>
      <c r="BW44" s="57">
        <f t="shared" ca="1" si="211"/>
        <v>0</v>
      </c>
      <c r="BX44" s="57">
        <f t="shared" ca="1" si="211"/>
        <v>0</v>
      </c>
      <c r="BY44" s="57">
        <f t="shared" ca="1" si="211"/>
        <v>0</v>
      </c>
      <c r="BZ44" s="57">
        <f t="shared" ca="1" si="211"/>
        <v>0</v>
      </c>
      <c r="CA44" s="57">
        <f t="shared" ca="1" si="211"/>
        <v>0</v>
      </c>
      <c r="CB44" s="57">
        <f t="shared" ca="1" si="211"/>
        <v>0</v>
      </c>
      <c r="CC44" s="57">
        <f t="shared" ca="1" si="211"/>
        <v>0</v>
      </c>
      <c r="CD44" s="57">
        <f t="shared" ca="1" si="211"/>
        <v>0</v>
      </c>
      <c r="CE44" s="129">
        <f t="shared" ca="1" si="211"/>
        <v>0</v>
      </c>
      <c r="CF44" s="128">
        <f t="shared" ca="1" si="211"/>
        <v>0</v>
      </c>
      <c r="CG44" s="57">
        <f t="shared" ca="1" si="211"/>
        <v>0</v>
      </c>
      <c r="CH44" s="57">
        <f t="shared" ca="1" si="211"/>
        <v>0</v>
      </c>
      <c r="CI44" s="57">
        <f t="shared" ca="1" si="211"/>
        <v>0</v>
      </c>
      <c r="CJ44" s="57">
        <f t="shared" ca="1" si="211"/>
        <v>0</v>
      </c>
      <c r="CK44" s="57">
        <f t="shared" ca="1" si="211"/>
        <v>0</v>
      </c>
      <c r="CL44" s="57">
        <f t="shared" ca="1" si="211"/>
        <v>0</v>
      </c>
      <c r="CM44" s="57">
        <f t="shared" ca="1" si="211"/>
        <v>0</v>
      </c>
      <c r="CN44" s="57">
        <f t="shared" ca="1" si="211"/>
        <v>0</v>
      </c>
      <c r="CO44" s="57">
        <f t="shared" ca="1" si="211"/>
        <v>0</v>
      </c>
      <c r="CP44" s="57">
        <f t="shared" ca="1" si="211"/>
        <v>0</v>
      </c>
      <c r="CQ44" s="129">
        <f t="shared" ca="1" si="211"/>
        <v>0</v>
      </c>
      <c r="CR44" s="128">
        <f t="shared" ca="1" si="211"/>
        <v>0</v>
      </c>
      <c r="CS44" s="57">
        <f t="shared" ca="1" si="211"/>
        <v>0</v>
      </c>
      <c r="CT44" s="57">
        <f t="shared" ca="1" si="211"/>
        <v>0</v>
      </c>
      <c r="CU44" s="57">
        <f t="shared" ca="1" si="211"/>
        <v>0</v>
      </c>
      <c r="CV44" s="57">
        <f t="shared" ref="CV44:EA44" ca="1" si="212">IF($M44&lt;=CU$6,0,IF(AND($M44&gt;CU$6,$M44&lt;=CV$6),$R44-(SUM(OFFSET($AJ44,0,0,1,MATCH(CU$6,$AJ$6:$GI$6)))),IF($L44&gt;CV$6,0,(IF($M44&gt;CV$6,$Q44*CV$4)))))</f>
        <v>0</v>
      </c>
      <c r="CW44" s="57">
        <f t="shared" ca="1" si="212"/>
        <v>0</v>
      </c>
      <c r="CX44" s="57">
        <f t="shared" ca="1" si="212"/>
        <v>0</v>
      </c>
      <c r="CY44" s="57">
        <f t="shared" ca="1" si="212"/>
        <v>0</v>
      </c>
      <c r="CZ44" s="57">
        <f t="shared" ca="1" si="212"/>
        <v>0</v>
      </c>
      <c r="DA44" s="57">
        <f t="shared" ca="1" si="212"/>
        <v>0</v>
      </c>
      <c r="DB44" s="57">
        <f t="shared" ca="1" si="212"/>
        <v>0</v>
      </c>
      <c r="DC44" s="129">
        <f t="shared" ca="1" si="212"/>
        <v>0</v>
      </c>
      <c r="DD44" s="128">
        <f t="shared" ca="1" si="212"/>
        <v>0</v>
      </c>
      <c r="DE44" s="57">
        <f t="shared" ca="1" si="212"/>
        <v>0</v>
      </c>
      <c r="DF44" s="57">
        <f t="shared" ca="1" si="212"/>
        <v>0</v>
      </c>
      <c r="DG44" s="57">
        <f t="shared" ca="1" si="212"/>
        <v>0</v>
      </c>
      <c r="DH44" s="57">
        <f t="shared" ca="1" si="212"/>
        <v>0</v>
      </c>
      <c r="DI44" s="57">
        <f t="shared" ca="1" si="212"/>
        <v>0</v>
      </c>
      <c r="DJ44" s="57">
        <f t="shared" ca="1" si="212"/>
        <v>0</v>
      </c>
      <c r="DK44" s="57">
        <f t="shared" ca="1" si="212"/>
        <v>0</v>
      </c>
      <c r="DL44" s="57">
        <f t="shared" ca="1" si="212"/>
        <v>0</v>
      </c>
      <c r="DM44" s="57">
        <f t="shared" ca="1" si="212"/>
        <v>0</v>
      </c>
      <c r="DN44" s="57">
        <f t="shared" ca="1" si="212"/>
        <v>0</v>
      </c>
      <c r="DO44" s="129">
        <f t="shared" ca="1" si="212"/>
        <v>0</v>
      </c>
      <c r="DP44" s="128">
        <f t="shared" ca="1" si="212"/>
        <v>0</v>
      </c>
      <c r="DQ44" s="57">
        <f t="shared" ca="1" si="212"/>
        <v>0</v>
      </c>
      <c r="DR44" s="57">
        <f t="shared" ca="1" si="212"/>
        <v>0</v>
      </c>
      <c r="DS44" s="57">
        <f t="shared" ca="1" si="212"/>
        <v>0</v>
      </c>
      <c r="DT44" s="57">
        <f t="shared" ca="1" si="212"/>
        <v>0</v>
      </c>
      <c r="DU44" s="57">
        <f t="shared" ca="1" si="212"/>
        <v>0</v>
      </c>
      <c r="DV44" s="57">
        <f t="shared" ca="1" si="212"/>
        <v>0</v>
      </c>
      <c r="DW44" s="57">
        <f t="shared" ca="1" si="212"/>
        <v>0</v>
      </c>
      <c r="DX44" s="57">
        <f t="shared" ca="1" si="212"/>
        <v>0</v>
      </c>
      <c r="DY44" s="57">
        <f t="shared" ca="1" si="212"/>
        <v>0</v>
      </c>
      <c r="DZ44" s="57">
        <f t="shared" ca="1" si="212"/>
        <v>0</v>
      </c>
      <c r="EA44" s="129">
        <f t="shared" ca="1" si="212"/>
        <v>0</v>
      </c>
      <c r="EB44" s="128">
        <f t="shared" ref="EB44:FG44" ca="1" si="213">IF($M44&lt;=EA$6,0,IF(AND($M44&gt;EA$6,$M44&lt;=EB$6),$R44-(SUM(OFFSET($AJ44,0,0,1,MATCH(EA$6,$AJ$6:$GI$6)))),IF($L44&gt;EB$6,0,(IF($M44&gt;EB$6,$Q44*EB$4)))))</f>
        <v>0</v>
      </c>
      <c r="EC44" s="57">
        <f t="shared" ca="1" si="213"/>
        <v>0</v>
      </c>
      <c r="ED44" s="57">
        <f t="shared" ca="1" si="213"/>
        <v>0</v>
      </c>
      <c r="EE44" s="57">
        <f t="shared" ca="1" si="213"/>
        <v>0</v>
      </c>
      <c r="EF44" s="57">
        <f t="shared" ca="1" si="213"/>
        <v>0</v>
      </c>
      <c r="EG44" s="57">
        <f t="shared" ca="1" si="213"/>
        <v>0</v>
      </c>
      <c r="EH44" s="57">
        <f t="shared" ca="1" si="213"/>
        <v>0</v>
      </c>
      <c r="EI44" s="57">
        <f t="shared" ca="1" si="213"/>
        <v>0</v>
      </c>
      <c r="EJ44" s="57">
        <f t="shared" ca="1" si="213"/>
        <v>0</v>
      </c>
      <c r="EK44" s="57">
        <f t="shared" ca="1" si="213"/>
        <v>673.58974358974353</v>
      </c>
      <c r="EL44" s="57">
        <f t="shared" ca="1" si="213"/>
        <v>841.98717948717945</v>
      </c>
      <c r="EM44" s="129">
        <f t="shared" ca="1" si="213"/>
        <v>673.58974358974353</v>
      </c>
      <c r="EN44" s="128">
        <f t="shared" ca="1" si="213"/>
        <v>673.58974358974353</v>
      </c>
      <c r="EO44" s="57">
        <f t="shared" ca="1" si="213"/>
        <v>841.98717948717945</v>
      </c>
      <c r="EP44" s="57">
        <f t="shared" ca="1" si="213"/>
        <v>673.58974358974353</v>
      </c>
      <c r="EQ44" s="57">
        <f t="shared" ca="1" si="213"/>
        <v>673.58974358974353</v>
      </c>
      <c r="ER44" s="57">
        <f t="shared" ca="1" si="213"/>
        <v>841.98717948717945</v>
      </c>
      <c r="ES44" s="57">
        <f t="shared" ca="1" si="213"/>
        <v>673.58974358974353</v>
      </c>
      <c r="ET44" s="57">
        <f t="shared" ca="1" si="213"/>
        <v>673.58974358974353</v>
      </c>
      <c r="EU44" s="57">
        <f t="shared" ca="1" si="213"/>
        <v>841.98717948717945</v>
      </c>
      <c r="EV44" s="57">
        <f t="shared" ca="1" si="213"/>
        <v>673.58974358974353</v>
      </c>
      <c r="EW44" s="57">
        <f t="shared" ca="1" si="213"/>
        <v>673.58974358974353</v>
      </c>
      <c r="EX44" s="57">
        <f t="shared" ca="1" si="213"/>
        <v>841.98717948717945</v>
      </c>
      <c r="EY44" s="129">
        <f t="shared" ca="1" si="213"/>
        <v>673.58974358974353</v>
      </c>
      <c r="EZ44" s="128">
        <f t="shared" ca="1" si="213"/>
        <v>673.58974358974353</v>
      </c>
      <c r="FA44" s="57">
        <f t="shared" ca="1" si="213"/>
        <v>841.98717948717945</v>
      </c>
      <c r="FB44" s="57">
        <f t="shared" ca="1" si="213"/>
        <v>673.58974358974353</v>
      </c>
      <c r="FC44" s="57">
        <f t="shared" ca="1" si="213"/>
        <v>673.58974358974353</v>
      </c>
      <c r="FD44" s="57">
        <f t="shared" ca="1" si="213"/>
        <v>841.98717948717945</v>
      </c>
      <c r="FE44" s="57">
        <f t="shared" ca="1" si="213"/>
        <v>673.58974358974353</v>
      </c>
      <c r="FF44" s="57">
        <f t="shared" ca="1" si="213"/>
        <v>673.58974358974353</v>
      </c>
      <c r="FG44" s="57">
        <f t="shared" ca="1" si="213"/>
        <v>841.98717948717945</v>
      </c>
      <c r="FH44" s="57">
        <f t="shared" ref="FH44:GI44" ca="1" si="214">IF($M44&lt;=FG$6,0,IF(AND($M44&gt;FG$6,$M44&lt;=FH$6),$R44-(SUM(OFFSET($AJ44,0,0,1,MATCH(FG$6,$AJ$6:$GI$6)))),IF($L44&gt;FH$6,0,(IF($M44&gt;FH$6,$Q44*FH$4)))))</f>
        <v>673.58974358974353</v>
      </c>
      <c r="FI44" s="57">
        <f t="shared" ca="1" si="214"/>
        <v>673.58974358974353</v>
      </c>
      <c r="FJ44" s="57">
        <f t="shared" ca="1" si="214"/>
        <v>841.98717948717945</v>
      </c>
      <c r="FK44" s="129">
        <f t="shared" ca="1" si="214"/>
        <v>673.58974358974353</v>
      </c>
      <c r="FL44" s="128">
        <f t="shared" ca="1" si="214"/>
        <v>673.58974358974353</v>
      </c>
      <c r="FM44" s="57">
        <f t="shared" ca="1" si="214"/>
        <v>841.98717948717945</v>
      </c>
      <c r="FN44" s="57">
        <f t="shared" ca="1" si="214"/>
        <v>673.58974358974353</v>
      </c>
      <c r="FO44" s="57">
        <f t="shared" ca="1" si="214"/>
        <v>673.58974358974353</v>
      </c>
      <c r="FP44" s="57">
        <f t="shared" ca="1" si="214"/>
        <v>841.98717948717945</v>
      </c>
      <c r="FQ44" s="57">
        <f t="shared" ca="1" si="214"/>
        <v>673.58974358974353</v>
      </c>
      <c r="FR44" s="57">
        <f t="shared" ca="1" si="214"/>
        <v>673.58974358974353</v>
      </c>
      <c r="FS44" s="57">
        <f t="shared" ca="1" si="214"/>
        <v>841.98717948717945</v>
      </c>
      <c r="FT44" s="57">
        <f t="shared" ca="1" si="214"/>
        <v>673.58974358974353</v>
      </c>
      <c r="FU44" s="57">
        <f t="shared" ca="1" si="214"/>
        <v>7.2759576141834259E-12</v>
      </c>
      <c r="FV44" s="57">
        <f t="shared" ca="1" si="214"/>
        <v>0</v>
      </c>
      <c r="FW44" s="129">
        <f t="shared" ca="1" si="214"/>
        <v>0</v>
      </c>
      <c r="FX44" s="128">
        <f t="shared" ca="1" si="214"/>
        <v>0</v>
      </c>
      <c r="FY44" s="57">
        <f t="shared" ca="1" si="214"/>
        <v>0</v>
      </c>
      <c r="FZ44" s="57">
        <f t="shared" ca="1" si="214"/>
        <v>0</v>
      </c>
      <c r="GA44" s="57">
        <f t="shared" ca="1" si="214"/>
        <v>0</v>
      </c>
      <c r="GB44" s="57">
        <f t="shared" ca="1" si="214"/>
        <v>0</v>
      </c>
      <c r="GC44" s="57">
        <f t="shared" ca="1" si="214"/>
        <v>0</v>
      </c>
      <c r="GD44" s="57">
        <f t="shared" ca="1" si="214"/>
        <v>0</v>
      </c>
      <c r="GE44" s="57">
        <f t="shared" ca="1" si="214"/>
        <v>0</v>
      </c>
      <c r="GF44" s="57">
        <f t="shared" ca="1" si="214"/>
        <v>0</v>
      </c>
      <c r="GG44" s="57">
        <f t="shared" ca="1" si="214"/>
        <v>0</v>
      </c>
      <c r="GH44" s="57">
        <f t="shared" ca="1" si="214"/>
        <v>0</v>
      </c>
      <c r="GI44" s="129">
        <f t="shared" ca="1" si="214"/>
        <v>0</v>
      </c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</row>
    <row r="45" spans="1:222" ht="12.95" customHeight="1" x14ac:dyDescent="0.25">
      <c r="A45" s="32"/>
      <c r="B45" s="275" t="s">
        <v>25</v>
      </c>
      <c r="C45" s="29" t="s">
        <v>500</v>
      </c>
      <c r="D45" s="276" t="s">
        <v>348</v>
      </c>
      <c r="E45" s="29" t="s">
        <v>323</v>
      </c>
      <c r="F45" s="29" t="s">
        <v>424</v>
      </c>
      <c r="G45" s="258" t="s">
        <v>425</v>
      </c>
      <c r="H45" s="1">
        <v>16400100000</v>
      </c>
      <c r="I45" s="1">
        <v>44800201000</v>
      </c>
      <c r="J45" s="100" t="str">
        <f>IF(AND(M45&gt;VLOOKUP($B$2,References!A:B,2,FALSE),M45&lt;$B$2),"Ending Depreciation",IF(M45&lt;=$B$2,"Fully Depreciated",IF(M45&gt;$B$2,"Depreciating","ERROR")))</f>
        <v>Depreciating</v>
      </c>
      <c r="K45" s="52" t="s">
        <v>259</v>
      </c>
      <c r="L45" s="102">
        <f>VLOOKUP(K45,References!U:W,3,FALSE)</f>
        <v>43310</v>
      </c>
      <c r="M45" s="104">
        <f t="shared" si="171"/>
        <v>44405</v>
      </c>
      <c r="N45" s="106">
        <v>3</v>
      </c>
      <c r="O45" s="29">
        <f t="shared" si="172"/>
        <v>156</v>
      </c>
      <c r="P45" s="109">
        <f t="shared" si="173"/>
        <v>142.85714285714286</v>
      </c>
      <c r="Q45" s="98">
        <f t="shared" si="174"/>
        <v>616.6987179487179</v>
      </c>
      <c r="R45" s="92">
        <v>96205</v>
      </c>
      <c r="S45" s="28">
        <f t="shared" ca="1" si="175"/>
        <v>88187.916666666657</v>
      </c>
      <c r="T45" s="28">
        <f t="shared" ca="1" si="176"/>
        <v>8017.083333333343</v>
      </c>
      <c r="U45" s="32"/>
      <c r="V45" s="27">
        <f t="shared" ca="1" si="177"/>
        <v>0</v>
      </c>
      <c r="W45" s="27">
        <f t="shared" ca="1" si="178"/>
        <v>0</v>
      </c>
      <c r="X45" s="27">
        <f t="shared" ca="1" si="179"/>
        <v>0</v>
      </c>
      <c r="Y45" s="27">
        <f t="shared" ca="1" si="180"/>
        <v>0</v>
      </c>
      <c r="Z45" s="27">
        <f t="shared" ca="1" si="181"/>
        <v>0</v>
      </c>
      <c r="AA45" s="27">
        <f t="shared" ca="1" si="182"/>
        <v>0</v>
      </c>
      <c r="AB45" s="27">
        <f t="shared" ca="1" si="183"/>
        <v>0</v>
      </c>
      <c r="AC45" s="27">
        <f t="shared" ca="1" si="184"/>
        <v>0</v>
      </c>
      <c r="AD45" s="27">
        <f t="shared" ca="1" si="185"/>
        <v>8017.0833333333321</v>
      </c>
      <c r="AE45" s="27">
        <f t="shared" ca="1" si="186"/>
        <v>32068.333333333328</v>
      </c>
      <c r="AF45" s="27">
        <f t="shared" ca="1" si="187"/>
        <v>32068.333333333328</v>
      </c>
      <c r="AG45" s="27">
        <f t="shared" ca="1" si="188"/>
        <v>16034.166666666664</v>
      </c>
      <c r="AH45" s="27">
        <f t="shared" ca="1" si="189"/>
        <v>0</v>
      </c>
      <c r="AI45" s="32"/>
      <c r="AJ45" s="128">
        <f t="shared" ref="AJ45:BO45" ca="1" si="215">IF($M45&lt;=AI$6,0,IF(AND($M45&gt;AI$6,$M45&lt;=AJ$6),$R45-(SUM(OFFSET($AJ45,0,0,1,MATCH(AI$6,$AJ$6:$GI$6)))),IF($L45&gt;AJ$6,0,(IF($M45&gt;AJ$6,$Q45*AJ$4)))))</f>
        <v>0</v>
      </c>
      <c r="AK45" s="57">
        <f t="shared" ca="1" si="215"/>
        <v>0</v>
      </c>
      <c r="AL45" s="57">
        <f t="shared" ca="1" si="215"/>
        <v>0</v>
      </c>
      <c r="AM45" s="57">
        <f t="shared" ca="1" si="215"/>
        <v>0</v>
      </c>
      <c r="AN45" s="57">
        <f t="shared" ca="1" si="215"/>
        <v>0</v>
      </c>
      <c r="AO45" s="57">
        <f t="shared" ca="1" si="215"/>
        <v>0</v>
      </c>
      <c r="AP45" s="57">
        <f t="shared" ca="1" si="215"/>
        <v>0</v>
      </c>
      <c r="AQ45" s="57">
        <f t="shared" ca="1" si="215"/>
        <v>0</v>
      </c>
      <c r="AR45" s="57">
        <f t="shared" ca="1" si="215"/>
        <v>0</v>
      </c>
      <c r="AS45" s="57">
        <f t="shared" ca="1" si="215"/>
        <v>0</v>
      </c>
      <c r="AT45" s="57">
        <f t="shared" ca="1" si="215"/>
        <v>0</v>
      </c>
      <c r="AU45" s="129">
        <f t="shared" ca="1" si="215"/>
        <v>0</v>
      </c>
      <c r="AV45" s="128">
        <f t="shared" ca="1" si="215"/>
        <v>0</v>
      </c>
      <c r="AW45" s="57">
        <f t="shared" ca="1" si="215"/>
        <v>0</v>
      </c>
      <c r="AX45" s="57">
        <f t="shared" ca="1" si="215"/>
        <v>0</v>
      </c>
      <c r="AY45" s="57">
        <f t="shared" ca="1" si="215"/>
        <v>0</v>
      </c>
      <c r="AZ45" s="57">
        <f t="shared" ca="1" si="215"/>
        <v>0</v>
      </c>
      <c r="BA45" s="57">
        <f t="shared" ca="1" si="215"/>
        <v>0</v>
      </c>
      <c r="BB45" s="57">
        <f t="shared" ca="1" si="215"/>
        <v>0</v>
      </c>
      <c r="BC45" s="57">
        <f t="shared" ca="1" si="215"/>
        <v>0</v>
      </c>
      <c r="BD45" s="57">
        <f t="shared" ca="1" si="215"/>
        <v>0</v>
      </c>
      <c r="BE45" s="57">
        <f t="shared" ca="1" si="215"/>
        <v>0</v>
      </c>
      <c r="BF45" s="57">
        <f t="shared" ca="1" si="215"/>
        <v>0</v>
      </c>
      <c r="BG45" s="129">
        <f t="shared" ca="1" si="215"/>
        <v>0</v>
      </c>
      <c r="BH45" s="128">
        <f t="shared" ca="1" si="215"/>
        <v>0</v>
      </c>
      <c r="BI45" s="57">
        <f t="shared" ca="1" si="215"/>
        <v>0</v>
      </c>
      <c r="BJ45" s="57">
        <f t="shared" ca="1" si="215"/>
        <v>0</v>
      </c>
      <c r="BK45" s="57">
        <f t="shared" ca="1" si="215"/>
        <v>0</v>
      </c>
      <c r="BL45" s="57">
        <f t="shared" ca="1" si="215"/>
        <v>0</v>
      </c>
      <c r="BM45" s="57">
        <f t="shared" ca="1" si="215"/>
        <v>0</v>
      </c>
      <c r="BN45" s="57">
        <f t="shared" ca="1" si="215"/>
        <v>0</v>
      </c>
      <c r="BO45" s="57">
        <f t="shared" ca="1" si="215"/>
        <v>0</v>
      </c>
      <c r="BP45" s="57">
        <f t="shared" ref="BP45:CU45" ca="1" si="216">IF($M45&lt;=BO$6,0,IF(AND($M45&gt;BO$6,$M45&lt;=BP$6),$R45-(SUM(OFFSET($AJ45,0,0,1,MATCH(BO$6,$AJ$6:$GI$6)))),IF($L45&gt;BP$6,0,(IF($M45&gt;BP$6,$Q45*BP$4)))))</f>
        <v>0</v>
      </c>
      <c r="BQ45" s="57">
        <f t="shared" ca="1" si="216"/>
        <v>0</v>
      </c>
      <c r="BR45" s="57">
        <f t="shared" ca="1" si="216"/>
        <v>0</v>
      </c>
      <c r="BS45" s="129">
        <f t="shared" ca="1" si="216"/>
        <v>0</v>
      </c>
      <c r="BT45" s="128">
        <f t="shared" ca="1" si="216"/>
        <v>0</v>
      </c>
      <c r="BU45" s="57">
        <f t="shared" ca="1" si="216"/>
        <v>0</v>
      </c>
      <c r="BV45" s="57">
        <f t="shared" ca="1" si="216"/>
        <v>0</v>
      </c>
      <c r="BW45" s="57">
        <f t="shared" ca="1" si="216"/>
        <v>0</v>
      </c>
      <c r="BX45" s="57">
        <f t="shared" ca="1" si="216"/>
        <v>0</v>
      </c>
      <c r="BY45" s="57">
        <f t="shared" ca="1" si="216"/>
        <v>0</v>
      </c>
      <c r="BZ45" s="57">
        <f t="shared" ca="1" si="216"/>
        <v>0</v>
      </c>
      <c r="CA45" s="57">
        <f t="shared" ca="1" si="216"/>
        <v>0</v>
      </c>
      <c r="CB45" s="57">
        <f t="shared" ca="1" si="216"/>
        <v>0</v>
      </c>
      <c r="CC45" s="57">
        <f t="shared" ca="1" si="216"/>
        <v>0</v>
      </c>
      <c r="CD45" s="57">
        <f t="shared" ca="1" si="216"/>
        <v>0</v>
      </c>
      <c r="CE45" s="129">
        <f t="shared" ca="1" si="216"/>
        <v>0</v>
      </c>
      <c r="CF45" s="128">
        <f t="shared" ca="1" si="216"/>
        <v>0</v>
      </c>
      <c r="CG45" s="57">
        <f t="shared" ca="1" si="216"/>
        <v>0</v>
      </c>
      <c r="CH45" s="57">
        <f t="shared" ca="1" si="216"/>
        <v>0</v>
      </c>
      <c r="CI45" s="57">
        <f t="shared" ca="1" si="216"/>
        <v>0</v>
      </c>
      <c r="CJ45" s="57">
        <f t="shared" ca="1" si="216"/>
        <v>0</v>
      </c>
      <c r="CK45" s="57">
        <f t="shared" ca="1" si="216"/>
        <v>0</v>
      </c>
      <c r="CL45" s="57">
        <f t="shared" ca="1" si="216"/>
        <v>0</v>
      </c>
      <c r="CM45" s="57">
        <f t="shared" ca="1" si="216"/>
        <v>0</v>
      </c>
      <c r="CN45" s="57">
        <f t="shared" ca="1" si="216"/>
        <v>0</v>
      </c>
      <c r="CO45" s="57">
        <f t="shared" ca="1" si="216"/>
        <v>0</v>
      </c>
      <c r="CP45" s="57">
        <f t="shared" ca="1" si="216"/>
        <v>0</v>
      </c>
      <c r="CQ45" s="129">
        <f t="shared" ca="1" si="216"/>
        <v>0</v>
      </c>
      <c r="CR45" s="128">
        <f t="shared" ca="1" si="216"/>
        <v>0</v>
      </c>
      <c r="CS45" s="57">
        <f t="shared" ca="1" si="216"/>
        <v>0</v>
      </c>
      <c r="CT45" s="57">
        <f t="shared" ca="1" si="216"/>
        <v>0</v>
      </c>
      <c r="CU45" s="57">
        <f t="shared" ca="1" si="216"/>
        <v>0</v>
      </c>
      <c r="CV45" s="57">
        <f t="shared" ref="CV45:EA45" ca="1" si="217">IF($M45&lt;=CU$6,0,IF(AND($M45&gt;CU$6,$M45&lt;=CV$6),$R45-(SUM(OFFSET($AJ45,0,0,1,MATCH(CU$6,$AJ$6:$GI$6)))),IF($L45&gt;CV$6,0,(IF($M45&gt;CV$6,$Q45*CV$4)))))</f>
        <v>0</v>
      </c>
      <c r="CW45" s="57">
        <f t="shared" ca="1" si="217"/>
        <v>0</v>
      </c>
      <c r="CX45" s="57">
        <f t="shared" ca="1" si="217"/>
        <v>0</v>
      </c>
      <c r="CY45" s="57">
        <f t="shared" ca="1" si="217"/>
        <v>0</v>
      </c>
      <c r="CZ45" s="57">
        <f t="shared" ca="1" si="217"/>
        <v>0</v>
      </c>
      <c r="DA45" s="57">
        <f t="shared" ca="1" si="217"/>
        <v>0</v>
      </c>
      <c r="DB45" s="57">
        <f t="shared" ca="1" si="217"/>
        <v>0</v>
      </c>
      <c r="DC45" s="129">
        <f t="shared" ca="1" si="217"/>
        <v>0</v>
      </c>
      <c r="DD45" s="128">
        <f t="shared" ca="1" si="217"/>
        <v>0</v>
      </c>
      <c r="DE45" s="57">
        <f t="shared" ca="1" si="217"/>
        <v>0</v>
      </c>
      <c r="DF45" s="57">
        <f t="shared" ca="1" si="217"/>
        <v>0</v>
      </c>
      <c r="DG45" s="57">
        <f t="shared" ca="1" si="217"/>
        <v>0</v>
      </c>
      <c r="DH45" s="57">
        <f t="shared" ca="1" si="217"/>
        <v>0</v>
      </c>
      <c r="DI45" s="57">
        <f t="shared" ca="1" si="217"/>
        <v>0</v>
      </c>
      <c r="DJ45" s="57">
        <f t="shared" ca="1" si="217"/>
        <v>0</v>
      </c>
      <c r="DK45" s="57">
        <f t="shared" ca="1" si="217"/>
        <v>0</v>
      </c>
      <c r="DL45" s="57">
        <f t="shared" ca="1" si="217"/>
        <v>0</v>
      </c>
      <c r="DM45" s="57">
        <f t="shared" ca="1" si="217"/>
        <v>0</v>
      </c>
      <c r="DN45" s="57">
        <f t="shared" ca="1" si="217"/>
        <v>0</v>
      </c>
      <c r="DO45" s="129">
        <f t="shared" ca="1" si="217"/>
        <v>0</v>
      </c>
      <c r="DP45" s="128">
        <f t="shared" ca="1" si="217"/>
        <v>0</v>
      </c>
      <c r="DQ45" s="57">
        <f t="shared" ca="1" si="217"/>
        <v>0</v>
      </c>
      <c r="DR45" s="57">
        <f t="shared" ca="1" si="217"/>
        <v>0</v>
      </c>
      <c r="DS45" s="57">
        <f t="shared" ca="1" si="217"/>
        <v>0</v>
      </c>
      <c r="DT45" s="57">
        <f t="shared" ca="1" si="217"/>
        <v>0</v>
      </c>
      <c r="DU45" s="57">
        <f t="shared" ca="1" si="217"/>
        <v>0</v>
      </c>
      <c r="DV45" s="57">
        <f t="shared" ca="1" si="217"/>
        <v>0</v>
      </c>
      <c r="DW45" s="57">
        <f t="shared" ca="1" si="217"/>
        <v>0</v>
      </c>
      <c r="DX45" s="57">
        <f t="shared" ca="1" si="217"/>
        <v>0</v>
      </c>
      <c r="DY45" s="57">
        <f t="shared" ca="1" si="217"/>
        <v>0</v>
      </c>
      <c r="DZ45" s="57">
        <f t="shared" ca="1" si="217"/>
        <v>0</v>
      </c>
      <c r="EA45" s="129">
        <f t="shared" ca="1" si="217"/>
        <v>0</v>
      </c>
      <c r="EB45" s="128">
        <f t="shared" ref="EB45:FG45" ca="1" si="218">IF($M45&lt;=EA$6,0,IF(AND($M45&gt;EA$6,$M45&lt;=EB$6),$R45-(SUM(OFFSET($AJ45,0,0,1,MATCH(EA$6,$AJ$6:$GI$6)))),IF($L45&gt;EB$6,0,(IF($M45&gt;EB$6,$Q45*EB$4)))))</f>
        <v>0</v>
      </c>
      <c r="EC45" s="57">
        <f t="shared" ca="1" si="218"/>
        <v>0</v>
      </c>
      <c r="ED45" s="57">
        <f t="shared" ca="1" si="218"/>
        <v>0</v>
      </c>
      <c r="EE45" s="57">
        <f t="shared" ca="1" si="218"/>
        <v>0</v>
      </c>
      <c r="EF45" s="57">
        <f t="shared" ca="1" si="218"/>
        <v>0</v>
      </c>
      <c r="EG45" s="57">
        <f t="shared" ca="1" si="218"/>
        <v>0</v>
      </c>
      <c r="EH45" s="57">
        <f t="shared" ca="1" si="218"/>
        <v>0</v>
      </c>
      <c r="EI45" s="57">
        <f t="shared" ca="1" si="218"/>
        <v>0</v>
      </c>
      <c r="EJ45" s="57">
        <f t="shared" ca="1" si="218"/>
        <v>0</v>
      </c>
      <c r="EK45" s="57">
        <f t="shared" ca="1" si="218"/>
        <v>2466.7948717948716</v>
      </c>
      <c r="EL45" s="57">
        <f t="shared" ca="1" si="218"/>
        <v>3083.4935897435894</v>
      </c>
      <c r="EM45" s="129">
        <f t="shared" ca="1" si="218"/>
        <v>2466.7948717948716</v>
      </c>
      <c r="EN45" s="128">
        <f t="shared" ca="1" si="218"/>
        <v>2466.7948717948716</v>
      </c>
      <c r="EO45" s="57">
        <f t="shared" ca="1" si="218"/>
        <v>3083.4935897435894</v>
      </c>
      <c r="EP45" s="57">
        <f t="shared" ca="1" si="218"/>
        <v>2466.7948717948716</v>
      </c>
      <c r="EQ45" s="57">
        <f t="shared" ca="1" si="218"/>
        <v>2466.7948717948716</v>
      </c>
      <c r="ER45" s="57">
        <f t="shared" ca="1" si="218"/>
        <v>3083.4935897435894</v>
      </c>
      <c r="ES45" s="57">
        <f t="shared" ca="1" si="218"/>
        <v>2466.7948717948716</v>
      </c>
      <c r="ET45" s="57">
        <f t="shared" ca="1" si="218"/>
        <v>2466.7948717948716</v>
      </c>
      <c r="EU45" s="57">
        <f t="shared" ca="1" si="218"/>
        <v>3083.4935897435894</v>
      </c>
      <c r="EV45" s="57">
        <f t="shared" ca="1" si="218"/>
        <v>2466.7948717948716</v>
      </c>
      <c r="EW45" s="57">
        <f t="shared" ca="1" si="218"/>
        <v>2466.7948717948716</v>
      </c>
      <c r="EX45" s="57">
        <f t="shared" ca="1" si="218"/>
        <v>3083.4935897435894</v>
      </c>
      <c r="EY45" s="129">
        <f t="shared" ca="1" si="218"/>
        <v>2466.7948717948716</v>
      </c>
      <c r="EZ45" s="128">
        <f t="shared" ca="1" si="218"/>
        <v>2466.7948717948716</v>
      </c>
      <c r="FA45" s="57">
        <f t="shared" ca="1" si="218"/>
        <v>3083.4935897435894</v>
      </c>
      <c r="FB45" s="57">
        <f t="shared" ca="1" si="218"/>
        <v>2466.7948717948716</v>
      </c>
      <c r="FC45" s="57">
        <f t="shared" ca="1" si="218"/>
        <v>2466.7948717948716</v>
      </c>
      <c r="FD45" s="57">
        <f t="shared" ca="1" si="218"/>
        <v>3083.4935897435894</v>
      </c>
      <c r="FE45" s="57">
        <f t="shared" ca="1" si="218"/>
        <v>2466.7948717948716</v>
      </c>
      <c r="FF45" s="57">
        <f t="shared" ca="1" si="218"/>
        <v>2466.7948717948716</v>
      </c>
      <c r="FG45" s="57">
        <f t="shared" ca="1" si="218"/>
        <v>3083.4935897435894</v>
      </c>
      <c r="FH45" s="57">
        <f t="shared" ref="FH45:GI45" ca="1" si="219">IF($M45&lt;=FG$6,0,IF(AND($M45&gt;FG$6,$M45&lt;=FH$6),$R45-(SUM(OFFSET($AJ45,0,0,1,MATCH(FG$6,$AJ$6:$GI$6)))),IF($L45&gt;FH$6,0,(IF($M45&gt;FH$6,$Q45*FH$4)))))</f>
        <v>2466.7948717948716</v>
      </c>
      <c r="FI45" s="57">
        <f t="shared" ca="1" si="219"/>
        <v>2466.7948717948716</v>
      </c>
      <c r="FJ45" s="57">
        <f t="shared" ca="1" si="219"/>
        <v>3083.4935897435894</v>
      </c>
      <c r="FK45" s="129">
        <f t="shared" ca="1" si="219"/>
        <v>2466.7948717948716</v>
      </c>
      <c r="FL45" s="128">
        <f t="shared" ca="1" si="219"/>
        <v>2466.7948717948716</v>
      </c>
      <c r="FM45" s="57">
        <f t="shared" ca="1" si="219"/>
        <v>3083.4935897435894</v>
      </c>
      <c r="FN45" s="57">
        <f t="shared" ca="1" si="219"/>
        <v>2466.7948717948716</v>
      </c>
      <c r="FO45" s="57">
        <f t="shared" ca="1" si="219"/>
        <v>2466.7948717948716</v>
      </c>
      <c r="FP45" s="57">
        <f t="shared" ca="1" si="219"/>
        <v>3083.4935897435894</v>
      </c>
      <c r="FQ45" s="57">
        <f t="shared" ca="1" si="219"/>
        <v>2466.7948717948716</v>
      </c>
      <c r="FR45" s="57">
        <f t="shared" ca="1" si="219"/>
        <v>2466.7948717948716</v>
      </c>
      <c r="FS45" s="57">
        <f t="shared" ca="1" si="219"/>
        <v>3083.4935897435894</v>
      </c>
      <c r="FT45" s="57">
        <f t="shared" ca="1" si="219"/>
        <v>2466.7948717948716</v>
      </c>
      <c r="FU45" s="57">
        <f t="shared" ca="1" si="219"/>
        <v>-4.3655745685100555E-11</v>
      </c>
      <c r="FV45" s="57">
        <f t="shared" ca="1" si="219"/>
        <v>0</v>
      </c>
      <c r="FW45" s="129">
        <f t="shared" ca="1" si="219"/>
        <v>0</v>
      </c>
      <c r="FX45" s="128">
        <f t="shared" ca="1" si="219"/>
        <v>0</v>
      </c>
      <c r="FY45" s="57">
        <f t="shared" ca="1" si="219"/>
        <v>0</v>
      </c>
      <c r="FZ45" s="57">
        <f t="shared" ca="1" si="219"/>
        <v>0</v>
      </c>
      <c r="GA45" s="57">
        <f t="shared" ca="1" si="219"/>
        <v>0</v>
      </c>
      <c r="GB45" s="57">
        <f t="shared" ca="1" si="219"/>
        <v>0</v>
      </c>
      <c r="GC45" s="57">
        <f t="shared" ca="1" si="219"/>
        <v>0</v>
      </c>
      <c r="GD45" s="57">
        <f t="shared" ca="1" si="219"/>
        <v>0</v>
      </c>
      <c r="GE45" s="57">
        <f t="shared" ca="1" si="219"/>
        <v>0</v>
      </c>
      <c r="GF45" s="57">
        <f t="shared" ca="1" si="219"/>
        <v>0</v>
      </c>
      <c r="GG45" s="57">
        <f t="shared" ca="1" si="219"/>
        <v>0</v>
      </c>
      <c r="GH45" s="57">
        <f t="shared" ca="1" si="219"/>
        <v>0</v>
      </c>
      <c r="GI45" s="129">
        <f t="shared" ca="1" si="219"/>
        <v>0</v>
      </c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</row>
    <row r="46" spans="1:222" ht="12.95" customHeight="1" thickBot="1" x14ac:dyDescent="0.3">
      <c r="A46" s="41"/>
      <c r="B46" s="159"/>
      <c r="C46" s="150"/>
      <c r="D46" s="149" t="s">
        <v>12</v>
      </c>
      <c r="E46" s="259"/>
      <c r="F46" s="259"/>
      <c r="G46" s="259"/>
      <c r="H46" s="151"/>
      <c r="I46" s="151"/>
      <c r="J46" s="263"/>
      <c r="K46" s="152"/>
      <c r="L46" s="259"/>
      <c r="M46" s="150"/>
      <c r="N46" s="150"/>
      <c r="O46" s="291"/>
      <c r="P46" s="290"/>
      <c r="Q46" s="163"/>
      <c r="R46" s="154">
        <f>SUM(R40:R45)</f>
        <v>197188</v>
      </c>
      <c r="S46" s="154">
        <f ca="1">SUM(S40:S45)</f>
        <v>186981.74999999994</v>
      </c>
      <c r="T46" s="154">
        <f ca="1">SUM(T40:T45)</f>
        <v>10206.250000000011</v>
      </c>
      <c r="U46" s="41"/>
      <c r="V46" s="154">
        <f t="shared" ref="V46:AH46" ca="1" si="220">SUM(V40:V45)</f>
        <v>0</v>
      </c>
      <c r="W46" s="154">
        <f t="shared" ca="1" si="220"/>
        <v>280.25641025641028</v>
      </c>
      <c r="X46" s="154">
        <f t="shared" ca="1" si="220"/>
        <v>2914.666666666667</v>
      </c>
      <c r="Y46" s="154">
        <f t="shared" ca="1" si="220"/>
        <v>2914.666666666667</v>
      </c>
      <c r="Z46" s="154">
        <f t="shared" ca="1" si="220"/>
        <v>6244.256410256412</v>
      </c>
      <c r="AA46" s="154">
        <f t="shared" ca="1" si="220"/>
        <v>13012.884615384615</v>
      </c>
      <c r="AB46" s="154">
        <f t="shared" ca="1" si="220"/>
        <v>15204.884615384617</v>
      </c>
      <c r="AC46" s="154">
        <f t="shared" ca="1" si="220"/>
        <v>11232.948717948721</v>
      </c>
      <c r="AD46" s="154">
        <f t="shared" ca="1" si="220"/>
        <v>18971.352564102548</v>
      </c>
      <c r="AE46" s="154">
        <f t="shared" ca="1" si="220"/>
        <v>47896.666666666664</v>
      </c>
      <c r="AF46" s="154">
        <f t="shared" ca="1" si="220"/>
        <v>47896.666666666664</v>
      </c>
      <c r="AG46" s="154">
        <f t="shared" ca="1" si="220"/>
        <v>20412.499999999985</v>
      </c>
      <c r="AH46" s="154">
        <f t="shared" ca="1" si="220"/>
        <v>0</v>
      </c>
      <c r="AI46" s="41"/>
      <c r="AJ46" s="155">
        <f t="shared" ref="AJ46:BO46" ca="1" si="221">SUM(AJ40:AJ45)</f>
        <v>0</v>
      </c>
      <c r="AK46" s="156">
        <f t="shared" ca="1" si="221"/>
        <v>0</v>
      </c>
      <c r="AL46" s="156">
        <f t="shared" ca="1" si="221"/>
        <v>0</v>
      </c>
      <c r="AM46" s="156">
        <f t="shared" ca="1" si="221"/>
        <v>0</v>
      </c>
      <c r="AN46" s="156">
        <f t="shared" ca="1" si="221"/>
        <v>0</v>
      </c>
      <c r="AO46" s="156">
        <f t="shared" ca="1" si="221"/>
        <v>0</v>
      </c>
      <c r="AP46" s="156">
        <f t="shared" ca="1" si="221"/>
        <v>0</v>
      </c>
      <c r="AQ46" s="156">
        <f t="shared" ca="1" si="221"/>
        <v>0</v>
      </c>
      <c r="AR46" s="156">
        <f t="shared" ca="1" si="221"/>
        <v>0</v>
      </c>
      <c r="AS46" s="156">
        <f t="shared" ca="1" si="221"/>
        <v>0</v>
      </c>
      <c r="AT46" s="156">
        <f t="shared" ca="1" si="221"/>
        <v>0</v>
      </c>
      <c r="AU46" s="157">
        <f t="shared" ca="1" si="221"/>
        <v>0</v>
      </c>
      <c r="AV46" s="155">
        <f t="shared" ca="1" si="221"/>
        <v>0</v>
      </c>
      <c r="AW46" s="156">
        <f t="shared" ca="1" si="221"/>
        <v>0</v>
      </c>
      <c r="AX46" s="156">
        <f t="shared" ca="1" si="221"/>
        <v>0</v>
      </c>
      <c r="AY46" s="156">
        <f t="shared" ca="1" si="221"/>
        <v>0</v>
      </c>
      <c r="AZ46" s="156">
        <f t="shared" ca="1" si="221"/>
        <v>0</v>
      </c>
      <c r="BA46" s="156">
        <f t="shared" ca="1" si="221"/>
        <v>0</v>
      </c>
      <c r="BB46" s="156">
        <f t="shared" ca="1" si="221"/>
        <v>0</v>
      </c>
      <c r="BC46" s="156">
        <f t="shared" ca="1" si="221"/>
        <v>0</v>
      </c>
      <c r="BD46" s="156">
        <f t="shared" ca="1" si="221"/>
        <v>0</v>
      </c>
      <c r="BE46" s="156">
        <f t="shared" ca="1" si="221"/>
        <v>0</v>
      </c>
      <c r="BF46" s="156">
        <f t="shared" ca="1" si="221"/>
        <v>0</v>
      </c>
      <c r="BG46" s="157">
        <f t="shared" ca="1" si="221"/>
        <v>280.25641025641028</v>
      </c>
      <c r="BH46" s="155">
        <f t="shared" ca="1" si="221"/>
        <v>224.2051282051282</v>
      </c>
      <c r="BI46" s="156">
        <f t="shared" ca="1" si="221"/>
        <v>280.25641025641028</v>
      </c>
      <c r="BJ46" s="156">
        <f t="shared" ca="1" si="221"/>
        <v>224.2051282051282</v>
      </c>
      <c r="BK46" s="156">
        <f t="shared" ca="1" si="221"/>
        <v>224.2051282051282</v>
      </c>
      <c r="BL46" s="156">
        <f t="shared" ca="1" si="221"/>
        <v>280.25641025641028</v>
      </c>
      <c r="BM46" s="156">
        <f t="shared" ca="1" si="221"/>
        <v>224.2051282051282</v>
      </c>
      <c r="BN46" s="156">
        <f t="shared" ca="1" si="221"/>
        <v>224.2051282051282</v>
      </c>
      <c r="BO46" s="156">
        <f t="shared" ca="1" si="221"/>
        <v>280.25641025641028</v>
      </c>
      <c r="BP46" s="156">
        <f t="shared" ref="BP46:CU46" ca="1" si="222">SUM(BP40:BP45)</f>
        <v>224.2051282051282</v>
      </c>
      <c r="BQ46" s="156">
        <f t="shared" ca="1" si="222"/>
        <v>224.2051282051282</v>
      </c>
      <c r="BR46" s="156">
        <f t="shared" ca="1" si="222"/>
        <v>280.25641025641028</v>
      </c>
      <c r="BS46" s="157">
        <f t="shared" ca="1" si="222"/>
        <v>224.2051282051282</v>
      </c>
      <c r="BT46" s="155">
        <f t="shared" ca="1" si="222"/>
        <v>224.2051282051282</v>
      </c>
      <c r="BU46" s="156">
        <f t="shared" ca="1" si="222"/>
        <v>280.25641025641028</v>
      </c>
      <c r="BV46" s="156">
        <f t="shared" ca="1" si="222"/>
        <v>224.2051282051282</v>
      </c>
      <c r="BW46" s="156">
        <f t="shared" ca="1" si="222"/>
        <v>224.2051282051282</v>
      </c>
      <c r="BX46" s="156">
        <f t="shared" ca="1" si="222"/>
        <v>280.25641025641028</v>
      </c>
      <c r="BY46" s="156">
        <f t="shared" ca="1" si="222"/>
        <v>224.2051282051282</v>
      </c>
      <c r="BZ46" s="156">
        <f t="shared" ca="1" si="222"/>
        <v>224.2051282051282</v>
      </c>
      <c r="CA46" s="156">
        <f t="shared" ca="1" si="222"/>
        <v>280.25641025641028</v>
      </c>
      <c r="CB46" s="156">
        <f t="shared" ca="1" si="222"/>
        <v>224.2051282051282</v>
      </c>
      <c r="CC46" s="156">
        <f t="shared" ca="1" si="222"/>
        <v>224.2051282051282</v>
      </c>
      <c r="CD46" s="156">
        <f t="shared" ca="1" si="222"/>
        <v>280.25641025641028</v>
      </c>
      <c r="CE46" s="157">
        <f t="shared" ca="1" si="222"/>
        <v>224.2051282051282</v>
      </c>
      <c r="CF46" s="155">
        <f t="shared" ca="1" si="222"/>
        <v>224.2051282051282</v>
      </c>
      <c r="CG46" s="156">
        <f t="shared" ca="1" si="222"/>
        <v>656.28205128205127</v>
      </c>
      <c r="CH46" s="156">
        <f t="shared" ca="1" si="222"/>
        <v>525.02564102564099</v>
      </c>
      <c r="CI46" s="156">
        <f t="shared" ca="1" si="222"/>
        <v>525.02564102564099</v>
      </c>
      <c r="CJ46" s="156">
        <f t="shared" ca="1" si="222"/>
        <v>656.28205128205127</v>
      </c>
      <c r="CK46" s="156">
        <f t="shared" ca="1" si="222"/>
        <v>525.02564102564099</v>
      </c>
      <c r="CL46" s="156">
        <f t="shared" ca="1" si="222"/>
        <v>525.02564102564099</v>
      </c>
      <c r="CM46" s="156">
        <f t="shared" ca="1" si="222"/>
        <v>656.28205128205127</v>
      </c>
      <c r="CN46" s="156">
        <f t="shared" ca="1" si="222"/>
        <v>525.02564102564099</v>
      </c>
      <c r="CO46" s="156">
        <f t="shared" ca="1" si="222"/>
        <v>525.02564102564099</v>
      </c>
      <c r="CP46" s="156">
        <f t="shared" ca="1" si="222"/>
        <v>600.23076923077167</v>
      </c>
      <c r="CQ46" s="157">
        <f t="shared" ca="1" si="222"/>
        <v>300.82051282051282</v>
      </c>
      <c r="CR46" s="155">
        <f t="shared" ca="1" si="222"/>
        <v>300.82051282051282</v>
      </c>
      <c r="CS46" s="156">
        <f t="shared" ca="1" si="222"/>
        <v>376.02564102564099</v>
      </c>
      <c r="CT46" s="156">
        <f t="shared" ca="1" si="222"/>
        <v>1147.5384615384614</v>
      </c>
      <c r="CU46" s="156">
        <f t="shared" ca="1" si="222"/>
        <v>1147.5384615384614</v>
      </c>
      <c r="CV46" s="156">
        <f t="shared" ref="CV46:EA46" ca="1" si="223">SUM(CV40:CV45)</f>
        <v>1434.4230769230771</v>
      </c>
      <c r="CW46" s="156">
        <f t="shared" ca="1" si="223"/>
        <v>1147.5384615384614</v>
      </c>
      <c r="CX46" s="156">
        <f t="shared" ca="1" si="223"/>
        <v>1147.5384615384614</v>
      </c>
      <c r="CY46" s="156">
        <f t="shared" ca="1" si="223"/>
        <v>1434.4230769230771</v>
      </c>
      <c r="CZ46" s="156">
        <f t="shared" ca="1" si="223"/>
        <v>1147.5384615384614</v>
      </c>
      <c r="DA46" s="156">
        <f t="shared" ca="1" si="223"/>
        <v>1147.5384615384614</v>
      </c>
      <c r="DB46" s="156">
        <f t="shared" ca="1" si="223"/>
        <v>1434.4230769230771</v>
      </c>
      <c r="DC46" s="157">
        <f t="shared" ca="1" si="223"/>
        <v>1147.5384615384614</v>
      </c>
      <c r="DD46" s="155">
        <f t="shared" ca="1" si="223"/>
        <v>1147.5384615384614</v>
      </c>
      <c r="DE46" s="156">
        <f t="shared" ca="1" si="223"/>
        <v>1434.4230769230771</v>
      </c>
      <c r="DF46" s="156">
        <f t="shared" ca="1" si="223"/>
        <v>1147.5384615384614</v>
      </c>
      <c r="DG46" s="156">
        <f t="shared" ca="1" si="223"/>
        <v>1147.5384615384614</v>
      </c>
      <c r="DH46" s="156">
        <f t="shared" ca="1" si="223"/>
        <v>1434.4230769230771</v>
      </c>
      <c r="DI46" s="156">
        <f t="shared" ca="1" si="223"/>
        <v>1147.5384615384614</v>
      </c>
      <c r="DJ46" s="156">
        <f t="shared" ca="1" si="223"/>
        <v>1147.5384615384614</v>
      </c>
      <c r="DK46" s="156">
        <f t="shared" ca="1" si="223"/>
        <v>1434.4230769230771</v>
      </c>
      <c r="DL46" s="156">
        <f t="shared" ca="1" si="223"/>
        <v>1147.5384615384614</v>
      </c>
      <c r="DM46" s="156">
        <f t="shared" ca="1" si="223"/>
        <v>1147.5384615384614</v>
      </c>
      <c r="DN46" s="156">
        <f t="shared" ca="1" si="223"/>
        <v>1434.4230769230771</v>
      </c>
      <c r="DO46" s="157">
        <f t="shared" ca="1" si="223"/>
        <v>1434.4230769230771</v>
      </c>
      <c r="DP46" s="155">
        <f t="shared" ca="1" si="223"/>
        <v>1072.3333333333335</v>
      </c>
      <c r="DQ46" s="156">
        <f t="shared" ca="1" si="223"/>
        <v>1058.397435897436</v>
      </c>
      <c r="DR46" s="156">
        <f t="shared" ca="1" si="223"/>
        <v>846.71794871794873</v>
      </c>
      <c r="DS46" s="156">
        <f t="shared" ca="1" si="223"/>
        <v>846.71794871794873</v>
      </c>
      <c r="DT46" s="156">
        <f t="shared" ca="1" si="223"/>
        <v>1058.397435897436</v>
      </c>
      <c r="DU46" s="156">
        <f t="shared" ca="1" si="223"/>
        <v>846.71794871794873</v>
      </c>
      <c r="DV46" s="156">
        <f t="shared" ca="1" si="223"/>
        <v>846.71794871794873</v>
      </c>
      <c r="DW46" s="156">
        <f t="shared" ca="1" si="223"/>
        <v>1058.397435897436</v>
      </c>
      <c r="DX46" s="156">
        <f t="shared" ca="1" si="223"/>
        <v>846.71794871794873</v>
      </c>
      <c r="DY46" s="156">
        <f t="shared" ca="1" si="223"/>
        <v>846.71794871794873</v>
      </c>
      <c r="DZ46" s="156">
        <f t="shared" ca="1" si="223"/>
        <v>1058.397435897436</v>
      </c>
      <c r="EA46" s="157">
        <f t="shared" ca="1" si="223"/>
        <v>846.71794871794873</v>
      </c>
      <c r="EB46" s="155">
        <f t="shared" ref="EB46:FG46" ca="1" si="224">SUM(EB40:EB45)</f>
        <v>1390.6923076923076</v>
      </c>
      <c r="EC46" s="156">
        <f t="shared" ca="1" si="224"/>
        <v>1526.6858974358797</v>
      </c>
      <c r="ED46" s="156">
        <f t="shared" ca="1" si="224"/>
        <v>543.97435897435901</v>
      </c>
      <c r="EE46" s="156">
        <f t="shared" ca="1" si="224"/>
        <v>543.97435897435901</v>
      </c>
      <c r="EF46" s="156">
        <f t="shared" ca="1" si="224"/>
        <v>679.96794871794873</v>
      </c>
      <c r="EG46" s="156">
        <f t="shared" ca="1" si="224"/>
        <v>543.97435897435901</v>
      </c>
      <c r="EH46" s="156">
        <f t="shared" ca="1" si="224"/>
        <v>543.97435897435901</v>
      </c>
      <c r="EI46" s="156">
        <f t="shared" ca="1" si="224"/>
        <v>679.96794871794873</v>
      </c>
      <c r="EJ46" s="156">
        <f t="shared" ca="1" si="224"/>
        <v>543.97435897435901</v>
      </c>
      <c r="EK46" s="156">
        <f t="shared" ca="1" si="224"/>
        <v>3684.3589743589741</v>
      </c>
      <c r="EL46" s="156">
        <f t="shared" ca="1" si="224"/>
        <v>4605.4487179487178</v>
      </c>
      <c r="EM46" s="157">
        <f t="shared" ca="1" si="224"/>
        <v>3684.3589743589741</v>
      </c>
      <c r="EN46" s="155">
        <f t="shared" ca="1" si="224"/>
        <v>3684.3589743589741</v>
      </c>
      <c r="EO46" s="156">
        <f t="shared" ca="1" si="224"/>
        <v>4605.4487179487178</v>
      </c>
      <c r="EP46" s="156">
        <f t="shared" ca="1" si="224"/>
        <v>3684.3589743589741</v>
      </c>
      <c r="EQ46" s="156">
        <f t="shared" ca="1" si="224"/>
        <v>3684.3589743589741</v>
      </c>
      <c r="ER46" s="156">
        <f t="shared" ca="1" si="224"/>
        <v>4605.4487179487178</v>
      </c>
      <c r="ES46" s="156">
        <f t="shared" ca="1" si="224"/>
        <v>3684.3589743589741</v>
      </c>
      <c r="ET46" s="156">
        <f t="shared" ca="1" si="224"/>
        <v>3684.3589743589741</v>
      </c>
      <c r="EU46" s="156">
        <f t="shared" ca="1" si="224"/>
        <v>4605.4487179487178</v>
      </c>
      <c r="EV46" s="156">
        <f t="shared" ca="1" si="224"/>
        <v>3684.3589743589741</v>
      </c>
      <c r="EW46" s="156">
        <f t="shared" ca="1" si="224"/>
        <v>3684.3589743589741</v>
      </c>
      <c r="EX46" s="156">
        <f t="shared" ca="1" si="224"/>
        <v>4605.4487179487178</v>
      </c>
      <c r="EY46" s="157">
        <f t="shared" ca="1" si="224"/>
        <v>3684.3589743589741</v>
      </c>
      <c r="EZ46" s="155">
        <f t="shared" ca="1" si="224"/>
        <v>3684.3589743589741</v>
      </c>
      <c r="FA46" s="156">
        <f t="shared" ca="1" si="224"/>
        <v>4605.4487179487178</v>
      </c>
      <c r="FB46" s="156">
        <f t="shared" ca="1" si="224"/>
        <v>3684.3589743589741</v>
      </c>
      <c r="FC46" s="156">
        <f t="shared" ca="1" si="224"/>
        <v>3684.3589743589741</v>
      </c>
      <c r="FD46" s="156">
        <f t="shared" ca="1" si="224"/>
        <v>4605.4487179487178</v>
      </c>
      <c r="FE46" s="156">
        <f t="shared" ca="1" si="224"/>
        <v>3684.3589743589741</v>
      </c>
      <c r="FF46" s="156">
        <f t="shared" ca="1" si="224"/>
        <v>3684.3589743589741</v>
      </c>
      <c r="FG46" s="156">
        <f t="shared" ca="1" si="224"/>
        <v>4605.4487179487178</v>
      </c>
      <c r="FH46" s="156">
        <f t="shared" ref="FH46:GI46" ca="1" si="225">SUM(FH40:FH45)</f>
        <v>3684.3589743589741</v>
      </c>
      <c r="FI46" s="156">
        <f t="shared" ca="1" si="225"/>
        <v>3684.3589743589741</v>
      </c>
      <c r="FJ46" s="156">
        <f t="shared" ca="1" si="225"/>
        <v>4605.4487179487178</v>
      </c>
      <c r="FK46" s="157">
        <f t="shared" ca="1" si="225"/>
        <v>3684.3589743589741</v>
      </c>
      <c r="FL46" s="155">
        <f t="shared" ca="1" si="225"/>
        <v>3140.3846153846043</v>
      </c>
      <c r="FM46" s="156">
        <f t="shared" ca="1" si="225"/>
        <v>3925.4807692307686</v>
      </c>
      <c r="FN46" s="156">
        <f t="shared" ca="1" si="225"/>
        <v>3140.3846153846152</v>
      </c>
      <c r="FO46" s="156">
        <f t="shared" ca="1" si="225"/>
        <v>3140.3846153846152</v>
      </c>
      <c r="FP46" s="156">
        <f t="shared" ca="1" si="225"/>
        <v>3925.4807692307686</v>
      </c>
      <c r="FQ46" s="156">
        <f t="shared" ca="1" si="225"/>
        <v>3140.3846153846152</v>
      </c>
      <c r="FR46" s="156">
        <f t="shared" ca="1" si="225"/>
        <v>3140.3846153846152</v>
      </c>
      <c r="FS46" s="156">
        <f t="shared" ca="1" si="225"/>
        <v>3925.4807692307686</v>
      </c>
      <c r="FT46" s="156">
        <f t="shared" ca="1" si="225"/>
        <v>3140.3846153846152</v>
      </c>
      <c r="FU46" s="156">
        <f t="shared" ca="1" si="225"/>
        <v>-3.637978807091713E-11</v>
      </c>
      <c r="FV46" s="156">
        <f t="shared" ca="1" si="225"/>
        <v>0</v>
      </c>
      <c r="FW46" s="157">
        <f t="shared" ca="1" si="225"/>
        <v>0</v>
      </c>
      <c r="FX46" s="155">
        <f t="shared" ca="1" si="225"/>
        <v>0</v>
      </c>
      <c r="FY46" s="156">
        <f t="shared" ca="1" si="225"/>
        <v>0</v>
      </c>
      <c r="FZ46" s="156">
        <f t="shared" ca="1" si="225"/>
        <v>0</v>
      </c>
      <c r="GA46" s="156">
        <f t="shared" ca="1" si="225"/>
        <v>0</v>
      </c>
      <c r="GB46" s="156">
        <f t="shared" ca="1" si="225"/>
        <v>0</v>
      </c>
      <c r="GC46" s="156">
        <f t="shared" ca="1" si="225"/>
        <v>0</v>
      </c>
      <c r="GD46" s="156">
        <f t="shared" ca="1" si="225"/>
        <v>0</v>
      </c>
      <c r="GE46" s="156">
        <f t="shared" ca="1" si="225"/>
        <v>0</v>
      </c>
      <c r="GF46" s="156">
        <f t="shared" ca="1" si="225"/>
        <v>0</v>
      </c>
      <c r="GG46" s="156">
        <f t="shared" ca="1" si="225"/>
        <v>0</v>
      </c>
      <c r="GH46" s="156">
        <f t="shared" ca="1" si="225"/>
        <v>0</v>
      </c>
      <c r="GI46" s="157">
        <f t="shared" ca="1" si="225"/>
        <v>0</v>
      </c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</row>
    <row r="47" spans="1:222" ht="12.95" customHeight="1" x14ac:dyDescent="0.25">
      <c r="A47" s="30"/>
      <c r="B47" s="30"/>
      <c r="C47" s="30"/>
      <c r="D47" s="265"/>
      <c r="E47" s="31"/>
      <c r="F47" s="31"/>
      <c r="G47" s="31"/>
      <c r="H47" s="30"/>
      <c r="I47" s="30"/>
      <c r="J47" s="267"/>
      <c r="K47" s="87"/>
      <c r="L47" s="31"/>
      <c r="M47" s="31"/>
      <c r="N47" s="31"/>
      <c r="O47" s="31"/>
      <c r="P47" s="31"/>
      <c r="Q47" s="31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</row>
    <row r="48" spans="1:222" ht="12.95" customHeight="1" thickBot="1" x14ac:dyDescent="0.3">
      <c r="A48" s="30"/>
      <c r="B48" s="30"/>
      <c r="C48" s="30"/>
      <c r="D48" s="265"/>
      <c r="E48" s="31"/>
      <c r="F48" s="31"/>
      <c r="G48" s="31"/>
      <c r="H48" s="30"/>
      <c r="I48" s="30"/>
      <c r="J48" s="267"/>
      <c r="K48" s="87"/>
      <c r="L48" s="31"/>
      <c r="M48" s="31"/>
      <c r="N48" s="31"/>
      <c r="O48" s="31"/>
      <c r="P48" s="31"/>
      <c r="Q48" s="31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</row>
    <row r="49" spans="1:222" ht="12.95" customHeight="1" x14ac:dyDescent="0.25">
      <c r="A49" s="32"/>
      <c r="B49" s="280" t="s">
        <v>13</v>
      </c>
      <c r="C49" s="285" t="s">
        <v>501</v>
      </c>
      <c r="D49" s="281" t="s">
        <v>349</v>
      </c>
      <c r="E49" s="95" t="s">
        <v>323</v>
      </c>
      <c r="F49" s="107" t="s">
        <v>426</v>
      </c>
      <c r="G49" s="260" t="s">
        <v>427</v>
      </c>
      <c r="H49" s="132">
        <v>16300100000</v>
      </c>
      <c r="I49" s="132">
        <v>44800201000</v>
      </c>
      <c r="J49" s="99" t="str">
        <f>IF(AND(M49&gt;VLOOKUP($B$2,References!A:B,2,FALSE),M49&lt;$B$2),"Ending Depreciation",IF(M49&lt;=$B$2,"Fully Depreciated",IF(M49&gt;$B$2,"Depreciating","ERROR")))</f>
        <v>Fully Depreciated</v>
      </c>
      <c r="K49" s="133" t="s">
        <v>161</v>
      </c>
      <c r="L49" s="101">
        <f>VLOOKUP(K49,References!U:W,3,FALSE)</f>
        <v>40321</v>
      </c>
      <c r="M49" s="103">
        <f t="shared" ref="M49:M58" si="226">+L49+(365*N49)</f>
        <v>43971</v>
      </c>
      <c r="N49" s="105">
        <v>10</v>
      </c>
      <c r="O49" s="107">
        <f t="shared" ref="O49:O58" si="227">+N49*52</f>
        <v>520</v>
      </c>
      <c r="P49" s="108">
        <f t="shared" ref="P49:P58" si="228">+($B$2-L49)/7</f>
        <v>569.85714285714289</v>
      </c>
      <c r="Q49" s="96">
        <f t="shared" ref="Q49:Q58" si="229">+R49/O49</f>
        <v>55.774999999999999</v>
      </c>
      <c r="R49" s="90">
        <v>29003</v>
      </c>
      <c r="S49" s="91">
        <f t="shared" ref="S49:S58" ca="1" si="230">SUM(V49:AH49)</f>
        <v>29003.000000000033</v>
      </c>
      <c r="T49" s="91">
        <f t="shared" ref="T49:T58" ca="1" si="231">+R49-S49</f>
        <v>-3.2741809263825417E-11</v>
      </c>
      <c r="U49" s="32"/>
      <c r="V49" s="93">
        <f t="shared" ref="V49:V58" ca="1" si="232">IFERROR(IF($B$2&gt;$AU$6,SUM(AJ49:AU49),(SUM(OFFSET($AJ49,0,0,1,MATCH($B$2,$AJ$6:$AU$6,0))))),0)</f>
        <v>1227.05</v>
      </c>
      <c r="W49" s="93">
        <f t="shared" ref="W49:W58" ca="1" si="233">IFERROR(IF($B$2&gt;$BG$6,SUM(AV49:BG49),(SUM(OFFSET($AV49,0,0,1,MATCH($B$2,$AV$6:$BG$6,0))))),0)</f>
        <v>2956.0749999999998</v>
      </c>
      <c r="X49" s="93">
        <f t="shared" ref="X49:X58" ca="1" si="234">IFERROR(IF($B$2&gt;$BS$6,SUM(BH49:BS49),(SUM(OFFSET($BH49,0,0,1,MATCH($B$2,$BH$6:$BS$6,0))))),0)</f>
        <v>2900.2999999999997</v>
      </c>
      <c r="Y49" s="93">
        <f t="shared" ref="Y49:Y58" ca="1" si="235">IFERROR(IF($B$2&gt;$CE$6,SUM(BT49:CE49),(SUM(OFFSET($BT49,0,0,1,MATCH($B$2,$BT$6:$CE$6,0))))),0)</f>
        <v>2900.2999999999997</v>
      </c>
      <c r="Z49" s="93">
        <f t="shared" ref="Z49:Z58" ca="1" si="236">IFERROR(IF($B$2&gt;$CQ$6,SUM(CF49:CQ49),(SUM(OFFSET($CF49,0,0,1,MATCH($B$2,$CF$6:$CQ$6,0))))),0)</f>
        <v>2900.2999999999997</v>
      </c>
      <c r="AA49" s="93">
        <f t="shared" ref="AA49:AA58" ca="1" si="237">IFERROR(IF($B$2&gt;$DC$6,SUM(CR49:DC49),(SUM(OFFSET($CR49,0,0,1,MATCH($B$2,$CR$6:$DC$6,0))))),0)</f>
        <v>2900.2999999999997</v>
      </c>
      <c r="AB49" s="93">
        <f t="shared" ref="AB49:AB58" ca="1" si="238">IFERROR(IF($B$2&gt;$DO$6,SUM(DD49:DO49),(SUM(OFFSET($DD49,0,0,1,MATCH($B$2,$DD$6:$DO$6,0))))),0)</f>
        <v>2956.0749999999998</v>
      </c>
      <c r="AC49" s="93">
        <f t="shared" ref="AC49:AC58" ca="1" si="239">IFERROR(IF($B$2&gt;$EA$6,SUM(DP49:EA49),(SUM(OFFSET($DP49,0,0,1,MATCH($B$2,$DP$6:$EA$6,0))))),0)</f>
        <v>2900.2999999999997</v>
      </c>
      <c r="AD49" s="93">
        <f t="shared" ref="AD49:AD58" ca="1" si="240">IFERROR(IF($B$2&gt;$EM$6,SUM(EB49:EM49),(SUM(OFFSET($EB49,0,0,1,MATCH($B$2,$EB$6:$EM$6,0))))),0)</f>
        <v>2900.2999999999997</v>
      </c>
      <c r="AE49" s="93">
        <f t="shared" ref="AE49:AE58" ca="1" si="241">IFERROR(IF($B$2&gt;$EY$6,SUM(EN49:EY49),(SUM(OFFSET($EN49,0,0,1,MATCH($B$2,$EN$6:$EY$6,0))))),0)</f>
        <v>2900.2999999999997</v>
      </c>
      <c r="AF49" s="93">
        <f t="shared" ref="AF49:AF58" ca="1" si="242">IFERROR(IF($B$2&gt;$FK$6,SUM(EZ49:FK49),(SUM(OFFSET($EZ49,0,0,1,MATCH($B$2,$EZ$6:$FK$6,0))))),0)</f>
        <v>1561.7000000000357</v>
      </c>
      <c r="AG49" s="93">
        <f t="shared" ref="AG49:AG58" ca="1" si="243">IFERROR(IF($B$2&gt;$FW$6,SUM(FL49:FW49),(SUM(OFFSET($FL49,0,0,1,MATCH($B$2,$FL$6:$FW$6,0))))),0)</f>
        <v>0</v>
      </c>
      <c r="AH49" s="93">
        <f t="shared" ref="AH49:AH58" ca="1" si="244">IFERROR(IF($B$2&gt;$GI$6,SUM(FX49:GI49),(SUM(OFFSET($FX49,0,0,1,MATCH($B$2,$FX$6:$GI$6,0))))),0)</f>
        <v>0</v>
      </c>
      <c r="AI49" s="32"/>
      <c r="AJ49" s="125">
        <f t="shared" ref="AJ49:BO49" ca="1" si="245">IF($M49&lt;=AI$6,0,IF(AND($M49&gt;AI$6,$M49&lt;=AJ$6),$R49-(SUM(OFFSET($AJ49,0,0,1,MATCH(AI$6,$AJ$6:$GI$6)))),IF($L49&gt;AJ$6,0,(IF($M49&gt;AJ$6,$Q49*AJ$4)))))</f>
        <v>0</v>
      </c>
      <c r="AK49" s="126">
        <f t="shared" ca="1" si="245"/>
        <v>0</v>
      </c>
      <c r="AL49" s="126">
        <f t="shared" ca="1" si="245"/>
        <v>0</v>
      </c>
      <c r="AM49" s="126">
        <f t="shared" ca="1" si="245"/>
        <v>0</v>
      </c>
      <c r="AN49" s="126">
        <f t="shared" ca="1" si="245"/>
        <v>0</v>
      </c>
      <c r="AO49" s="126">
        <f t="shared" ca="1" si="245"/>
        <v>0</v>
      </c>
      <c r="AP49" s="126">
        <f t="shared" ca="1" si="245"/>
        <v>0</v>
      </c>
      <c r="AQ49" s="126">
        <f t="shared" ca="1" si="245"/>
        <v>278.875</v>
      </c>
      <c r="AR49" s="126">
        <f t="shared" ca="1" si="245"/>
        <v>223.1</v>
      </c>
      <c r="AS49" s="126">
        <f t="shared" ca="1" si="245"/>
        <v>223.1</v>
      </c>
      <c r="AT49" s="126">
        <f t="shared" ca="1" si="245"/>
        <v>278.875</v>
      </c>
      <c r="AU49" s="127">
        <f t="shared" ca="1" si="245"/>
        <v>223.1</v>
      </c>
      <c r="AV49" s="125">
        <f t="shared" ca="1" si="245"/>
        <v>223.1</v>
      </c>
      <c r="AW49" s="126">
        <f t="shared" ca="1" si="245"/>
        <v>278.875</v>
      </c>
      <c r="AX49" s="126">
        <f t="shared" ca="1" si="245"/>
        <v>223.1</v>
      </c>
      <c r="AY49" s="126">
        <f t="shared" ca="1" si="245"/>
        <v>223.1</v>
      </c>
      <c r="AZ49" s="126">
        <f t="shared" ca="1" si="245"/>
        <v>278.875</v>
      </c>
      <c r="BA49" s="126">
        <f t="shared" ca="1" si="245"/>
        <v>223.1</v>
      </c>
      <c r="BB49" s="126">
        <f t="shared" ca="1" si="245"/>
        <v>223.1</v>
      </c>
      <c r="BC49" s="126">
        <f t="shared" ca="1" si="245"/>
        <v>278.875</v>
      </c>
      <c r="BD49" s="126">
        <f t="shared" ca="1" si="245"/>
        <v>223.1</v>
      </c>
      <c r="BE49" s="126">
        <f t="shared" ca="1" si="245"/>
        <v>223.1</v>
      </c>
      <c r="BF49" s="126">
        <f t="shared" ca="1" si="245"/>
        <v>278.875</v>
      </c>
      <c r="BG49" s="127">
        <f t="shared" ca="1" si="245"/>
        <v>278.875</v>
      </c>
      <c r="BH49" s="125">
        <f t="shared" ca="1" si="245"/>
        <v>223.1</v>
      </c>
      <c r="BI49" s="126">
        <f t="shared" ca="1" si="245"/>
        <v>278.875</v>
      </c>
      <c r="BJ49" s="126">
        <f t="shared" ca="1" si="245"/>
        <v>223.1</v>
      </c>
      <c r="BK49" s="126">
        <f t="shared" ca="1" si="245"/>
        <v>223.1</v>
      </c>
      <c r="BL49" s="126">
        <f t="shared" ca="1" si="245"/>
        <v>278.875</v>
      </c>
      <c r="BM49" s="126">
        <f t="shared" ca="1" si="245"/>
        <v>223.1</v>
      </c>
      <c r="BN49" s="126">
        <f t="shared" ca="1" si="245"/>
        <v>223.1</v>
      </c>
      <c r="BO49" s="126">
        <f t="shared" ca="1" si="245"/>
        <v>278.875</v>
      </c>
      <c r="BP49" s="126">
        <f t="shared" ref="BP49:CU49" ca="1" si="246">IF($M49&lt;=BO$6,0,IF(AND($M49&gt;BO$6,$M49&lt;=BP$6),$R49-(SUM(OFFSET($AJ49,0,0,1,MATCH(BO$6,$AJ$6:$GI$6)))),IF($L49&gt;BP$6,0,(IF($M49&gt;BP$6,$Q49*BP$4)))))</f>
        <v>223.1</v>
      </c>
      <c r="BQ49" s="126">
        <f t="shared" ca="1" si="246"/>
        <v>223.1</v>
      </c>
      <c r="BR49" s="126">
        <f t="shared" ca="1" si="246"/>
        <v>278.875</v>
      </c>
      <c r="BS49" s="127">
        <f t="shared" ca="1" si="246"/>
        <v>223.1</v>
      </c>
      <c r="BT49" s="125">
        <f t="shared" ca="1" si="246"/>
        <v>223.1</v>
      </c>
      <c r="BU49" s="126">
        <f t="shared" ca="1" si="246"/>
        <v>278.875</v>
      </c>
      <c r="BV49" s="126">
        <f t="shared" ca="1" si="246"/>
        <v>223.1</v>
      </c>
      <c r="BW49" s="126">
        <f t="shared" ca="1" si="246"/>
        <v>223.1</v>
      </c>
      <c r="BX49" s="126">
        <f t="shared" ca="1" si="246"/>
        <v>278.875</v>
      </c>
      <c r="BY49" s="126">
        <f t="shared" ca="1" si="246"/>
        <v>223.1</v>
      </c>
      <c r="BZ49" s="126">
        <f t="shared" ca="1" si="246"/>
        <v>223.1</v>
      </c>
      <c r="CA49" s="126">
        <f t="shared" ca="1" si="246"/>
        <v>278.875</v>
      </c>
      <c r="CB49" s="126">
        <f t="shared" ca="1" si="246"/>
        <v>223.1</v>
      </c>
      <c r="CC49" s="126">
        <f t="shared" ca="1" si="246"/>
        <v>223.1</v>
      </c>
      <c r="CD49" s="126">
        <f t="shared" ca="1" si="246"/>
        <v>278.875</v>
      </c>
      <c r="CE49" s="127">
        <f t="shared" ca="1" si="246"/>
        <v>223.1</v>
      </c>
      <c r="CF49" s="125">
        <f t="shared" ca="1" si="246"/>
        <v>223.1</v>
      </c>
      <c r="CG49" s="126">
        <f t="shared" ca="1" si="246"/>
        <v>278.875</v>
      </c>
      <c r="CH49" s="126">
        <f t="shared" ca="1" si="246"/>
        <v>223.1</v>
      </c>
      <c r="CI49" s="126">
        <f t="shared" ca="1" si="246"/>
        <v>223.1</v>
      </c>
      <c r="CJ49" s="126">
        <f t="shared" ca="1" si="246"/>
        <v>278.875</v>
      </c>
      <c r="CK49" s="126">
        <f t="shared" ca="1" si="246"/>
        <v>223.1</v>
      </c>
      <c r="CL49" s="126">
        <f t="shared" ca="1" si="246"/>
        <v>223.1</v>
      </c>
      <c r="CM49" s="126">
        <f t="shared" ca="1" si="246"/>
        <v>278.875</v>
      </c>
      <c r="CN49" s="126">
        <f t="shared" ca="1" si="246"/>
        <v>223.1</v>
      </c>
      <c r="CO49" s="126">
        <f t="shared" ca="1" si="246"/>
        <v>223.1</v>
      </c>
      <c r="CP49" s="126">
        <f t="shared" ca="1" si="246"/>
        <v>278.875</v>
      </c>
      <c r="CQ49" s="127">
        <f t="shared" ca="1" si="246"/>
        <v>223.1</v>
      </c>
      <c r="CR49" s="125">
        <f t="shared" ca="1" si="246"/>
        <v>223.1</v>
      </c>
      <c r="CS49" s="126">
        <f t="shared" ca="1" si="246"/>
        <v>278.875</v>
      </c>
      <c r="CT49" s="126">
        <f t="shared" ca="1" si="246"/>
        <v>223.1</v>
      </c>
      <c r="CU49" s="126">
        <f t="shared" ca="1" si="246"/>
        <v>223.1</v>
      </c>
      <c r="CV49" s="126">
        <f t="shared" ref="CV49:EA49" ca="1" si="247">IF($M49&lt;=CU$6,0,IF(AND($M49&gt;CU$6,$M49&lt;=CV$6),$R49-(SUM(OFFSET($AJ49,0,0,1,MATCH(CU$6,$AJ$6:$GI$6)))),IF($L49&gt;CV$6,0,(IF($M49&gt;CV$6,$Q49*CV$4)))))</f>
        <v>278.875</v>
      </c>
      <c r="CW49" s="126">
        <f t="shared" ca="1" si="247"/>
        <v>223.1</v>
      </c>
      <c r="CX49" s="126">
        <f t="shared" ca="1" si="247"/>
        <v>223.1</v>
      </c>
      <c r="CY49" s="126">
        <f t="shared" ca="1" si="247"/>
        <v>278.875</v>
      </c>
      <c r="CZ49" s="126">
        <f t="shared" ca="1" si="247"/>
        <v>223.1</v>
      </c>
      <c r="DA49" s="126">
        <f t="shared" ca="1" si="247"/>
        <v>223.1</v>
      </c>
      <c r="DB49" s="126">
        <f t="shared" ca="1" si="247"/>
        <v>278.875</v>
      </c>
      <c r="DC49" s="127">
        <f t="shared" ca="1" si="247"/>
        <v>223.1</v>
      </c>
      <c r="DD49" s="125">
        <f t="shared" ca="1" si="247"/>
        <v>223.1</v>
      </c>
      <c r="DE49" s="126">
        <f t="shared" ca="1" si="247"/>
        <v>278.875</v>
      </c>
      <c r="DF49" s="126">
        <f t="shared" ca="1" si="247"/>
        <v>223.1</v>
      </c>
      <c r="DG49" s="126">
        <f t="shared" ca="1" si="247"/>
        <v>223.1</v>
      </c>
      <c r="DH49" s="126">
        <f t="shared" ca="1" si="247"/>
        <v>278.875</v>
      </c>
      <c r="DI49" s="126">
        <f t="shared" ca="1" si="247"/>
        <v>223.1</v>
      </c>
      <c r="DJ49" s="126">
        <f t="shared" ca="1" si="247"/>
        <v>223.1</v>
      </c>
      <c r="DK49" s="126">
        <f t="shared" ca="1" si="247"/>
        <v>278.875</v>
      </c>
      <c r="DL49" s="126">
        <f t="shared" ca="1" si="247"/>
        <v>223.1</v>
      </c>
      <c r="DM49" s="126">
        <f t="shared" ca="1" si="247"/>
        <v>223.1</v>
      </c>
      <c r="DN49" s="126">
        <f t="shared" ca="1" si="247"/>
        <v>278.875</v>
      </c>
      <c r="DO49" s="127">
        <f t="shared" ca="1" si="247"/>
        <v>278.875</v>
      </c>
      <c r="DP49" s="125">
        <f t="shared" ca="1" si="247"/>
        <v>223.1</v>
      </c>
      <c r="DQ49" s="126">
        <f t="shared" ca="1" si="247"/>
        <v>278.875</v>
      </c>
      <c r="DR49" s="126">
        <f t="shared" ca="1" si="247"/>
        <v>223.1</v>
      </c>
      <c r="DS49" s="126">
        <f t="shared" ca="1" si="247"/>
        <v>223.1</v>
      </c>
      <c r="DT49" s="126">
        <f t="shared" ca="1" si="247"/>
        <v>278.875</v>
      </c>
      <c r="DU49" s="126">
        <f t="shared" ca="1" si="247"/>
        <v>223.1</v>
      </c>
      <c r="DV49" s="126">
        <f t="shared" ca="1" si="247"/>
        <v>223.1</v>
      </c>
      <c r="DW49" s="126">
        <f t="shared" ca="1" si="247"/>
        <v>278.875</v>
      </c>
      <c r="DX49" s="126">
        <f t="shared" ca="1" si="247"/>
        <v>223.1</v>
      </c>
      <c r="DY49" s="126">
        <f t="shared" ca="1" si="247"/>
        <v>223.1</v>
      </c>
      <c r="DZ49" s="126">
        <f t="shared" ca="1" si="247"/>
        <v>278.875</v>
      </c>
      <c r="EA49" s="127">
        <f t="shared" ca="1" si="247"/>
        <v>223.1</v>
      </c>
      <c r="EB49" s="125">
        <f t="shared" ref="EB49:FG49" ca="1" si="248">IF($M49&lt;=EA$6,0,IF(AND($M49&gt;EA$6,$M49&lt;=EB$6),$R49-(SUM(OFFSET($AJ49,0,0,1,MATCH(EA$6,$AJ$6:$GI$6)))),IF($L49&gt;EB$6,0,(IF($M49&gt;EB$6,$Q49*EB$4)))))</f>
        <v>223.1</v>
      </c>
      <c r="EC49" s="126">
        <f t="shared" ca="1" si="248"/>
        <v>278.875</v>
      </c>
      <c r="ED49" s="126">
        <f t="shared" ca="1" si="248"/>
        <v>223.1</v>
      </c>
      <c r="EE49" s="126">
        <f t="shared" ca="1" si="248"/>
        <v>223.1</v>
      </c>
      <c r="EF49" s="126">
        <f t="shared" ca="1" si="248"/>
        <v>278.875</v>
      </c>
      <c r="EG49" s="126">
        <f t="shared" ca="1" si="248"/>
        <v>223.1</v>
      </c>
      <c r="EH49" s="126">
        <f t="shared" ca="1" si="248"/>
        <v>223.1</v>
      </c>
      <c r="EI49" s="126">
        <f t="shared" ca="1" si="248"/>
        <v>278.875</v>
      </c>
      <c r="EJ49" s="126">
        <f t="shared" ca="1" si="248"/>
        <v>223.1</v>
      </c>
      <c r="EK49" s="126">
        <f t="shared" ca="1" si="248"/>
        <v>223.1</v>
      </c>
      <c r="EL49" s="126">
        <f t="shared" ca="1" si="248"/>
        <v>278.875</v>
      </c>
      <c r="EM49" s="127">
        <f t="shared" ca="1" si="248"/>
        <v>223.1</v>
      </c>
      <c r="EN49" s="125">
        <f t="shared" ca="1" si="248"/>
        <v>223.1</v>
      </c>
      <c r="EO49" s="126">
        <f t="shared" ca="1" si="248"/>
        <v>278.875</v>
      </c>
      <c r="EP49" s="126">
        <f t="shared" ca="1" si="248"/>
        <v>223.1</v>
      </c>
      <c r="EQ49" s="126">
        <f t="shared" ca="1" si="248"/>
        <v>223.1</v>
      </c>
      <c r="ER49" s="126">
        <f t="shared" ca="1" si="248"/>
        <v>278.875</v>
      </c>
      <c r="ES49" s="126">
        <f t="shared" ca="1" si="248"/>
        <v>223.1</v>
      </c>
      <c r="ET49" s="126">
        <f t="shared" ca="1" si="248"/>
        <v>223.1</v>
      </c>
      <c r="EU49" s="126">
        <f t="shared" ca="1" si="248"/>
        <v>278.875</v>
      </c>
      <c r="EV49" s="126">
        <f t="shared" ca="1" si="248"/>
        <v>223.1</v>
      </c>
      <c r="EW49" s="126">
        <f t="shared" ca="1" si="248"/>
        <v>223.1</v>
      </c>
      <c r="EX49" s="126">
        <f t="shared" ca="1" si="248"/>
        <v>278.875</v>
      </c>
      <c r="EY49" s="127">
        <f t="shared" ca="1" si="248"/>
        <v>223.1</v>
      </c>
      <c r="EZ49" s="125">
        <f t="shared" ca="1" si="248"/>
        <v>223.1</v>
      </c>
      <c r="FA49" s="126">
        <f t="shared" ca="1" si="248"/>
        <v>278.875</v>
      </c>
      <c r="FB49" s="126">
        <f t="shared" ca="1" si="248"/>
        <v>223.1</v>
      </c>
      <c r="FC49" s="126">
        <f t="shared" ca="1" si="248"/>
        <v>223.1</v>
      </c>
      <c r="FD49" s="126">
        <f t="shared" ca="1" si="248"/>
        <v>278.875</v>
      </c>
      <c r="FE49" s="126">
        <f t="shared" ca="1" si="248"/>
        <v>223.1</v>
      </c>
      <c r="FF49" s="126">
        <f t="shared" ca="1" si="248"/>
        <v>111.55000000003565</v>
      </c>
      <c r="FG49" s="126">
        <f t="shared" ca="1" si="248"/>
        <v>0</v>
      </c>
      <c r="FH49" s="126">
        <f t="shared" ref="FH49:GI49" ca="1" si="249">IF($M49&lt;=FG$6,0,IF(AND($M49&gt;FG$6,$M49&lt;=FH$6),$R49-(SUM(OFFSET($AJ49,0,0,1,MATCH(FG$6,$AJ$6:$GI$6)))),IF($L49&gt;FH$6,0,(IF($M49&gt;FH$6,$Q49*FH$4)))))</f>
        <v>0</v>
      </c>
      <c r="FI49" s="126">
        <f t="shared" ca="1" si="249"/>
        <v>0</v>
      </c>
      <c r="FJ49" s="126">
        <f t="shared" ca="1" si="249"/>
        <v>0</v>
      </c>
      <c r="FK49" s="127">
        <f t="shared" ca="1" si="249"/>
        <v>0</v>
      </c>
      <c r="FL49" s="125">
        <f t="shared" ca="1" si="249"/>
        <v>0</v>
      </c>
      <c r="FM49" s="126">
        <f t="shared" ca="1" si="249"/>
        <v>0</v>
      </c>
      <c r="FN49" s="126">
        <f t="shared" ca="1" si="249"/>
        <v>0</v>
      </c>
      <c r="FO49" s="126">
        <f t="shared" ca="1" si="249"/>
        <v>0</v>
      </c>
      <c r="FP49" s="126">
        <f t="shared" ca="1" si="249"/>
        <v>0</v>
      </c>
      <c r="FQ49" s="126">
        <f t="shared" ca="1" si="249"/>
        <v>0</v>
      </c>
      <c r="FR49" s="126">
        <f t="shared" ca="1" si="249"/>
        <v>0</v>
      </c>
      <c r="FS49" s="126">
        <f t="shared" ca="1" si="249"/>
        <v>0</v>
      </c>
      <c r="FT49" s="126">
        <f t="shared" ca="1" si="249"/>
        <v>0</v>
      </c>
      <c r="FU49" s="126">
        <f t="shared" ca="1" si="249"/>
        <v>0</v>
      </c>
      <c r="FV49" s="126">
        <f t="shared" ca="1" si="249"/>
        <v>0</v>
      </c>
      <c r="FW49" s="127">
        <f t="shared" ca="1" si="249"/>
        <v>0</v>
      </c>
      <c r="FX49" s="125">
        <f t="shared" ca="1" si="249"/>
        <v>0</v>
      </c>
      <c r="FY49" s="126">
        <f t="shared" ca="1" si="249"/>
        <v>0</v>
      </c>
      <c r="FZ49" s="126">
        <f t="shared" ca="1" si="249"/>
        <v>0</v>
      </c>
      <c r="GA49" s="126">
        <f t="shared" ca="1" si="249"/>
        <v>0</v>
      </c>
      <c r="GB49" s="126">
        <f t="shared" ca="1" si="249"/>
        <v>0</v>
      </c>
      <c r="GC49" s="126">
        <f t="shared" ca="1" si="249"/>
        <v>0</v>
      </c>
      <c r="GD49" s="126">
        <f t="shared" ca="1" si="249"/>
        <v>0</v>
      </c>
      <c r="GE49" s="126">
        <f t="shared" ca="1" si="249"/>
        <v>0</v>
      </c>
      <c r="GF49" s="126">
        <f t="shared" ca="1" si="249"/>
        <v>0</v>
      </c>
      <c r="GG49" s="126">
        <f t="shared" ca="1" si="249"/>
        <v>0</v>
      </c>
      <c r="GH49" s="126">
        <f t="shared" ca="1" si="249"/>
        <v>0</v>
      </c>
      <c r="GI49" s="127">
        <f t="shared" ca="1" si="249"/>
        <v>0</v>
      </c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</row>
    <row r="50" spans="1:222" ht="12.95" customHeight="1" x14ac:dyDescent="0.25">
      <c r="A50" s="34"/>
      <c r="B50" s="275" t="s">
        <v>13</v>
      </c>
      <c r="C50" s="286" t="s">
        <v>502</v>
      </c>
      <c r="D50" s="276" t="s">
        <v>350</v>
      </c>
      <c r="E50" s="29" t="s">
        <v>323</v>
      </c>
      <c r="F50" s="29" t="s">
        <v>428</v>
      </c>
      <c r="G50" s="261" t="s">
        <v>429</v>
      </c>
      <c r="H50" s="1">
        <v>16300100000</v>
      </c>
      <c r="I50" s="1">
        <v>44800201000</v>
      </c>
      <c r="J50" s="100" t="str">
        <f>IF(AND(M50&gt;VLOOKUP($B$2,References!A:B,2,FALSE),M50&lt;$B$2),"Ending Depreciation",IF(M50&lt;=$B$2,"Fully Depreciated",IF(M50&gt;$B$2,"Depreciating","ERROR")))</f>
        <v>Ending Depreciation</v>
      </c>
      <c r="K50" s="52" t="s">
        <v>172</v>
      </c>
      <c r="L50" s="102">
        <f>VLOOKUP(K50,References!U:W,3,FALSE)</f>
        <v>40657</v>
      </c>
      <c r="M50" s="104">
        <f t="shared" si="226"/>
        <v>44307</v>
      </c>
      <c r="N50" s="106">
        <v>10</v>
      </c>
      <c r="O50" s="29">
        <f t="shared" si="227"/>
        <v>520</v>
      </c>
      <c r="P50" s="109">
        <f t="shared" si="228"/>
        <v>521.85714285714289</v>
      </c>
      <c r="Q50" s="98">
        <f t="shared" si="229"/>
        <v>81.598076923076917</v>
      </c>
      <c r="R50" s="92">
        <v>42431</v>
      </c>
      <c r="S50" s="28">
        <f t="shared" ca="1" si="230"/>
        <v>42430.999999999971</v>
      </c>
      <c r="T50" s="28">
        <f t="shared" ca="1" si="231"/>
        <v>0</v>
      </c>
      <c r="U50" s="34"/>
      <c r="V50" s="27">
        <f t="shared" ca="1" si="232"/>
        <v>0</v>
      </c>
      <c r="W50" s="27">
        <f t="shared" ca="1" si="233"/>
        <v>2203.1480769230766</v>
      </c>
      <c r="X50" s="27">
        <f t="shared" ca="1" si="234"/>
        <v>4243.0999999999995</v>
      </c>
      <c r="Y50" s="27">
        <f t="shared" ca="1" si="235"/>
        <v>4243.0999999999995</v>
      </c>
      <c r="Z50" s="27">
        <f t="shared" ca="1" si="236"/>
        <v>4243.0999999999995</v>
      </c>
      <c r="AA50" s="27">
        <f t="shared" ca="1" si="237"/>
        <v>4243.0999999999995</v>
      </c>
      <c r="AB50" s="27">
        <f t="shared" ca="1" si="238"/>
        <v>4324.6980769230768</v>
      </c>
      <c r="AC50" s="27">
        <f t="shared" ca="1" si="239"/>
        <v>4243.0999999999995</v>
      </c>
      <c r="AD50" s="27">
        <f t="shared" ca="1" si="240"/>
        <v>4243.0999999999995</v>
      </c>
      <c r="AE50" s="27">
        <f t="shared" ca="1" si="241"/>
        <v>4243.0999999999995</v>
      </c>
      <c r="AF50" s="27">
        <f t="shared" ca="1" si="242"/>
        <v>4243.0999999999995</v>
      </c>
      <c r="AG50" s="27">
        <f t="shared" ca="1" si="243"/>
        <v>1958.3538461538249</v>
      </c>
      <c r="AH50" s="27">
        <f t="shared" ca="1" si="244"/>
        <v>0</v>
      </c>
      <c r="AI50" s="34"/>
      <c r="AJ50" s="128">
        <f t="shared" ref="AJ50:BO50" ca="1" si="250">IF($M50&lt;=AI$6,0,IF(AND($M50&gt;AI$6,$M50&lt;=AJ$6),$R50-(SUM(OFFSET($AJ50,0,0,1,MATCH(AI$6,$AJ$6:$GI$6)))),IF($L50&gt;AJ$6,0,(IF($M50&gt;AJ$6,$Q50*AJ$4)))))</f>
        <v>0</v>
      </c>
      <c r="AK50" s="57">
        <f t="shared" ca="1" si="250"/>
        <v>0</v>
      </c>
      <c r="AL50" s="57">
        <f t="shared" ca="1" si="250"/>
        <v>0</v>
      </c>
      <c r="AM50" s="57">
        <f t="shared" ca="1" si="250"/>
        <v>0</v>
      </c>
      <c r="AN50" s="57">
        <f t="shared" ca="1" si="250"/>
        <v>0</v>
      </c>
      <c r="AO50" s="57">
        <f t="shared" ca="1" si="250"/>
        <v>0</v>
      </c>
      <c r="AP50" s="57">
        <f t="shared" ca="1" si="250"/>
        <v>0</v>
      </c>
      <c r="AQ50" s="57">
        <f t="shared" ca="1" si="250"/>
        <v>0</v>
      </c>
      <c r="AR50" s="57">
        <f t="shared" ca="1" si="250"/>
        <v>0</v>
      </c>
      <c r="AS50" s="57">
        <f t="shared" ca="1" si="250"/>
        <v>0</v>
      </c>
      <c r="AT50" s="57">
        <f t="shared" ca="1" si="250"/>
        <v>0</v>
      </c>
      <c r="AU50" s="129">
        <f t="shared" ca="1" si="250"/>
        <v>0</v>
      </c>
      <c r="AV50" s="128">
        <f t="shared" ca="1" si="250"/>
        <v>0</v>
      </c>
      <c r="AW50" s="57">
        <f t="shared" ca="1" si="250"/>
        <v>0</v>
      </c>
      <c r="AX50" s="57">
        <f t="shared" ca="1" si="250"/>
        <v>0</v>
      </c>
      <c r="AY50" s="57">
        <f t="shared" ca="1" si="250"/>
        <v>0</v>
      </c>
      <c r="AZ50" s="57">
        <f t="shared" ca="1" si="250"/>
        <v>0</v>
      </c>
      <c r="BA50" s="57">
        <f t="shared" ca="1" si="250"/>
        <v>0</v>
      </c>
      <c r="BB50" s="57">
        <f t="shared" ca="1" si="250"/>
        <v>326.39230769230767</v>
      </c>
      <c r="BC50" s="57">
        <f t="shared" ca="1" si="250"/>
        <v>407.99038461538458</v>
      </c>
      <c r="BD50" s="57">
        <f t="shared" ca="1" si="250"/>
        <v>326.39230769230767</v>
      </c>
      <c r="BE50" s="57">
        <f t="shared" ca="1" si="250"/>
        <v>326.39230769230767</v>
      </c>
      <c r="BF50" s="57">
        <f t="shared" ca="1" si="250"/>
        <v>407.99038461538458</v>
      </c>
      <c r="BG50" s="129">
        <f t="shared" ca="1" si="250"/>
        <v>407.99038461538458</v>
      </c>
      <c r="BH50" s="128">
        <f t="shared" ca="1" si="250"/>
        <v>326.39230769230767</v>
      </c>
      <c r="BI50" s="57">
        <f t="shared" ca="1" si="250"/>
        <v>407.99038461538458</v>
      </c>
      <c r="BJ50" s="57">
        <f t="shared" ca="1" si="250"/>
        <v>326.39230769230767</v>
      </c>
      <c r="BK50" s="57">
        <f t="shared" ca="1" si="250"/>
        <v>326.39230769230767</v>
      </c>
      <c r="BL50" s="57">
        <f t="shared" ca="1" si="250"/>
        <v>407.99038461538458</v>
      </c>
      <c r="BM50" s="57">
        <f t="shared" ca="1" si="250"/>
        <v>326.39230769230767</v>
      </c>
      <c r="BN50" s="57">
        <f t="shared" ca="1" si="250"/>
        <v>326.39230769230767</v>
      </c>
      <c r="BO50" s="57">
        <f t="shared" ca="1" si="250"/>
        <v>407.99038461538458</v>
      </c>
      <c r="BP50" s="57">
        <f t="shared" ref="BP50:CU50" ca="1" si="251">IF($M50&lt;=BO$6,0,IF(AND($M50&gt;BO$6,$M50&lt;=BP$6),$R50-(SUM(OFFSET($AJ50,0,0,1,MATCH(BO$6,$AJ$6:$GI$6)))),IF($L50&gt;BP$6,0,(IF($M50&gt;BP$6,$Q50*BP$4)))))</f>
        <v>326.39230769230767</v>
      </c>
      <c r="BQ50" s="57">
        <f t="shared" ca="1" si="251"/>
        <v>326.39230769230767</v>
      </c>
      <c r="BR50" s="57">
        <f t="shared" ca="1" si="251"/>
        <v>407.99038461538458</v>
      </c>
      <c r="BS50" s="129">
        <f t="shared" ca="1" si="251"/>
        <v>326.39230769230767</v>
      </c>
      <c r="BT50" s="128">
        <f t="shared" ca="1" si="251"/>
        <v>326.39230769230767</v>
      </c>
      <c r="BU50" s="57">
        <f t="shared" ca="1" si="251"/>
        <v>407.99038461538458</v>
      </c>
      <c r="BV50" s="57">
        <f t="shared" ca="1" si="251"/>
        <v>326.39230769230767</v>
      </c>
      <c r="BW50" s="57">
        <f t="shared" ca="1" si="251"/>
        <v>326.39230769230767</v>
      </c>
      <c r="BX50" s="57">
        <f t="shared" ca="1" si="251"/>
        <v>407.99038461538458</v>
      </c>
      <c r="BY50" s="57">
        <f t="shared" ca="1" si="251"/>
        <v>326.39230769230767</v>
      </c>
      <c r="BZ50" s="57">
        <f t="shared" ca="1" si="251"/>
        <v>326.39230769230767</v>
      </c>
      <c r="CA50" s="57">
        <f t="shared" ca="1" si="251"/>
        <v>407.99038461538458</v>
      </c>
      <c r="CB50" s="57">
        <f t="shared" ca="1" si="251"/>
        <v>326.39230769230767</v>
      </c>
      <c r="CC50" s="57">
        <f t="shared" ca="1" si="251"/>
        <v>326.39230769230767</v>
      </c>
      <c r="CD50" s="57">
        <f t="shared" ca="1" si="251"/>
        <v>407.99038461538458</v>
      </c>
      <c r="CE50" s="129">
        <f t="shared" ca="1" si="251"/>
        <v>326.39230769230767</v>
      </c>
      <c r="CF50" s="128">
        <f t="shared" ca="1" si="251"/>
        <v>326.39230769230767</v>
      </c>
      <c r="CG50" s="57">
        <f t="shared" ca="1" si="251"/>
        <v>407.99038461538458</v>
      </c>
      <c r="CH50" s="57">
        <f t="shared" ca="1" si="251"/>
        <v>326.39230769230767</v>
      </c>
      <c r="CI50" s="57">
        <f t="shared" ca="1" si="251"/>
        <v>326.39230769230767</v>
      </c>
      <c r="CJ50" s="57">
        <f t="shared" ca="1" si="251"/>
        <v>407.99038461538458</v>
      </c>
      <c r="CK50" s="57">
        <f t="shared" ca="1" si="251"/>
        <v>326.39230769230767</v>
      </c>
      <c r="CL50" s="57">
        <f t="shared" ca="1" si="251"/>
        <v>326.39230769230767</v>
      </c>
      <c r="CM50" s="57">
        <f t="shared" ca="1" si="251"/>
        <v>407.99038461538458</v>
      </c>
      <c r="CN50" s="57">
        <f t="shared" ca="1" si="251"/>
        <v>326.39230769230767</v>
      </c>
      <c r="CO50" s="57">
        <f t="shared" ca="1" si="251"/>
        <v>326.39230769230767</v>
      </c>
      <c r="CP50" s="57">
        <f t="shared" ca="1" si="251"/>
        <v>407.99038461538458</v>
      </c>
      <c r="CQ50" s="129">
        <f t="shared" ca="1" si="251"/>
        <v>326.39230769230767</v>
      </c>
      <c r="CR50" s="128">
        <f t="shared" ca="1" si="251"/>
        <v>326.39230769230767</v>
      </c>
      <c r="CS50" s="57">
        <f t="shared" ca="1" si="251"/>
        <v>407.99038461538458</v>
      </c>
      <c r="CT50" s="57">
        <f t="shared" ca="1" si="251"/>
        <v>326.39230769230767</v>
      </c>
      <c r="CU50" s="57">
        <f t="shared" ca="1" si="251"/>
        <v>326.39230769230767</v>
      </c>
      <c r="CV50" s="57">
        <f t="shared" ref="CV50:EA50" ca="1" si="252">IF($M50&lt;=CU$6,0,IF(AND($M50&gt;CU$6,$M50&lt;=CV$6),$R50-(SUM(OFFSET($AJ50,0,0,1,MATCH(CU$6,$AJ$6:$GI$6)))),IF($L50&gt;CV$6,0,(IF($M50&gt;CV$6,$Q50*CV$4)))))</f>
        <v>407.99038461538458</v>
      </c>
      <c r="CW50" s="57">
        <f t="shared" ca="1" si="252"/>
        <v>326.39230769230767</v>
      </c>
      <c r="CX50" s="57">
        <f t="shared" ca="1" si="252"/>
        <v>326.39230769230767</v>
      </c>
      <c r="CY50" s="57">
        <f t="shared" ca="1" si="252"/>
        <v>407.99038461538458</v>
      </c>
      <c r="CZ50" s="57">
        <f t="shared" ca="1" si="252"/>
        <v>326.39230769230767</v>
      </c>
      <c r="DA50" s="57">
        <f t="shared" ca="1" si="252"/>
        <v>326.39230769230767</v>
      </c>
      <c r="DB50" s="57">
        <f t="shared" ca="1" si="252"/>
        <v>407.99038461538458</v>
      </c>
      <c r="DC50" s="129">
        <f t="shared" ca="1" si="252"/>
        <v>326.39230769230767</v>
      </c>
      <c r="DD50" s="128">
        <f t="shared" ca="1" si="252"/>
        <v>326.39230769230767</v>
      </c>
      <c r="DE50" s="57">
        <f t="shared" ca="1" si="252"/>
        <v>407.99038461538458</v>
      </c>
      <c r="DF50" s="57">
        <f t="shared" ca="1" si="252"/>
        <v>326.39230769230767</v>
      </c>
      <c r="DG50" s="57">
        <f t="shared" ca="1" si="252"/>
        <v>326.39230769230767</v>
      </c>
      <c r="DH50" s="57">
        <f t="shared" ca="1" si="252"/>
        <v>407.99038461538458</v>
      </c>
      <c r="DI50" s="57">
        <f t="shared" ca="1" si="252"/>
        <v>326.39230769230767</v>
      </c>
      <c r="DJ50" s="57">
        <f t="shared" ca="1" si="252"/>
        <v>326.39230769230767</v>
      </c>
      <c r="DK50" s="57">
        <f t="shared" ca="1" si="252"/>
        <v>407.99038461538458</v>
      </c>
      <c r="DL50" s="57">
        <f t="shared" ca="1" si="252"/>
        <v>326.39230769230767</v>
      </c>
      <c r="DM50" s="57">
        <f t="shared" ca="1" si="252"/>
        <v>326.39230769230767</v>
      </c>
      <c r="DN50" s="57">
        <f t="shared" ca="1" si="252"/>
        <v>407.99038461538458</v>
      </c>
      <c r="DO50" s="129">
        <f t="shared" ca="1" si="252"/>
        <v>407.99038461538458</v>
      </c>
      <c r="DP50" s="128">
        <f t="shared" ca="1" si="252"/>
        <v>326.39230769230767</v>
      </c>
      <c r="DQ50" s="57">
        <f t="shared" ca="1" si="252"/>
        <v>407.99038461538458</v>
      </c>
      <c r="DR50" s="57">
        <f t="shared" ca="1" si="252"/>
        <v>326.39230769230767</v>
      </c>
      <c r="DS50" s="57">
        <f t="shared" ca="1" si="252"/>
        <v>326.39230769230767</v>
      </c>
      <c r="DT50" s="57">
        <f t="shared" ca="1" si="252"/>
        <v>407.99038461538458</v>
      </c>
      <c r="DU50" s="57">
        <f t="shared" ca="1" si="252"/>
        <v>326.39230769230767</v>
      </c>
      <c r="DV50" s="57">
        <f t="shared" ca="1" si="252"/>
        <v>326.39230769230767</v>
      </c>
      <c r="DW50" s="57">
        <f t="shared" ca="1" si="252"/>
        <v>407.99038461538458</v>
      </c>
      <c r="DX50" s="57">
        <f t="shared" ca="1" si="252"/>
        <v>326.39230769230767</v>
      </c>
      <c r="DY50" s="57">
        <f t="shared" ca="1" si="252"/>
        <v>326.39230769230767</v>
      </c>
      <c r="DZ50" s="57">
        <f t="shared" ca="1" si="252"/>
        <v>407.99038461538458</v>
      </c>
      <c r="EA50" s="129">
        <f t="shared" ca="1" si="252"/>
        <v>326.39230769230767</v>
      </c>
      <c r="EB50" s="128">
        <f t="shared" ref="EB50:FG50" ca="1" si="253">IF($M50&lt;=EA$6,0,IF(AND($M50&gt;EA$6,$M50&lt;=EB$6),$R50-(SUM(OFFSET($AJ50,0,0,1,MATCH(EA$6,$AJ$6:$GI$6)))),IF($L50&gt;EB$6,0,(IF($M50&gt;EB$6,$Q50*EB$4)))))</f>
        <v>326.39230769230767</v>
      </c>
      <c r="EC50" s="57">
        <f t="shared" ca="1" si="253"/>
        <v>407.99038461538458</v>
      </c>
      <c r="ED50" s="57">
        <f t="shared" ca="1" si="253"/>
        <v>326.39230769230767</v>
      </c>
      <c r="EE50" s="57">
        <f t="shared" ca="1" si="253"/>
        <v>326.39230769230767</v>
      </c>
      <c r="EF50" s="57">
        <f t="shared" ca="1" si="253"/>
        <v>407.99038461538458</v>
      </c>
      <c r="EG50" s="57">
        <f t="shared" ca="1" si="253"/>
        <v>326.39230769230767</v>
      </c>
      <c r="EH50" s="57">
        <f t="shared" ca="1" si="253"/>
        <v>326.39230769230767</v>
      </c>
      <c r="EI50" s="57">
        <f t="shared" ca="1" si="253"/>
        <v>407.99038461538458</v>
      </c>
      <c r="EJ50" s="57">
        <f t="shared" ca="1" si="253"/>
        <v>326.39230769230767</v>
      </c>
      <c r="EK50" s="57">
        <f t="shared" ca="1" si="253"/>
        <v>326.39230769230767</v>
      </c>
      <c r="EL50" s="57">
        <f t="shared" ca="1" si="253"/>
        <v>407.99038461538458</v>
      </c>
      <c r="EM50" s="129">
        <f t="shared" ca="1" si="253"/>
        <v>326.39230769230767</v>
      </c>
      <c r="EN50" s="128">
        <f t="shared" ca="1" si="253"/>
        <v>326.39230769230767</v>
      </c>
      <c r="EO50" s="57">
        <f t="shared" ca="1" si="253"/>
        <v>407.99038461538458</v>
      </c>
      <c r="EP50" s="57">
        <f t="shared" ca="1" si="253"/>
        <v>326.39230769230767</v>
      </c>
      <c r="EQ50" s="57">
        <f t="shared" ca="1" si="253"/>
        <v>326.39230769230767</v>
      </c>
      <c r="ER50" s="57">
        <f t="shared" ca="1" si="253"/>
        <v>407.99038461538458</v>
      </c>
      <c r="ES50" s="57">
        <f t="shared" ca="1" si="253"/>
        <v>326.39230769230767</v>
      </c>
      <c r="ET50" s="57">
        <f t="shared" ca="1" si="253"/>
        <v>326.39230769230767</v>
      </c>
      <c r="EU50" s="57">
        <f t="shared" ca="1" si="253"/>
        <v>407.99038461538458</v>
      </c>
      <c r="EV50" s="57">
        <f t="shared" ca="1" si="253"/>
        <v>326.39230769230767</v>
      </c>
      <c r="EW50" s="57">
        <f t="shared" ca="1" si="253"/>
        <v>326.39230769230767</v>
      </c>
      <c r="EX50" s="57">
        <f t="shared" ca="1" si="253"/>
        <v>407.99038461538458</v>
      </c>
      <c r="EY50" s="129">
        <f t="shared" ca="1" si="253"/>
        <v>326.39230769230767</v>
      </c>
      <c r="EZ50" s="128">
        <f t="shared" ca="1" si="253"/>
        <v>326.39230769230767</v>
      </c>
      <c r="FA50" s="57">
        <f t="shared" ca="1" si="253"/>
        <v>407.99038461538458</v>
      </c>
      <c r="FB50" s="57">
        <f t="shared" ca="1" si="253"/>
        <v>326.39230769230767</v>
      </c>
      <c r="FC50" s="57">
        <f t="shared" ca="1" si="253"/>
        <v>326.39230769230767</v>
      </c>
      <c r="FD50" s="57">
        <f t="shared" ca="1" si="253"/>
        <v>407.99038461538458</v>
      </c>
      <c r="FE50" s="57">
        <f t="shared" ca="1" si="253"/>
        <v>326.39230769230767</v>
      </c>
      <c r="FF50" s="57">
        <f t="shared" ca="1" si="253"/>
        <v>326.39230769230767</v>
      </c>
      <c r="FG50" s="57">
        <f t="shared" ca="1" si="253"/>
        <v>407.99038461538458</v>
      </c>
      <c r="FH50" s="57">
        <f t="shared" ref="FH50:GI50" ca="1" si="254">IF($M50&lt;=FG$6,0,IF(AND($M50&gt;FG$6,$M50&lt;=FH$6),$R50-(SUM(OFFSET($AJ50,0,0,1,MATCH(FG$6,$AJ$6:$GI$6)))),IF($L50&gt;FH$6,0,(IF($M50&gt;FH$6,$Q50*FH$4)))))</f>
        <v>326.39230769230767</v>
      </c>
      <c r="FI50" s="57">
        <f t="shared" ca="1" si="254"/>
        <v>326.39230769230767</v>
      </c>
      <c r="FJ50" s="57">
        <f t="shared" ca="1" si="254"/>
        <v>407.99038461538458</v>
      </c>
      <c r="FK50" s="129">
        <f t="shared" ca="1" si="254"/>
        <v>326.39230769230767</v>
      </c>
      <c r="FL50" s="128">
        <f t="shared" ca="1" si="254"/>
        <v>326.39230769230767</v>
      </c>
      <c r="FM50" s="57">
        <f t="shared" ca="1" si="254"/>
        <v>407.99038461538458</v>
      </c>
      <c r="FN50" s="57">
        <f t="shared" ca="1" si="254"/>
        <v>326.39230769230767</v>
      </c>
      <c r="FO50" s="57">
        <f t="shared" ca="1" si="254"/>
        <v>326.39230769230767</v>
      </c>
      <c r="FP50" s="57">
        <f t="shared" ca="1" si="254"/>
        <v>407.99038461538458</v>
      </c>
      <c r="FQ50" s="57">
        <f t="shared" ca="1" si="254"/>
        <v>163.1961538461328</v>
      </c>
      <c r="FR50" s="57">
        <f t="shared" ca="1" si="254"/>
        <v>0</v>
      </c>
      <c r="FS50" s="57">
        <f t="shared" ca="1" si="254"/>
        <v>0</v>
      </c>
      <c r="FT50" s="57">
        <f t="shared" ca="1" si="254"/>
        <v>0</v>
      </c>
      <c r="FU50" s="57">
        <f t="shared" ca="1" si="254"/>
        <v>0</v>
      </c>
      <c r="FV50" s="57">
        <f t="shared" ca="1" si="254"/>
        <v>0</v>
      </c>
      <c r="FW50" s="129">
        <f t="shared" ca="1" si="254"/>
        <v>0</v>
      </c>
      <c r="FX50" s="128">
        <f t="shared" ca="1" si="254"/>
        <v>0</v>
      </c>
      <c r="FY50" s="57">
        <f t="shared" ca="1" si="254"/>
        <v>0</v>
      </c>
      <c r="FZ50" s="57">
        <f t="shared" ca="1" si="254"/>
        <v>0</v>
      </c>
      <c r="GA50" s="57">
        <f t="shared" ca="1" si="254"/>
        <v>0</v>
      </c>
      <c r="GB50" s="57">
        <f t="shared" ca="1" si="254"/>
        <v>0</v>
      </c>
      <c r="GC50" s="57">
        <f t="shared" ca="1" si="254"/>
        <v>0</v>
      </c>
      <c r="GD50" s="57">
        <f t="shared" ca="1" si="254"/>
        <v>0</v>
      </c>
      <c r="GE50" s="57">
        <f t="shared" ca="1" si="254"/>
        <v>0</v>
      </c>
      <c r="GF50" s="57">
        <f t="shared" ca="1" si="254"/>
        <v>0</v>
      </c>
      <c r="GG50" s="57">
        <f t="shared" ca="1" si="254"/>
        <v>0</v>
      </c>
      <c r="GH50" s="57">
        <f t="shared" ca="1" si="254"/>
        <v>0</v>
      </c>
      <c r="GI50" s="129">
        <f t="shared" ca="1" si="254"/>
        <v>0</v>
      </c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</row>
    <row r="51" spans="1:222" ht="12.95" customHeight="1" x14ac:dyDescent="0.25">
      <c r="A51" s="34"/>
      <c r="B51" s="275" t="s">
        <v>13</v>
      </c>
      <c r="C51" s="286" t="s">
        <v>503</v>
      </c>
      <c r="D51" s="276" t="s">
        <v>351</v>
      </c>
      <c r="E51" s="29" t="s">
        <v>323</v>
      </c>
      <c r="F51" s="29" t="s">
        <v>430</v>
      </c>
      <c r="G51" s="261" t="s">
        <v>431</v>
      </c>
      <c r="H51" s="1">
        <v>16300100000</v>
      </c>
      <c r="I51" s="1">
        <v>44800201000</v>
      </c>
      <c r="J51" s="100" t="str">
        <f>IF(AND(M51&gt;VLOOKUP($B$2,References!A:B,2,FALSE),M51&lt;$B$2),"Ending Depreciation",IF(M51&lt;=$B$2,"Fully Depreciated",IF(M51&gt;$B$2,"Depreciating","ERROR")))</f>
        <v>Ending Depreciation</v>
      </c>
      <c r="K51" s="52" t="s">
        <v>172</v>
      </c>
      <c r="L51" s="102">
        <f>VLOOKUP(K51,References!U:W,3,FALSE)</f>
        <v>40657</v>
      </c>
      <c r="M51" s="104">
        <f t="shared" si="226"/>
        <v>44307</v>
      </c>
      <c r="N51" s="106">
        <v>10</v>
      </c>
      <c r="O51" s="29">
        <f t="shared" si="227"/>
        <v>520</v>
      </c>
      <c r="P51" s="109">
        <f t="shared" si="228"/>
        <v>521.85714285714289</v>
      </c>
      <c r="Q51" s="98">
        <f t="shared" si="229"/>
        <v>28.059615384615384</v>
      </c>
      <c r="R51" s="92">
        <v>14591</v>
      </c>
      <c r="S51" s="28">
        <f t="shared" ca="1" si="230"/>
        <v>14590.999999999996</v>
      </c>
      <c r="T51" s="28">
        <f t="shared" ca="1" si="231"/>
        <v>0</v>
      </c>
      <c r="U51" s="34"/>
      <c r="V51" s="27">
        <f t="shared" ca="1" si="232"/>
        <v>0</v>
      </c>
      <c r="W51" s="27">
        <f t="shared" ca="1" si="233"/>
        <v>757.60961538461538</v>
      </c>
      <c r="X51" s="27">
        <f t="shared" ca="1" si="234"/>
        <v>1459.0999999999997</v>
      </c>
      <c r="Y51" s="27">
        <f t="shared" ca="1" si="235"/>
        <v>1459.0999999999997</v>
      </c>
      <c r="Z51" s="27">
        <f t="shared" ca="1" si="236"/>
        <v>1459.0999999999997</v>
      </c>
      <c r="AA51" s="27">
        <f t="shared" ca="1" si="237"/>
        <v>1459.0999999999997</v>
      </c>
      <c r="AB51" s="27">
        <f t="shared" ca="1" si="238"/>
        <v>1487.1596153846151</v>
      </c>
      <c r="AC51" s="27">
        <f t="shared" ca="1" si="239"/>
        <v>1459.0999999999997</v>
      </c>
      <c r="AD51" s="27">
        <f t="shared" ca="1" si="240"/>
        <v>1459.0999999999997</v>
      </c>
      <c r="AE51" s="27">
        <f t="shared" ca="1" si="241"/>
        <v>1459.0999999999997</v>
      </c>
      <c r="AF51" s="27">
        <f t="shared" ca="1" si="242"/>
        <v>1459.0999999999997</v>
      </c>
      <c r="AG51" s="27">
        <f t="shared" ca="1" si="243"/>
        <v>673.43076923076751</v>
      </c>
      <c r="AH51" s="27">
        <f t="shared" ca="1" si="244"/>
        <v>0</v>
      </c>
      <c r="AI51" s="34"/>
      <c r="AJ51" s="128">
        <f t="shared" ref="AJ51:BO51" ca="1" si="255">IF($M51&lt;=AI$6,0,IF(AND($M51&gt;AI$6,$M51&lt;=AJ$6),$R51-(SUM(OFFSET($AJ51,0,0,1,MATCH(AI$6,$AJ$6:$GI$6)))),IF($L51&gt;AJ$6,0,(IF($M51&gt;AJ$6,$Q51*AJ$4)))))</f>
        <v>0</v>
      </c>
      <c r="AK51" s="57">
        <f t="shared" ca="1" si="255"/>
        <v>0</v>
      </c>
      <c r="AL51" s="57">
        <f t="shared" ca="1" si="255"/>
        <v>0</v>
      </c>
      <c r="AM51" s="57">
        <f t="shared" ca="1" si="255"/>
        <v>0</v>
      </c>
      <c r="AN51" s="57">
        <f t="shared" ca="1" si="255"/>
        <v>0</v>
      </c>
      <c r="AO51" s="57">
        <f t="shared" ca="1" si="255"/>
        <v>0</v>
      </c>
      <c r="AP51" s="57">
        <f t="shared" ca="1" si="255"/>
        <v>0</v>
      </c>
      <c r="AQ51" s="57">
        <f t="shared" ca="1" si="255"/>
        <v>0</v>
      </c>
      <c r="AR51" s="57">
        <f t="shared" ca="1" si="255"/>
        <v>0</v>
      </c>
      <c r="AS51" s="57">
        <f t="shared" ca="1" si="255"/>
        <v>0</v>
      </c>
      <c r="AT51" s="57">
        <f t="shared" ca="1" si="255"/>
        <v>0</v>
      </c>
      <c r="AU51" s="129">
        <f t="shared" ca="1" si="255"/>
        <v>0</v>
      </c>
      <c r="AV51" s="128">
        <f t="shared" ca="1" si="255"/>
        <v>0</v>
      </c>
      <c r="AW51" s="57">
        <f t="shared" ca="1" si="255"/>
        <v>0</v>
      </c>
      <c r="AX51" s="57">
        <f t="shared" ca="1" si="255"/>
        <v>0</v>
      </c>
      <c r="AY51" s="57">
        <f t="shared" ca="1" si="255"/>
        <v>0</v>
      </c>
      <c r="AZ51" s="57">
        <f t="shared" ca="1" si="255"/>
        <v>0</v>
      </c>
      <c r="BA51" s="57">
        <f t="shared" ca="1" si="255"/>
        <v>0</v>
      </c>
      <c r="BB51" s="57">
        <f t="shared" ca="1" si="255"/>
        <v>112.23846153846154</v>
      </c>
      <c r="BC51" s="57">
        <f t="shared" ca="1" si="255"/>
        <v>140.29807692307691</v>
      </c>
      <c r="BD51" s="57">
        <f t="shared" ca="1" si="255"/>
        <v>112.23846153846154</v>
      </c>
      <c r="BE51" s="57">
        <f t="shared" ca="1" si="255"/>
        <v>112.23846153846154</v>
      </c>
      <c r="BF51" s="57">
        <f t="shared" ca="1" si="255"/>
        <v>140.29807692307691</v>
      </c>
      <c r="BG51" s="129">
        <f t="shared" ca="1" si="255"/>
        <v>140.29807692307691</v>
      </c>
      <c r="BH51" s="128">
        <f t="shared" ca="1" si="255"/>
        <v>112.23846153846154</v>
      </c>
      <c r="BI51" s="57">
        <f t="shared" ca="1" si="255"/>
        <v>140.29807692307691</v>
      </c>
      <c r="BJ51" s="57">
        <f t="shared" ca="1" si="255"/>
        <v>112.23846153846154</v>
      </c>
      <c r="BK51" s="57">
        <f t="shared" ca="1" si="255"/>
        <v>112.23846153846154</v>
      </c>
      <c r="BL51" s="57">
        <f t="shared" ca="1" si="255"/>
        <v>140.29807692307691</v>
      </c>
      <c r="BM51" s="57">
        <f t="shared" ca="1" si="255"/>
        <v>112.23846153846154</v>
      </c>
      <c r="BN51" s="57">
        <f t="shared" ca="1" si="255"/>
        <v>112.23846153846154</v>
      </c>
      <c r="BO51" s="57">
        <f t="shared" ca="1" si="255"/>
        <v>140.29807692307691</v>
      </c>
      <c r="BP51" s="57">
        <f t="shared" ref="BP51:CU51" ca="1" si="256">IF($M51&lt;=BO$6,0,IF(AND($M51&gt;BO$6,$M51&lt;=BP$6),$R51-(SUM(OFFSET($AJ51,0,0,1,MATCH(BO$6,$AJ$6:$GI$6)))),IF($L51&gt;BP$6,0,(IF($M51&gt;BP$6,$Q51*BP$4)))))</f>
        <v>112.23846153846154</v>
      </c>
      <c r="BQ51" s="57">
        <f t="shared" ca="1" si="256"/>
        <v>112.23846153846154</v>
      </c>
      <c r="BR51" s="57">
        <f t="shared" ca="1" si="256"/>
        <v>140.29807692307691</v>
      </c>
      <c r="BS51" s="129">
        <f t="shared" ca="1" si="256"/>
        <v>112.23846153846154</v>
      </c>
      <c r="BT51" s="128">
        <f t="shared" ca="1" si="256"/>
        <v>112.23846153846154</v>
      </c>
      <c r="BU51" s="57">
        <f t="shared" ca="1" si="256"/>
        <v>140.29807692307691</v>
      </c>
      <c r="BV51" s="57">
        <f t="shared" ca="1" si="256"/>
        <v>112.23846153846154</v>
      </c>
      <c r="BW51" s="57">
        <f t="shared" ca="1" si="256"/>
        <v>112.23846153846154</v>
      </c>
      <c r="BX51" s="57">
        <f t="shared" ca="1" si="256"/>
        <v>140.29807692307691</v>
      </c>
      <c r="BY51" s="57">
        <f t="shared" ca="1" si="256"/>
        <v>112.23846153846154</v>
      </c>
      <c r="BZ51" s="57">
        <f t="shared" ca="1" si="256"/>
        <v>112.23846153846154</v>
      </c>
      <c r="CA51" s="57">
        <f t="shared" ca="1" si="256"/>
        <v>140.29807692307691</v>
      </c>
      <c r="CB51" s="57">
        <f t="shared" ca="1" si="256"/>
        <v>112.23846153846154</v>
      </c>
      <c r="CC51" s="57">
        <f t="shared" ca="1" si="256"/>
        <v>112.23846153846154</v>
      </c>
      <c r="CD51" s="57">
        <f t="shared" ca="1" si="256"/>
        <v>140.29807692307691</v>
      </c>
      <c r="CE51" s="129">
        <f t="shared" ca="1" si="256"/>
        <v>112.23846153846154</v>
      </c>
      <c r="CF51" s="128">
        <f t="shared" ca="1" si="256"/>
        <v>112.23846153846154</v>
      </c>
      <c r="CG51" s="57">
        <f t="shared" ca="1" si="256"/>
        <v>140.29807692307691</v>
      </c>
      <c r="CH51" s="57">
        <f t="shared" ca="1" si="256"/>
        <v>112.23846153846154</v>
      </c>
      <c r="CI51" s="57">
        <f t="shared" ca="1" si="256"/>
        <v>112.23846153846154</v>
      </c>
      <c r="CJ51" s="57">
        <f t="shared" ca="1" si="256"/>
        <v>140.29807692307691</v>
      </c>
      <c r="CK51" s="57">
        <f t="shared" ca="1" si="256"/>
        <v>112.23846153846154</v>
      </c>
      <c r="CL51" s="57">
        <f t="shared" ca="1" si="256"/>
        <v>112.23846153846154</v>
      </c>
      <c r="CM51" s="57">
        <f t="shared" ca="1" si="256"/>
        <v>140.29807692307691</v>
      </c>
      <c r="CN51" s="57">
        <f t="shared" ca="1" si="256"/>
        <v>112.23846153846154</v>
      </c>
      <c r="CO51" s="57">
        <f t="shared" ca="1" si="256"/>
        <v>112.23846153846154</v>
      </c>
      <c r="CP51" s="57">
        <f t="shared" ca="1" si="256"/>
        <v>140.29807692307691</v>
      </c>
      <c r="CQ51" s="129">
        <f t="shared" ca="1" si="256"/>
        <v>112.23846153846154</v>
      </c>
      <c r="CR51" s="128">
        <f t="shared" ca="1" si="256"/>
        <v>112.23846153846154</v>
      </c>
      <c r="CS51" s="57">
        <f t="shared" ca="1" si="256"/>
        <v>140.29807692307691</v>
      </c>
      <c r="CT51" s="57">
        <f t="shared" ca="1" si="256"/>
        <v>112.23846153846154</v>
      </c>
      <c r="CU51" s="57">
        <f t="shared" ca="1" si="256"/>
        <v>112.23846153846154</v>
      </c>
      <c r="CV51" s="57">
        <f t="shared" ref="CV51:EA51" ca="1" si="257">IF($M51&lt;=CU$6,0,IF(AND($M51&gt;CU$6,$M51&lt;=CV$6),$R51-(SUM(OFFSET($AJ51,0,0,1,MATCH(CU$6,$AJ$6:$GI$6)))),IF($L51&gt;CV$6,0,(IF($M51&gt;CV$6,$Q51*CV$4)))))</f>
        <v>140.29807692307691</v>
      </c>
      <c r="CW51" s="57">
        <f t="shared" ca="1" si="257"/>
        <v>112.23846153846154</v>
      </c>
      <c r="CX51" s="57">
        <f t="shared" ca="1" si="257"/>
        <v>112.23846153846154</v>
      </c>
      <c r="CY51" s="57">
        <f t="shared" ca="1" si="257"/>
        <v>140.29807692307691</v>
      </c>
      <c r="CZ51" s="57">
        <f t="shared" ca="1" si="257"/>
        <v>112.23846153846154</v>
      </c>
      <c r="DA51" s="57">
        <f t="shared" ca="1" si="257"/>
        <v>112.23846153846154</v>
      </c>
      <c r="DB51" s="57">
        <f t="shared" ca="1" si="257"/>
        <v>140.29807692307691</v>
      </c>
      <c r="DC51" s="129">
        <f t="shared" ca="1" si="257"/>
        <v>112.23846153846154</v>
      </c>
      <c r="DD51" s="128">
        <f t="shared" ca="1" si="257"/>
        <v>112.23846153846154</v>
      </c>
      <c r="DE51" s="57">
        <f t="shared" ca="1" si="257"/>
        <v>140.29807692307691</v>
      </c>
      <c r="DF51" s="57">
        <f t="shared" ca="1" si="257"/>
        <v>112.23846153846154</v>
      </c>
      <c r="DG51" s="57">
        <f t="shared" ca="1" si="257"/>
        <v>112.23846153846154</v>
      </c>
      <c r="DH51" s="57">
        <f t="shared" ca="1" si="257"/>
        <v>140.29807692307691</v>
      </c>
      <c r="DI51" s="57">
        <f t="shared" ca="1" si="257"/>
        <v>112.23846153846154</v>
      </c>
      <c r="DJ51" s="57">
        <f t="shared" ca="1" si="257"/>
        <v>112.23846153846154</v>
      </c>
      <c r="DK51" s="57">
        <f t="shared" ca="1" si="257"/>
        <v>140.29807692307691</v>
      </c>
      <c r="DL51" s="57">
        <f t="shared" ca="1" si="257"/>
        <v>112.23846153846154</v>
      </c>
      <c r="DM51" s="57">
        <f t="shared" ca="1" si="257"/>
        <v>112.23846153846154</v>
      </c>
      <c r="DN51" s="57">
        <f t="shared" ca="1" si="257"/>
        <v>140.29807692307691</v>
      </c>
      <c r="DO51" s="129">
        <f t="shared" ca="1" si="257"/>
        <v>140.29807692307691</v>
      </c>
      <c r="DP51" s="128">
        <f t="shared" ca="1" si="257"/>
        <v>112.23846153846154</v>
      </c>
      <c r="DQ51" s="57">
        <f t="shared" ca="1" si="257"/>
        <v>140.29807692307691</v>
      </c>
      <c r="DR51" s="57">
        <f t="shared" ca="1" si="257"/>
        <v>112.23846153846154</v>
      </c>
      <c r="DS51" s="57">
        <f t="shared" ca="1" si="257"/>
        <v>112.23846153846154</v>
      </c>
      <c r="DT51" s="57">
        <f t="shared" ca="1" si="257"/>
        <v>140.29807692307691</v>
      </c>
      <c r="DU51" s="57">
        <f t="shared" ca="1" si="257"/>
        <v>112.23846153846154</v>
      </c>
      <c r="DV51" s="57">
        <f t="shared" ca="1" si="257"/>
        <v>112.23846153846154</v>
      </c>
      <c r="DW51" s="57">
        <f t="shared" ca="1" si="257"/>
        <v>140.29807692307691</v>
      </c>
      <c r="DX51" s="57">
        <f t="shared" ca="1" si="257"/>
        <v>112.23846153846154</v>
      </c>
      <c r="DY51" s="57">
        <f t="shared" ca="1" si="257"/>
        <v>112.23846153846154</v>
      </c>
      <c r="DZ51" s="57">
        <f t="shared" ca="1" si="257"/>
        <v>140.29807692307691</v>
      </c>
      <c r="EA51" s="129">
        <f t="shared" ca="1" si="257"/>
        <v>112.23846153846154</v>
      </c>
      <c r="EB51" s="128">
        <f t="shared" ref="EB51:FG51" ca="1" si="258">IF($M51&lt;=EA$6,0,IF(AND($M51&gt;EA$6,$M51&lt;=EB$6),$R51-(SUM(OFFSET($AJ51,0,0,1,MATCH(EA$6,$AJ$6:$GI$6)))),IF($L51&gt;EB$6,0,(IF($M51&gt;EB$6,$Q51*EB$4)))))</f>
        <v>112.23846153846154</v>
      </c>
      <c r="EC51" s="57">
        <f t="shared" ca="1" si="258"/>
        <v>140.29807692307691</v>
      </c>
      <c r="ED51" s="57">
        <f t="shared" ca="1" si="258"/>
        <v>112.23846153846154</v>
      </c>
      <c r="EE51" s="57">
        <f t="shared" ca="1" si="258"/>
        <v>112.23846153846154</v>
      </c>
      <c r="EF51" s="57">
        <f t="shared" ca="1" si="258"/>
        <v>140.29807692307691</v>
      </c>
      <c r="EG51" s="57">
        <f t="shared" ca="1" si="258"/>
        <v>112.23846153846154</v>
      </c>
      <c r="EH51" s="57">
        <f t="shared" ca="1" si="258"/>
        <v>112.23846153846154</v>
      </c>
      <c r="EI51" s="57">
        <f t="shared" ca="1" si="258"/>
        <v>140.29807692307691</v>
      </c>
      <c r="EJ51" s="57">
        <f t="shared" ca="1" si="258"/>
        <v>112.23846153846154</v>
      </c>
      <c r="EK51" s="57">
        <f t="shared" ca="1" si="258"/>
        <v>112.23846153846154</v>
      </c>
      <c r="EL51" s="57">
        <f t="shared" ca="1" si="258"/>
        <v>140.29807692307691</v>
      </c>
      <c r="EM51" s="129">
        <f t="shared" ca="1" si="258"/>
        <v>112.23846153846154</v>
      </c>
      <c r="EN51" s="128">
        <f t="shared" ca="1" si="258"/>
        <v>112.23846153846154</v>
      </c>
      <c r="EO51" s="57">
        <f t="shared" ca="1" si="258"/>
        <v>140.29807692307691</v>
      </c>
      <c r="EP51" s="57">
        <f t="shared" ca="1" si="258"/>
        <v>112.23846153846154</v>
      </c>
      <c r="EQ51" s="57">
        <f t="shared" ca="1" si="258"/>
        <v>112.23846153846154</v>
      </c>
      <c r="ER51" s="57">
        <f t="shared" ca="1" si="258"/>
        <v>140.29807692307691</v>
      </c>
      <c r="ES51" s="57">
        <f t="shared" ca="1" si="258"/>
        <v>112.23846153846154</v>
      </c>
      <c r="ET51" s="57">
        <f t="shared" ca="1" si="258"/>
        <v>112.23846153846154</v>
      </c>
      <c r="EU51" s="57">
        <f t="shared" ca="1" si="258"/>
        <v>140.29807692307691</v>
      </c>
      <c r="EV51" s="57">
        <f t="shared" ca="1" si="258"/>
        <v>112.23846153846154</v>
      </c>
      <c r="EW51" s="57">
        <f t="shared" ca="1" si="258"/>
        <v>112.23846153846154</v>
      </c>
      <c r="EX51" s="57">
        <f t="shared" ca="1" si="258"/>
        <v>140.29807692307691</v>
      </c>
      <c r="EY51" s="129">
        <f t="shared" ca="1" si="258"/>
        <v>112.23846153846154</v>
      </c>
      <c r="EZ51" s="128">
        <f t="shared" ca="1" si="258"/>
        <v>112.23846153846154</v>
      </c>
      <c r="FA51" s="57">
        <f t="shared" ca="1" si="258"/>
        <v>140.29807692307691</v>
      </c>
      <c r="FB51" s="57">
        <f t="shared" ca="1" si="258"/>
        <v>112.23846153846154</v>
      </c>
      <c r="FC51" s="57">
        <f t="shared" ca="1" si="258"/>
        <v>112.23846153846154</v>
      </c>
      <c r="FD51" s="57">
        <f t="shared" ca="1" si="258"/>
        <v>140.29807692307691</v>
      </c>
      <c r="FE51" s="57">
        <f t="shared" ca="1" si="258"/>
        <v>112.23846153846154</v>
      </c>
      <c r="FF51" s="57">
        <f t="shared" ca="1" si="258"/>
        <v>112.23846153846154</v>
      </c>
      <c r="FG51" s="57">
        <f t="shared" ca="1" si="258"/>
        <v>140.29807692307691</v>
      </c>
      <c r="FH51" s="57">
        <f t="shared" ref="FH51:GI51" ca="1" si="259">IF($M51&lt;=FG$6,0,IF(AND($M51&gt;FG$6,$M51&lt;=FH$6),$R51-(SUM(OFFSET($AJ51,0,0,1,MATCH(FG$6,$AJ$6:$GI$6)))),IF($L51&gt;FH$6,0,(IF($M51&gt;FH$6,$Q51*FH$4)))))</f>
        <v>112.23846153846154</v>
      </c>
      <c r="FI51" s="57">
        <f t="shared" ca="1" si="259"/>
        <v>112.23846153846154</v>
      </c>
      <c r="FJ51" s="57">
        <f t="shared" ca="1" si="259"/>
        <v>140.29807692307691</v>
      </c>
      <c r="FK51" s="129">
        <f t="shared" ca="1" si="259"/>
        <v>112.23846153846154</v>
      </c>
      <c r="FL51" s="128">
        <f t="shared" ca="1" si="259"/>
        <v>112.23846153846154</v>
      </c>
      <c r="FM51" s="57">
        <f t="shared" ca="1" si="259"/>
        <v>140.29807692307691</v>
      </c>
      <c r="FN51" s="57">
        <f t="shared" ca="1" si="259"/>
        <v>112.23846153846154</v>
      </c>
      <c r="FO51" s="57">
        <f t="shared" ca="1" si="259"/>
        <v>112.23846153846154</v>
      </c>
      <c r="FP51" s="57">
        <f t="shared" ca="1" si="259"/>
        <v>140.29807692307691</v>
      </c>
      <c r="FQ51" s="57">
        <f t="shared" ca="1" si="259"/>
        <v>56.119230769229034</v>
      </c>
      <c r="FR51" s="57">
        <f t="shared" ca="1" si="259"/>
        <v>0</v>
      </c>
      <c r="FS51" s="57">
        <f t="shared" ca="1" si="259"/>
        <v>0</v>
      </c>
      <c r="FT51" s="57">
        <f t="shared" ca="1" si="259"/>
        <v>0</v>
      </c>
      <c r="FU51" s="57">
        <f t="shared" ca="1" si="259"/>
        <v>0</v>
      </c>
      <c r="FV51" s="57">
        <f t="shared" ca="1" si="259"/>
        <v>0</v>
      </c>
      <c r="FW51" s="129">
        <f t="shared" ca="1" si="259"/>
        <v>0</v>
      </c>
      <c r="FX51" s="128">
        <f t="shared" ca="1" si="259"/>
        <v>0</v>
      </c>
      <c r="FY51" s="57">
        <f t="shared" ca="1" si="259"/>
        <v>0</v>
      </c>
      <c r="FZ51" s="57">
        <f t="shared" ca="1" si="259"/>
        <v>0</v>
      </c>
      <c r="GA51" s="57">
        <f t="shared" ca="1" si="259"/>
        <v>0</v>
      </c>
      <c r="GB51" s="57">
        <f t="shared" ca="1" si="259"/>
        <v>0</v>
      </c>
      <c r="GC51" s="57">
        <f t="shared" ca="1" si="259"/>
        <v>0</v>
      </c>
      <c r="GD51" s="57">
        <f t="shared" ca="1" si="259"/>
        <v>0</v>
      </c>
      <c r="GE51" s="57">
        <f t="shared" ca="1" si="259"/>
        <v>0</v>
      </c>
      <c r="GF51" s="57">
        <f t="shared" ca="1" si="259"/>
        <v>0</v>
      </c>
      <c r="GG51" s="57">
        <f t="shared" ca="1" si="259"/>
        <v>0</v>
      </c>
      <c r="GH51" s="57">
        <f t="shared" ca="1" si="259"/>
        <v>0</v>
      </c>
      <c r="GI51" s="129">
        <f t="shared" ca="1" si="259"/>
        <v>0</v>
      </c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</row>
    <row r="52" spans="1:222" ht="12.95" customHeight="1" x14ac:dyDescent="0.25">
      <c r="A52" s="34"/>
      <c r="B52" s="275" t="s">
        <v>13</v>
      </c>
      <c r="C52" s="286" t="s">
        <v>504</v>
      </c>
      <c r="D52" s="276" t="s">
        <v>352</v>
      </c>
      <c r="E52" s="29" t="s">
        <v>324</v>
      </c>
      <c r="F52" s="29" t="s">
        <v>432</v>
      </c>
      <c r="G52" s="261" t="s">
        <v>433</v>
      </c>
      <c r="H52" s="1">
        <v>16300100000</v>
      </c>
      <c r="I52" s="1">
        <v>44800501000</v>
      </c>
      <c r="J52" s="100" t="str">
        <f>IF(AND(M52&gt;VLOOKUP($B$2,References!A:B,2,FALSE),M52&lt;$B$2),"Ending Depreciation",IF(M52&lt;=$B$2,"Fully Depreciated",IF(M52&gt;$B$2,"Depreciating","ERROR")))</f>
        <v>Depreciating</v>
      </c>
      <c r="K52" s="52" t="s">
        <v>189</v>
      </c>
      <c r="L52" s="102">
        <f>VLOOKUP(K52,References!U:W,3,FALSE)</f>
        <v>41182</v>
      </c>
      <c r="M52" s="104">
        <f t="shared" si="226"/>
        <v>44832</v>
      </c>
      <c r="N52" s="106">
        <v>10</v>
      </c>
      <c r="O52" s="29">
        <f t="shared" si="227"/>
        <v>520</v>
      </c>
      <c r="P52" s="109">
        <f t="shared" si="228"/>
        <v>446.85714285714283</v>
      </c>
      <c r="Q52" s="98">
        <f t="shared" si="229"/>
        <v>35.963461538461537</v>
      </c>
      <c r="R52" s="92">
        <v>18701</v>
      </c>
      <c r="S52" s="28">
        <f t="shared" ca="1" si="230"/>
        <v>16075.667307692307</v>
      </c>
      <c r="T52" s="28">
        <f t="shared" ca="1" si="231"/>
        <v>2625.3326923076929</v>
      </c>
      <c r="U52" s="34"/>
      <c r="V52" s="27">
        <f t="shared" ca="1" si="232"/>
        <v>0</v>
      </c>
      <c r="W52" s="27">
        <f t="shared" ca="1" si="233"/>
        <v>0</v>
      </c>
      <c r="X52" s="27">
        <f t="shared" ca="1" si="234"/>
        <v>143.85384615384615</v>
      </c>
      <c r="Y52" s="27">
        <f t="shared" ca="1" si="235"/>
        <v>1870.1</v>
      </c>
      <c r="Z52" s="27">
        <f t="shared" ca="1" si="236"/>
        <v>1870.1</v>
      </c>
      <c r="AA52" s="27">
        <f t="shared" ca="1" si="237"/>
        <v>1870.1</v>
      </c>
      <c r="AB52" s="27">
        <f t="shared" ca="1" si="238"/>
        <v>1906.0634615384613</v>
      </c>
      <c r="AC52" s="27">
        <f t="shared" ca="1" si="239"/>
        <v>1870.1</v>
      </c>
      <c r="AD52" s="27">
        <f t="shared" ca="1" si="240"/>
        <v>1870.1</v>
      </c>
      <c r="AE52" s="27">
        <f t="shared" ca="1" si="241"/>
        <v>1870.1</v>
      </c>
      <c r="AF52" s="27">
        <f t="shared" ca="1" si="242"/>
        <v>1870.1</v>
      </c>
      <c r="AG52" s="27">
        <f t="shared" ca="1" si="243"/>
        <v>935.04999999999984</v>
      </c>
      <c r="AH52" s="27">
        <f t="shared" ca="1" si="244"/>
        <v>0</v>
      </c>
      <c r="AI52" s="34"/>
      <c r="AJ52" s="128">
        <f t="shared" ref="AJ52:BO52" ca="1" si="260">IF($M52&lt;=AI$6,0,IF(AND($M52&gt;AI$6,$M52&lt;=AJ$6),$R52-(SUM(OFFSET($AJ52,0,0,1,MATCH(AI$6,$AJ$6:$GI$6)))),IF($L52&gt;AJ$6,0,(IF($M52&gt;AJ$6,$Q52*AJ$4)))))</f>
        <v>0</v>
      </c>
      <c r="AK52" s="57">
        <f t="shared" ca="1" si="260"/>
        <v>0</v>
      </c>
      <c r="AL52" s="57">
        <f t="shared" ca="1" si="260"/>
        <v>0</v>
      </c>
      <c r="AM52" s="57">
        <f t="shared" ca="1" si="260"/>
        <v>0</v>
      </c>
      <c r="AN52" s="57">
        <f t="shared" ca="1" si="260"/>
        <v>0</v>
      </c>
      <c r="AO52" s="57">
        <f t="shared" ca="1" si="260"/>
        <v>0</v>
      </c>
      <c r="AP52" s="57">
        <f t="shared" ca="1" si="260"/>
        <v>0</v>
      </c>
      <c r="AQ52" s="57">
        <f t="shared" ca="1" si="260"/>
        <v>0</v>
      </c>
      <c r="AR52" s="57">
        <f t="shared" ca="1" si="260"/>
        <v>0</v>
      </c>
      <c r="AS52" s="57">
        <f t="shared" ca="1" si="260"/>
        <v>0</v>
      </c>
      <c r="AT52" s="57">
        <f t="shared" ca="1" si="260"/>
        <v>0</v>
      </c>
      <c r="AU52" s="129">
        <f t="shared" ca="1" si="260"/>
        <v>0</v>
      </c>
      <c r="AV52" s="128">
        <f t="shared" ca="1" si="260"/>
        <v>0</v>
      </c>
      <c r="AW52" s="57">
        <f t="shared" ca="1" si="260"/>
        <v>0</v>
      </c>
      <c r="AX52" s="57">
        <f t="shared" ca="1" si="260"/>
        <v>0</v>
      </c>
      <c r="AY52" s="57">
        <f t="shared" ca="1" si="260"/>
        <v>0</v>
      </c>
      <c r="AZ52" s="57">
        <f t="shared" ca="1" si="260"/>
        <v>0</v>
      </c>
      <c r="BA52" s="57">
        <f t="shared" ca="1" si="260"/>
        <v>0</v>
      </c>
      <c r="BB52" s="57">
        <f t="shared" ca="1" si="260"/>
        <v>0</v>
      </c>
      <c r="BC52" s="57">
        <f t="shared" ca="1" si="260"/>
        <v>0</v>
      </c>
      <c r="BD52" s="57">
        <f t="shared" ca="1" si="260"/>
        <v>0</v>
      </c>
      <c r="BE52" s="57">
        <f t="shared" ca="1" si="260"/>
        <v>0</v>
      </c>
      <c r="BF52" s="57">
        <f t="shared" ca="1" si="260"/>
        <v>0</v>
      </c>
      <c r="BG52" s="129">
        <f t="shared" ca="1" si="260"/>
        <v>0</v>
      </c>
      <c r="BH52" s="128">
        <f t="shared" ca="1" si="260"/>
        <v>0</v>
      </c>
      <c r="BI52" s="57">
        <f t="shared" ca="1" si="260"/>
        <v>0</v>
      </c>
      <c r="BJ52" s="57">
        <f t="shared" ca="1" si="260"/>
        <v>0</v>
      </c>
      <c r="BK52" s="57">
        <f t="shared" ca="1" si="260"/>
        <v>0</v>
      </c>
      <c r="BL52" s="57">
        <f t="shared" ca="1" si="260"/>
        <v>0</v>
      </c>
      <c r="BM52" s="57">
        <f t="shared" ca="1" si="260"/>
        <v>0</v>
      </c>
      <c r="BN52" s="57">
        <f t="shared" ca="1" si="260"/>
        <v>0</v>
      </c>
      <c r="BO52" s="57">
        <f t="shared" ca="1" si="260"/>
        <v>0</v>
      </c>
      <c r="BP52" s="57">
        <f t="shared" ref="BP52:CU52" ca="1" si="261">IF($M52&lt;=BO$6,0,IF(AND($M52&gt;BO$6,$M52&lt;=BP$6),$R52-(SUM(OFFSET($AJ52,0,0,1,MATCH(BO$6,$AJ$6:$GI$6)))),IF($L52&gt;BP$6,0,(IF($M52&gt;BP$6,$Q52*BP$4)))))</f>
        <v>0</v>
      </c>
      <c r="BQ52" s="57">
        <f t="shared" ca="1" si="261"/>
        <v>0</v>
      </c>
      <c r="BR52" s="57">
        <f t="shared" ca="1" si="261"/>
        <v>0</v>
      </c>
      <c r="BS52" s="129">
        <f t="shared" ca="1" si="261"/>
        <v>143.85384615384615</v>
      </c>
      <c r="BT52" s="128">
        <f t="shared" ca="1" si="261"/>
        <v>143.85384615384615</v>
      </c>
      <c r="BU52" s="57">
        <f t="shared" ca="1" si="261"/>
        <v>179.81730769230768</v>
      </c>
      <c r="BV52" s="57">
        <f t="shared" ca="1" si="261"/>
        <v>143.85384615384615</v>
      </c>
      <c r="BW52" s="57">
        <f t="shared" ca="1" si="261"/>
        <v>143.85384615384615</v>
      </c>
      <c r="BX52" s="57">
        <f t="shared" ca="1" si="261"/>
        <v>179.81730769230768</v>
      </c>
      <c r="BY52" s="57">
        <f t="shared" ca="1" si="261"/>
        <v>143.85384615384615</v>
      </c>
      <c r="BZ52" s="57">
        <f t="shared" ca="1" si="261"/>
        <v>143.85384615384615</v>
      </c>
      <c r="CA52" s="57">
        <f t="shared" ca="1" si="261"/>
        <v>179.81730769230768</v>
      </c>
      <c r="CB52" s="57">
        <f t="shared" ca="1" si="261"/>
        <v>143.85384615384615</v>
      </c>
      <c r="CC52" s="57">
        <f t="shared" ca="1" si="261"/>
        <v>143.85384615384615</v>
      </c>
      <c r="CD52" s="57">
        <f t="shared" ca="1" si="261"/>
        <v>179.81730769230768</v>
      </c>
      <c r="CE52" s="129">
        <f t="shared" ca="1" si="261"/>
        <v>143.85384615384615</v>
      </c>
      <c r="CF52" s="128">
        <f t="shared" ca="1" si="261"/>
        <v>143.85384615384615</v>
      </c>
      <c r="CG52" s="57">
        <f t="shared" ca="1" si="261"/>
        <v>179.81730769230768</v>
      </c>
      <c r="CH52" s="57">
        <f t="shared" ca="1" si="261"/>
        <v>143.85384615384615</v>
      </c>
      <c r="CI52" s="57">
        <f t="shared" ca="1" si="261"/>
        <v>143.85384615384615</v>
      </c>
      <c r="CJ52" s="57">
        <f t="shared" ca="1" si="261"/>
        <v>179.81730769230768</v>
      </c>
      <c r="CK52" s="57">
        <f t="shared" ca="1" si="261"/>
        <v>143.85384615384615</v>
      </c>
      <c r="CL52" s="57">
        <f t="shared" ca="1" si="261"/>
        <v>143.85384615384615</v>
      </c>
      <c r="CM52" s="57">
        <f t="shared" ca="1" si="261"/>
        <v>179.81730769230768</v>
      </c>
      <c r="CN52" s="57">
        <f t="shared" ca="1" si="261"/>
        <v>143.85384615384615</v>
      </c>
      <c r="CO52" s="57">
        <f t="shared" ca="1" si="261"/>
        <v>143.85384615384615</v>
      </c>
      <c r="CP52" s="57">
        <f t="shared" ca="1" si="261"/>
        <v>179.81730769230768</v>
      </c>
      <c r="CQ52" s="129">
        <f t="shared" ca="1" si="261"/>
        <v>143.85384615384615</v>
      </c>
      <c r="CR52" s="128">
        <f t="shared" ca="1" si="261"/>
        <v>143.85384615384615</v>
      </c>
      <c r="CS52" s="57">
        <f t="shared" ca="1" si="261"/>
        <v>179.81730769230768</v>
      </c>
      <c r="CT52" s="57">
        <f t="shared" ca="1" si="261"/>
        <v>143.85384615384615</v>
      </c>
      <c r="CU52" s="57">
        <f t="shared" ca="1" si="261"/>
        <v>143.85384615384615</v>
      </c>
      <c r="CV52" s="57">
        <f t="shared" ref="CV52:EA52" ca="1" si="262">IF($M52&lt;=CU$6,0,IF(AND($M52&gt;CU$6,$M52&lt;=CV$6),$R52-(SUM(OFFSET($AJ52,0,0,1,MATCH(CU$6,$AJ$6:$GI$6)))),IF($L52&gt;CV$6,0,(IF($M52&gt;CV$6,$Q52*CV$4)))))</f>
        <v>179.81730769230768</v>
      </c>
      <c r="CW52" s="57">
        <f t="shared" ca="1" si="262"/>
        <v>143.85384615384615</v>
      </c>
      <c r="CX52" s="57">
        <f t="shared" ca="1" si="262"/>
        <v>143.85384615384615</v>
      </c>
      <c r="CY52" s="57">
        <f t="shared" ca="1" si="262"/>
        <v>179.81730769230768</v>
      </c>
      <c r="CZ52" s="57">
        <f t="shared" ca="1" si="262"/>
        <v>143.85384615384615</v>
      </c>
      <c r="DA52" s="57">
        <f t="shared" ca="1" si="262"/>
        <v>143.85384615384615</v>
      </c>
      <c r="DB52" s="57">
        <f t="shared" ca="1" si="262"/>
        <v>179.81730769230768</v>
      </c>
      <c r="DC52" s="129">
        <f t="shared" ca="1" si="262"/>
        <v>143.85384615384615</v>
      </c>
      <c r="DD52" s="128">
        <f t="shared" ca="1" si="262"/>
        <v>143.85384615384615</v>
      </c>
      <c r="DE52" s="57">
        <f t="shared" ca="1" si="262"/>
        <v>179.81730769230768</v>
      </c>
      <c r="DF52" s="57">
        <f t="shared" ca="1" si="262"/>
        <v>143.85384615384615</v>
      </c>
      <c r="DG52" s="57">
        <f t="shared" ca="1" si="262"/>
        <v>143.85384615384615</v>
      </c>
      <c r="DH52" s="57">
        <f t="shared" ca="1" si="262"/>
        <v>179.81730769230768</v>
      </c>
      <c r="DI52" s="57">
        <f t="shared" ca="1" si="262"/>
        <v>143.85384615384615</v>
      </c>
      <c r="DJ52" s="57">
        <f t="shared" ca="1" si="262"/>
        <v>143.85384615384615</v>
      </c>
      <c r="DK52" s="57">
        <f t="shared" ca="1" si="262"/>
        <v>179.81730769230768</v>
      </c>
      <c r="DL52" s="57">
        <f t="shared" ca="1" si="262"/>
        <v>143.85384615384615</v>
      </c>
      <c r="DM52" s="57">
        <f t="shared" ca="1" si="262"/>
        <v>143.85384615384615</v>
      </c>
      <c r="DN52" s="57">
        <f t="shared" ca="1" si="262"/>
        <v>179.81730769230768</v>
      </c>
      <c r="DO52" s="129">
        <f t="shared" ca="1" si="262"/>
        <v>179.81730769230768</v>
      </c>
      <c r="DP52" s="128">
        <f t="shared" ca="1" si="262"/>
        <v>143.85384615384615</v>
      </c>
      <c r="DQ52" s="57">
        <f t="shared" ca="1" si="262"/>
        <v>179.81730769230768</v>
      </c>
      <c r="DR52" s="57">
        <f t="shared" ca="1" si="262"/>
        <v>143.85384615384615</v>
      </c>
      <c r="DS52" s="57">
        <f t="shared" ca="1" si="262"/>
        <v>143.85384615384615</v>
      </c>
      <c r="DT52" s="57">
        <f t="shared" ca="1" si="262"/>
        <v>179.81730769230768</v>
      </c>
      <c r="DU52" s="57">
        <f t="shared" ca="1" si="262"/>
        <v>143.85384615384615</v>
      </c>
      <c r="DV52" s="57">
        <f t="shared" ca="1" si="262"/>
        <v>143.85384615384615</v>
      </c>
      <c r="DW52" s="57">
        <f t="shared" ca="1" si="262"/>
        <v>179.81730769230768</v>
      </c>
      <c r="DX52" s="57">
        <f t="shared" ca="1" si="262"/>
        <v>143.85384615384615</v>
      </c>
      <c r="DY52" s="57">
        <f t="shared" ca="1" si="262"/>
        <v>143.85384615384615</v>
      </c>
      <c r="DZ52" s="57">
        <f t="shared" ca="1" si="262"/>
        <v>179.81730769230768</v>
      </c>
      <c r="EA52" s="129">
        <f t="shared" ca="1" si="262"/>
        <v>143.85384615384615</v>
      </c>
      <c r="EB52" s="128">
        <f t="shared" ref="EB52:FG52" ca="1" si="263">IF($M52&lt;=EA$6,0,IF(AND($M52&gt;EA$6,$M52&lt;=EB$6),$R52-(SUM(OFFSET($AJ52,0,0,1,MATCH(EA$6,$AJ$6:$GI$6)))),IF($L52&gt;EB$6,0,(IF($M52&gt;EB$6,$Q52*EB$4)))))</f>
        <v>143.85384615384615</v>
      </c>
      <c r="EC52" s="57">
        <f t="shared" ca="1" si="263"/>
        <v>179.81730769230768</v>
      </c>
      <c r="ED52" s="57">
        <f t="shared" ca="1" si="263"/>
        <v>143.85384615384615</v>
      </c>
      <c r="EE52" s="57">
        <f t="shared" ca="1" si="263"/>
        <v>143.85384615384615</v>
      </c>
      <c r="EF52" s="57">
        <f t="shared" ca="1" si="263"/>
        <v>179.81730769230768</v>
      </c>
      <c r="EG52" s="57">
        <f t="shared" ca="1" si="263"/>
        <v>143.85384615384615</v>
      </c>
      <c r="EH52" s="57">
        <f t="shared" ca="1" si="263"/>
        <v>143.85384615384615</v>
      </c>
      <c r="EI52" s="57">
        <f t="shared" ca="1" si="263"/>
        <v>179.81730769230768</v>
      </c>
      <c r="EJ52" s="57">
        <f t="shared" ca="1" si="263"/>
        <v>143.85384615384615</v>
      </c>
      <c r="EK52" s="57">
        <f t="shared" ca="1" si="263"/>
        <v>143.85384615384615</v>
      </c>
      <c r="EL52" s="57">
        <f t="shared" ca="1" si="263"/>
        <v>179.81730769230768</v>
      </c>
      <c r="EM52" s="129">
        <f t="shared" ca="1" si="263"/>
        <v>143.85384615384615</v>
      </c>
      <c r="EN52" s="128">
        <f t="shared" ca="1" si="263"/>
        <v>143.85384615384615</v>
      </c>
      <c r="EO52" s="57">
        <f t="shared" ca="1" si="263"/>
        <v>179.81730769230768</v>
      </c>
      <c r="EP52" s="57">
        <f t="shared" ca="1" si="263"/>
        <v>143.85384615384615</v>
      </c>
      <c r="EQ52" s="57">
        <f t="shared" ca="1" si="263"/>
        <v>143.85384615384615</v>
      </c>
      <c r="ER52" s="57">
        <f t="shared" ca="1" si="263"/>
        <v>179.81730769230768</v>
      </c>
      <c r="ES52" s="57">
        <f t="shared" ca="1" si="263"/>
        <v>143.85384615384615</v>
      </c>
      <c r="ET52" s="57">
        <f t="shared" ca="1" si="263"/>
        <v>143.85384615384615</v>
      </c>
      <c r="EU52" s="57">
        <f t="shared" ca="1" si="263"/>
        <v>179.81730769230768</v>
      </c>
      <c r="EV52" s="57">
        <f t="shared" ca="1" si="263"/>
        <v>143.85384615384615</v>
      </c>
      <c r="EW52" s="57">
        <f t="shared" ca="1" si="263"/>
        <v>143.85384615384615</v>
      </c>
      <c r="EX52" s="57">
        <f t="shared" ca="1" si="263"/>
        <v>179.81730769230768</v>
      </c>
      <c r="EY52" s="129">
        <f t="shared" ca="1" si="263"/>
        <v>143.85384615384615</v>
      </c>
      <c r="EZ52" s="128">
        <f t="shared" ca="1" si="263"/>
        <v>143.85384615384615</v>
      </c>
      <c r="FA52" s="57">
        <f t="shared" ca="1" si="263"/>
        <v>179.81730769230768</v>
      </c>
      <c r="FB52" s="57">
        <f t="shared" ca="1" si="263"/>
        <v>143.85384615384615</v>
      </c>
      <c r="FC52" s="57">
        <f t="shared" ca="1" si="263"/>
        <v>143.85384615384615</v>
      </c>
      <c r="FD52" s="57">
        <f t="shared" ca="1" si="263"/>
        <v>179.81730769230768</v>
      </c>
      <c r="FE52" s="57">
        <f t="shared" ca="1" si="263"/>
        <v>143.85384615384615</v>
      </c>
      <c r="FF52" s="57">
        <f t="shared" ca="1" si="263"/>
        <v>143.85384615384615</v>
      </c>
      <c r="FG52" s="57">
        <f t="shared" ca="1" si="263"/>
        <v>179.81730769230768</v>
      </c>
      <c r="FH52" s="57">
        <f t="shared" ref="FH52:GI52" ca="1" si="264">IF($M52&lt;=FG$6,0,IF(AND($M52&gt;FG$6,$M52&lt;=FH$6),$R52-(SUM(OFFSET($AJ52,0,0,1,MATCH(FG$6,$AJ$6:$GI$6)))),IF($L52&gt;FH$6,0,(IF($M52&gt;FH$6,$Q52*FH$4)))))</f>
        <v>143.85384615384615</v>
      </c>
      <c r="FI52" s="57">
        <f t="shared" ca="1" si="264"/>
        <v>143.85384615384615</v>
      </c>
      <c r="FJ52" s="57">
        <f t="shared" ca="1" si="264"/>
        <v>179.81730769230768</v>
      </c>
      <c r="FK52" s="129">
        <f t="shared" ca="1" si="264"/>
        <v>143.85384615384615</v>
      </c>
      <c r="FL52" s="128">
        <f t="shared" ca="1" si="264"/>
        <v>143.85384615384615</v>
      </c>
      <c r="FM52" s="57">
        <f t="shared" ca="1" si="264"/>
        <v>179.81730769230768</v>
      </c>
      <c r="FN52" s="57">
        <f t="shared" ca="1" si="264"/>
        <v>143.85384615384615</v>
      </c>
      <c r="FO52" s="57">
        <f t="shared" ca="1" si="264"/>
        <v>143.85384615384615</v>
      </c>
      <c r="FP52" s="57">
        <f t="shared" ca="1" si="264"/>
        <v>179.81730769230768</v>
      </c>
      <c r="FQ52" s="57">
        <f t="shared" ca="1" si="264"/>
        <v>143.85384615384615</v>
      </c>
      <c r="FR52" s="57">
        <f t="shared" ca="1" si="264"/>
        <v>143.85384615384615</v>
      </c>
      <c r="FS52" s="57">
        <f t="shared" ca="1" si="264"/>
        <v>179.81730769230768</v>
      </c>
      <c r="FT52" s="57">
        <f t="shared" ca="1" si="264"/>
        <v>143.85384615384615</v>
      </c>
      <c r="FU52" s="57">
        <f t="shared" ca="1" si="264"/>
        <v>143.85384615384615</v>
      </c>
      <c r="FV52" s="57">
        <f t="shared" ca="1" si="264"/>
        <v>179.81730769230768</v>
      </c>
      <c r="FW52" s="129">
        <f t="shared" ca="1" si="264"/>
        <v>179.81730769230768</v>
      </c>
      <c r="FX52" s="128">
        <f t="shared" ca="1" si="264"/>
        <v>143.85384615384615</v>
      </c>
      <c r="FY52" s="57">
        <f t="shared" ca="1" si="264"/>
        <v>179.81730769230768</v>
      </c>
      <c r="FZ52" s="57">
        <f t="shared" ca="1" si="264"/>
        <v>143.85384615384615</v>
      </c>
      <c r="GA52" s="57">
        <f t="shared" ca="1" si="264"/>
        <v>143.85384615384615</v>
      </c>
      <c r="GB52" s="57">
        <f t="shared" ca="1" si="264"/>
        <v>179.81730769230768</v>
      </c>
      <c r="GC52" s="57">
        <f t="shared" ca="1" si="264"/>
        <v>143.85384615384615</v>
      </c>
      <c r="GD52" s="57">
        <f t="shared" ca="1" si="264"/>
        <v>143.85384615384615</v>
      </c>
      <c r="GE52" s="57">
        <f t="shared" ca="1" si="264"/>
        <v>179.81730769230768</v>
      </c>
      <c r="GF52" s="57">
        <f t="shared" ca="1" si="264"/>
        <v>143.85384615384615</v>
      </c>
      <c r="GG52" s="57">
        <f t="shared" ca="1" si="264"/>
        <v>143.85384615384615</v>
      </c>
      <c r="GH52" s="57">
        <f t="shared" ca="1" si="264"/>
        <v>107.8903846153662</v>
      </c>
      <c r="GI52" s="129">
        <f t="shared" ca="1" si="264"/>
        <v>0</v>
      </c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</row>
    <row r="53" spans="1:222" ht="12.95" customHeight="1" x14ac:dyDescent="0.25">
      <c r="A53" s="34"/>
      <c r="B53" s="275" t="s">
        <v>13</v>
      </c>
      <c r="C53" s="29" t="s">
        <v>505</v>
      </c>
      <c r="D53" s="276" t="s">
        <v>353</v>
      </c>
      <c r="E53" s="29" t="s">
        <v>322</v>
      </c>
      <c r="F53" s="29" t="s">
        <v>434</v>
      </c>
      <c r="G53" s="258" t="s">
        <v>435</v>
      </c>
      <c r="H53" s="1">
        <v>16300100000</v>
      </c>
      <c r="I53" s="1">
        <v>44800401000</v>
      </c>
      <c r="J53" s="100" t="str">
        <f>IF(AND(M53&gt;VLOOKUP($B$2,References!A:B,2,FALSE),M53&lt;$B$2),"Ending Depreciation",IF(M53&lt;=$B$2,"Fully Depreciated",IF(M53&gt;$B$2,"Depreciating","ERROR")))</f>
        <v>Depreciating</v>
      </c>
      <c r="K53" s="52" t="s">
        <v>205</v>
      </c>
      <c r="L53" s="102">
        <f>VLOOKUP(K53,References!U:W,3,FALSE)</f>
        <v>41665</v>
      </c>
      <c r="M53" s="104">
        <f t="shared" si="226"/>
        <v>45315</v>
      </c>
      <c r="N53" s="106">
        <v>10</v>
      </c>
      <c r="O53" s="29">
        <f t="shared" si="227"/>
        <v>520</v>
      </c>
      <c r="P53" s="109">
        <f t="shared" si="228"/>
        <v>377.85714285714283</v>
      </c>
      <c r="Q53" s="98">
        <f t="shared" si="229"/>
        <v>72.038461538461533</v>
      </c>
      <c r="R53" s="92">
        <v>37460</v>
      </c>
      <c r="S53" s="28">
        <f t="shared" ca="1" si="230"/>
        <v>27230.538461538461</v>
      </c>
      <c r="T53" s="28">
        <f t="shared" ca="1" si="231"/>
        <v>10229.461538461539</v>
      </c>
      <c r="U53" s="34"/>
      <c r="V53" s="27">
        <f t="shared" ca="1" si="232"/>
        <v>0</v>
      </c>
      <c r="W53" s="27">
        <f t="shared" ca="1" si="233"/>
        <v>0</v>
      </c>
      <c r="X53" s="27">
        <f t="shared" ca="1" si="234"/>
        <v>0</v>
      </c>
      <c r="Y53" s="27">
        <f t="shared" ca="1" si="235"/>
        <v>0</v>
      </c>
      <c r="Z53" s="27">
        <f t="shared" ca="1" si="236"/>
        <v>2809.5</v>
      </c>
      <c r="AA53" s="27">
        <f t="shared" ca="1" si="237"/>
        <v>3746</v>
      </c>
      <c r="AB53" s="27">
        <f t="shared" ca="1" si="238"/>
        <v>3818.0384615384614</v>
      </c>
      <c r="AC53" s="27">
        <f t="shared" ca="1" si="239"/>
        <v>3746</v>
      </c>
      <c r="AD53" s="27">
        <f t="shared" ca="1" si="240"/>
        <v>3746</v>
      </c>
      <c r="AE53" s="27">
        <f t="shared" ca="1" si="241"/>
        <v>3746</v>
      </c>
      <c r="AF53" s="27">
        <f t="shared" ca="1" si="242"/>
        <v>3746</v>
      </c>
      <c r="AG53" s="27">
        <f t="shared" ca="1" si="243"/>
        <v>1873</v>
      </c>
      <c r="AH53" s="27">
        <f t="shared" ca="1" si="244"/>
        <v>0</v>
      </c>
      <c r="AI53" s="34"/>
      <c r="AJ53" s="128">
        <f t="shared" ref="AJ53:BO53" ca="1" si="265">IF($M53&lt;=AI$6,0,IF(AND($M53&gt;AI$6,$M53&lt;=AJ$6),$R53-(SUM(OFFSET($AJ53,0,0,1,MATCH(AI$6,$AJ$6:$GI$6)))),IF($L53&gt;AJ$6,0,(IF($M53&gt;AJ$6,$Q53*AJ$4)))))</f>
        <v>0</v>
      </c>
      <c r="AK53" s="57">
        <f t="shared" ca="1" si="265"/>
        <v>0</v>
      </c>
      <c r="AL53" s="57">
        <f t="shared" ca="1" si="265"/>
        <v>0</v>
      </c>
      <c r="AM53" s="57">
        <f t="shared" ca="1" si="265"/>
        <v>0</v>
      </c>
      <c r="AN53" s="57">
        <f t="shared" ca="1" si="265"/>
        <v>0</v>
      </c>
      <c r="AO53" s="57">
        <f t="shared" ca="1" si="265"/>
        <v>0</v>
      </c>
      <c r="AP53" s="57">
        <f t="shared" ca="1" si="265"/>
        <v>0</v>
      </c>
      <c r="AQ53" s="57">
        <f t="shared" ca="1" si="265"/>
        <v>0</v>
      </c>
      <c r="AR53" s="57">
        <f t="shared" ca="1" si="265"/>
        <v>0</v>
      </c>
      <c r="AS53" s="57">
        <f t="shared" ca="1" si="265"/>
        <v>0</v>
      </c>
      <c r="AT53" s="57">
        <f t="shared" ca="1" si="265"/>
        <v>0</v>
      </c>
      <c r="AU53" s="129">
        <f t="shared" ca="1" si="265"/>
        <v>0</v>
      </c>
      <c r="AV53" s="128">
        <f t="shared" ca="1" si="265"/>
        <v>0</v>
      </c>
      <c r="AW53" s="57">
        <f t="shared" ca="1" si="265"/>
        <v>0</v>
      </c>
      <c r="AX53" s="57">
        <f t="shared" ca="1" si="265"/>
        <v>0</v>
      </c>
      <c r="AY53" s="57">
        <f t="shared" ca="1" si="265"/>
        <v>0</v>
      </c>
      <c r="AZ53" s="57">
        <f t="shared" ca="1" si="265"/>
        <v>0</v>
      </c>
      <c r="BA53" s="57">
        <f t="shared" ca="1" si="265"/>
        <v>0</v>
      </c>
      <c r="BB53" s="57">
        <f t="shared" ca="1" si="265"/>
        <v>0</v>
      </c>
      <c r="BC53" s="57">
        <f t="shared" ca="1" si="265"/>
        <v>0</v>
      </c>
      <c r="BD53" s="57">
        <f t="shared" ca="1" si="265"/>
        <v>0</v>
      </c>
      <c r="BE53" s="57">
        <f t="shared" ca="1" si="265"/>
        <v>0</v>
      </c>
      <c r="BF53" s="57">
        <f t="shared" ca="1" si="265"/>
        <v>0</v>
      </c>
      <c r="BG53" s="129">
        <f t="shared" ca="1" si="265"/>
        <v>0</v>
      </c>
      <c r="BH53" s="128">
        <f t="shared" ca="1" si="265"/>
        <v>0</v>
      </c>
      <c r="BI53" s="57">
        <f t="shared" ca="1" si="265"/>
        <v>0</v>
      </c>
      <c r="BJ53" s="57">
        <f t="shared" ca="1" si="265"/>
        <v>0</v>
      </c>
      <c r="BK53" s="57">
        <f t="shared" ca="1" si="265"/>
        <v>0</v>
      </c>
      <c r="BL53" s="57">
        <f t="shared" ca="1" si="265"/>
        <v>0</v>
      </c>
      <c r="BM53" s="57">
        <f t="shared" ca="1" si="265"/>
        <v>0</v>
      </c>
      <c r="BN53" s="57">
        <f t="shared" ca="1" si="265"/>
        <v>0</v>
      </c>
      <c r="BO53" s="57">
        <f t="shared" ca="1" si="265"/>
        <v>0</v>
      </c>
      <c r="BP53" s="57">
        <f t="shared" ref="BP53:CU53" ca="1" si="266">IF($M53&lt;=BO$6,0,IF(AND($M53&gt;BO$6,$M53&lt;=BP$6),$R53-(SUM(OFFSET($AJ53,0,0,1,MATCH(BO$6,$AJ$6:$GI$6)))),IF($L53&gt;BP$6,0,(IF($M53&gt;BP$6,$Q53*BP$4)))))</f>
        <v>0</v>
      </c>
      <c r="BQ53" s="57">
        <f t="shared" ca="1" si="266"/>
        <v>0</v>
      </c>
      <c r="BR53" s="57">
        <f t="shared" ca="1" si="266"/>
        <v>0</v>
      </c>
      <c r="BS53" s="129">
        <f t="shared" ca="1" si="266"/>
        <v>0</v>
      </c>
      <c r="BT53" s="128">
        <f t="shared" ca="1" si="266"/>
        <v>0</v>
      </c>
      <c r="BU53" s="57">
        <f t="shared" ca="1" si="266"/>
        <v>0</v>
      </c>
      <c r="BV53" s="57">
        <f t="shared" ca="1" si="266"/>
        <v>0</v>
      </c>
      <c r="BW53" s="57">
        <f t="shared" ca="1" si="266"/>
        <v>0</v>
      </c>
      <c r="BX53" s="57">
        <f t="shared" ca="1" si="266"/>
        <v>0</v>
      </c>
      <c r="BY53" s="57">
        <f t="shared" ca="1" si="266"/>
        <v>0</v>
      </c>
      <c r="BZ53" s="57">
        <f t="shared" ca="1" si="266"/>
        <v>0</v>
      </c>
      <c r="CA53" s="57">
        <f t="shared" ca="1" si="266"/>
        <v>0</v>
      </c>
      <c r="CB53" s="57">
        <f t="shared" ca="1" si="266"/>
        <v>0</v>
      </c>
      <c r="CC53" s="57">
        <f t="shared" ca="1" si="266"/>
        <v>0</v>
      </c>
      <c r="CD53" s="57">
        <f t="shared" ca="1" si="266"/>
        <v>0</v>
      </c>
      <c r="CE53" s="129">
        <f t="shared" ca="1" si="266"/>
        <v>0</v>
      </c>
      <c r="CF53" s="128">
        <f t="shared" ca="1" si="266"/>
        <v>0</v>
      </c>
      <c r="CG53" s="57">
        <f t="shared" ca="1" si="266"/>
        <v>0</v>
      </c>
      <c r="CH53" s="57">
        <f t="shared" ca="1" si="266"/>
        <v>0</v>
      </c>
      <c r="CI53" s="57">
        <f t="shared" ca="1" si="266"/>
        <v>288.15384615384613</v>
      </c>
      <c r="CJ53" s="57">
        <f t="shared" ca="1" si="266"/>
        <v>360.19230769230768</v>
      </c>
      <c r="CK53" s="57">
        <f t="shared" ca="1" si="266"/>
        <v>288.15384615384613</v>
      </c>
      <c r="CL53" s="57">
        <f t="shared" ca="1" si="266"/>
        <v>288.15384615384613</v>
      </c>
      <c r="CM53" s="57">
        <f t="shared" ca="1" si="266"/>
        <v>360.19230769230768</v>
      </c>
      <c r="CN53" s="57">
        <f t="shared" ca="1" si="266"/>
        <v>288.15384615384613</v>
      </c>
      <c r="CO53" s="57">
        <f t="shared" ca="1" si="266"/>
        <v>288.15384615384613</v>
      </c>
      <c r="CP53" s="57">
        <f t="shared" ca="1" si="266"/>
        <v>360.19230769230768</v>
      </c>
      <c r="CQ53" s="129">
        <f t="shared" ca="1" si="266"/>
        <v>288.15384615384613</v>
      </c>
      <c r="CR53" s="128">
        <f t="shared" ca="1" si="266"/>
        <v>288.15384615384613</v>
      </c>
      <c r="CS53" s="57">
        <f t="shared" ca="1" si="266"/>
        <v>360.19230769230768</v>
      </c>
      <c r="CT53" s="57">
        <f t="shared" ca="1" si="266"/>
        <v>288.15384615384613</v>
      </c>
      <c r="CU53" s="57">
        <f t="shared" ca="1" si="266"/>
        <v>288.15384615384613</v>
      </c>
      <c r="CV53" s="57">
        <f t="shared" ref="CV53:EA53" ca="1" si="267">IF($M53&lt;=CU$6,0,IF(AND($M53&gt;CU$6,$M53&lt;=CV$6),$R53-(SUM(OFFSET($AJ53,0,0,1,MATCH(CU$6,$AJ$6:$GI$6)))),IF($L53&gt;CV$6,0,(IF($M53&gt;CV$6,$Q53*CV$4)))))</f>
        <v>360.19230769230768</v>
      </c>
      <c r="CW53" s="57">
        <f t="shared" ca="1" si="267"/>
        <v>288.15384615384613</v>
      </c>
      <c r="CX53" s="57">
        <f t="shared" ca="1" si="267"/>
        <v>288.15384615384613</v>
      </c>
      <c r="CY53" s="57">
        <f t="shared" ca="1" si="267"/>
        <v>360.19230769230768</v>
      </c>
      <c r="CZ53" s="57">
        <f t="shared" ca="1" si="267"/>
        <v>288.15384615384613</v>
      </c>
      <c r="DA53" s="57">
        <f t="shared" ca="1" si="267"/>
        <v>288.15384615384613</v>
      </c>
      <c r="DB53" s="57">
        <f t="shared" ca="1" si="267"/>
        <v>360.19230769230768</v>
      </c>
      <c r="DC53" s="129">
        <f t="shared" ca="1" si="267"/>
        <v>288.15384615384613</v>
      </c>
      <c r="DD53" s="128">
        <f t="shared" ca="1" si="267"/>
        <v>288.15384615384613</v>
      </c>
      <c r="DE53" s="57">
        <f t="shared" ca="1" si="267"/>
        <v>360.19230769230768</v>
      </c>
      <c r="DF53" s="57">
        <f t="shared" ca="1" si="267"/>
        <v>288.15384615384613</v>
      </c>
      <c r="DG53" s="57">
        <f t="shared" ca="1" si="267"/>
        <v>288.15384615384613</v>
      </c>
      <c r="DH53" s="57">
        <f t="shared" ca="1" si="267"/>
        <v>360.19230769230768</v>
      </c>
      <c r="DI53" s="57">
        <f t="shared" ca="1" si="267"/>
        <v>288.15384615384613</v>
      </c>
      <c r="DJ53" s="57">
        <f t="shared" ca="1" si="267"/>
        <v>288.15384615384613</v>
      </c>
      <c r="DK53" s="57">
        <f t="shared" ca="1" si="267"/>
        <v>360.19230769230768</v>
      </c>
      <c r="DL53" s="57">
        <f t="shared" ca="1" si="267"/>
        <v>288.15384615384613</v>
      </c>
      <c r="DM53" s="57">
        <f t="shared" ca="1" si="267"/>
        <v>288.15384615384613</v>
      </c>
      <c r="DN53" s="57">
        <f t="shared" ca="1" si="267"/>
        <v>360.19230769230768</v>
      </c>
      <c r="DO53" s="129">
        <f t="shared" ca="1" si="267"/>
        <v>360.19230769230768</v>
      </c>
      <c r="DP53" s="128">
        <f t="shared" ca="1" si="267"/>
        <v>288.15384615384613</v>
      </c>
      <c r="DQ53" s="57">
        <f t="shared" ca="1" si="267"/>
        <v>360.19230769230768</v>
      </c>
      <c r="DR53" s="57">
        <f t="shared" ca="1" si="267"/>
        <v>288.15384615384613</v>
      </c>
      <c r="DS53" s="57">
        <f t="shared" ca="1" si="267"/>
        <v>288.15384615384613</v>
      </c>
      <c r="DT53" s="57">
        <f t="shared" ca="1" si="267"/>
        <v>360.19230769230768</v>
      </c>
      <c r="DU53" s="57">
        <f t="shared" ca="1" si="267"/>
        <v>288.15384615384613</v>
      </c>
      <c r="DV53" s="57">
        <f t="shared" ca="1" si="267"/>
        <v>288.15384615384613</v>
      </c>
      <c r="DW53" s="57">
        <f t="shared" ca="1" si="267"/>
        <v>360.19230769230768</v>
      </c>
      <c r="DX53" s="57">
        <f t="shared" ca="1" si="267"/>
        <v>288.15384615384613</v>
      </c>
      <c r="DY53" s="57">
        <f t="shared" ca="1" si="267"/>
        <v>288.15384615384613</v>
      </c>
      <c r="DZ53" s="57">
        <f t="shared" ca="1" si="267"/>
        <v>360.19230769230768</v>
      </c>
      <c r="EA53" s="129">
        <f t="shared" ca="1" si="267"/>
        <v>288.15384615384613</v>
      </c>
      <c r="EB53" s="128">
        <f t="shared" ref="EB53:FG53" ca="1" si="268">IF($M53&lt;=EA$6,0,IF(AND($M53&gt;EA$6,$M53&lt;=EB$6),$R53-(SUM(OFFSET($AJ53,0,0,1,MATCH(EA$6,$AJ$6:$GI$6)))),IF($L53&gt;EB$6,0,(IF($M53&gt;EB$6,$Q53*EB$4)))))</f>
        <v>288.15384615384613</v>
      </c>
      <c r="EC53" s="57">
        <f t="shared" ca="1" si="268"/>
        <v>360.19230769230768</v>
      </c>
      <c r="ED53" s="57">
        <f t="shared" ca="1" si="268"/>
        <v>288.15384615384613</v>
      </c>
      <c r="EE53" s="57">
        <f t="shared" ca="1" si="268"/>
        <v>288.15384615384613</v>
      </c>
      <c r="EF53" s="57">
        <f t="shared" ca="1" si="268"/>
        <v>360.19230769230768</v>
      </c>
      <c r="EG53" s="57">
        <f t="shared" ca="1" si="268"/>
        <v>288.15384615384613</v>
      </c>
      <c r="EH53" s="57">
        <f t="shared" ca="1" si="268"/>
        <v>288.15384615384613</v>
      </c>
      <c r="EI53" s="57">
        <f t="shared" ca="1" si="268"/>
        <v>360.19230769230768</v>
      </c>
      <c r="EJ53" s="57">
        <f t="shared" ca="1" si="268"/>
        <v>288.15384615384613</v>
      </c>
      <c r="EK53" s="57">
        <f t="shared" ca="1" si="268"/>
        <v>288.15384615384613</v>
      </c>
      <c r="EL53" s="57">
        <f t="shared" ca="1" si="268"/>
        <v>360.19230769230768</v>
      </c>
      <c r="EM53" s="129">
        <f t="shared" ca="1" si="268"/>
        <v>288.15384615384613</v>
      </c>
      <c r="EN53" s="128">
        <f t="shared" ca="1" si="268"/>
        <v>288.15384615384613</v>
      </c>
      <c r="EO53" s="57">
        <f t="shared" ca="1" si="268"/>
        <v>360.19230769230768</v>
      </c>
      <c r="EP53" s="57">
        <f t="shared" ca="1" si="268"/>
        <v>288.15384615384613</v>
      </c>
      <c r="EQ53" s="57">
        <f t="shared" ca="1" si="268"/>
        <v>288.15384615384613</v>
      </c>
      <c r="ER53" s="57">
        <f t="shared" ca="1" si="268"/>
        <v>360.19230769230768</v>
      </c>
      <c r="ES53" s="57">
        <f t="shared" ca="1" si="268"/>
        <v>288.15384615384613</v>
      </c>
      <c r="ET53" s="57">
        <f t="shared" ca="1" si="268"/>
        <v>288.15384615384613</v>
      </c>
      <c r="EU53" s="57">
        <f t="shared" ca="1" si="268"/>
        <v>360.19230769230768</v>
      </c>
      <c r="EV53" s="57">
        <f t="shared" ca="1" si="268"/>
        <v>288.15384615384613</v>
      </c>
      <c r="EW53" s="57">
        <f t="shared" ca="1" si="268"/>
        <v>288.15384615384613</v>
      </c>
      <c r="EX53" s="57">
        <f t="shared" ca="1" si="268"/>
        <v>360.19230769230768</v>
      </c>
      <c r="EY53" s="129">
        <f t="shared" ca="1" si="268"/>
        <v>288.15384615384613</v>
      </c>
      <c r="EZ53" s="128">
        <f t="shared" ca="1" si="268"/>
        <v>288.15384615384613</v>
      </c>
      <c r="FA53" s="57">
        <f t="shared" ca="1" si="268"/>
        <v>360.19230769230768</v>
      </c>
      <c r="FB53" s="57">
        <f t="shared" ca="1" si="268"/>
        <v>288.15384615384613</v>
      </c>
      <c r="FC53" s="57">
        <f t="shared" ca="1" si="268"/>
        <v>288.15384615384613</v>
      </c>
      <c r="FD53" s="57">
        <f t="shared" ca="1" si="268"/>
        <v>360.19230769230768</v>
      </c>
      <c r="FE53" s="57">
        <f t="shared" ca="1" si="268"/>
        <v>288.15384615384613</v>
      </c>
      <c r="FF53" s="57">
        <f t="shared" ca="1" si="268"/>
        <v>288.15384615384613</v>
      </c>
      <c r="FG53" s="57">
        <f t="shared" ca="1" si="268"/>
        <v>360.19230769230768</v>
      </c>
      <c r="FH53" s="57">
        <f t="shared" ref="FH53:GI53" ca="1" si="269">IF($M53&lt;=FG$6,0,IF(AND($M53&gt;FG$6,$M53&lt;=FH$6),$R53-(SUM(OFFSET($AJ53,0,0,1,MATCH(FG$6,$AJ$6:$GI$6)))),IF($L53&gt;FH$6,0,(IF($M53&gt;FH$6,$Q53*FH$4)))))</f>
        <v>288.15384615384613</v>
      </c>
      <c r="FI53" s="57">
        <f t="shared" ca="1" si="269"/>
        <v>288.15384615384613</v>
      </c>
      <c r="FJ53" s="57">
        <f t="shared" ca="1" si="269"/>
        <v>360.19230769230768</v>
      </c>
      <c r="FK53" s="129">
        <f t="shared" ca="1" si="269"/>
        <v>288.15384615384613</v>
      </c>
      <c r="FL53" s="128">
        <f t="shared" ca="1" si="269"/>
        <v>288.15384615384613</v>
      </c>
      <c r="FM53" s="57">
        <f t="shared" ca="1" si="269"/>
        <v>360.19230769230768</v>
      </c>
      <c r="FN53" s="57">
        <f t="shared" ca="1" si="269"/>
        <v>288.15384615384613</v>
      </c>
      <c r="FO53" s="57">
        <f t="shared" ca="1" si="269"/>
        <v>288.15384615384613</v>
      </c>
      <c r="FP53" s="57">
        <f t="shared" ca="1" si="269"/>
        <v>360.19230769230768</v>
      </c>
      <c r="FQ53" s="57">
        <f t="shared" ca="1" si="269"/>
        <v>288.15384615384613</v>
      </c>
      <c r="FR53" s="57">
        <f t="shared" ca="1" si="269"/>
        <v>288.15384615384613</v>
      </c>
      <c r="FS53" s="57">
        <f t="shared" ca="1" si="269"/>
        <v>360.19230769230768</v>
      </c>
      <c r="FT53" s="57">
        <f t="shared" ca="1" si="269"/>
        <v>288.15384615384613</v>
      </c>
      <c r="FU53" s="57">
        <f t="shared" ca="1" si="269"/>
        <v>288.15384615384613</v>
      </c>
      <c r="FV53" s="57">
        <f t="shared" ca="1" si="269"/>
        <v>360.19230769230768</v>
      </c>
      <c r="FW53" s="129">
        <f t="shared" ca="1" si="269"/>
        <v>360.19230769230768</v>
      </c>
      <c r="FX53" s="128">
        <f t="shared" ca="1" si="269"/>
        <v>288.15384615384613</v>
      </c>
      <c r="FY53" s="57">
        <f t="shared" ca="1" si="269"/>
        <v>360.19230769230768</v>
      </c>
      <c r="FZ53" s="57">
        <f t="shared" ca="1" si="269"/>
        <v>288.15384615384613</v>
      </c>
      <c r="GA53" s="57">
        <f t="shared" ca="1" si="269"/>
        <v>288.15384615384613</v>
      </c>
      <c r="GB53" s="57">
        <f t="shared" ca="1" si="269"/>
        <v>360.19230769230768</v>
      </c>
      <c r="GC53" s="57">
        <f t="shared" ca="1" si="269"/>
        <v>288.15384615384613</v>
      </c>
      <c r="GD53" s="57">
        <f t="shared" ca="1" si="269"/>
        <v>288.15384615384613</v>
      </c>
      <c r="GE53" s="57">
        <f t="shared" ca="1" si="269"/>
        <v>360.19230769230768</v>
      </c>
      <c r="GF53" s="57">
        <f t="shared" ca="1" si="269"/>
        <v>288.15384615384613</v>
      </c>
      <c r="GG53" s="57">
        <f t="shared" ca="1" si="269"/>
        <v>288.15384615384613</v>
      </c>
      <c r="GH53" s="57">
        <f t="shared" ca="1" si="269"/>
        <v>360.19230769230768</v>
      </c>
      <c r="GI53" s="129">
        <f t="shared" ca="1" si="269"/>
        <v>288.15384615384613</v>
      </c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</row>
    <row r="54" spans="1:222" ht="12.95" customHeight="1" x14ac:dyDescent="0.25">
      <c r="A54" s="34"/>
      <c r="B54" s="275" t="s">
        <v>13</v>
      </c>
      <c r="C54" s="286" t="s">
        <v>506</v>
      </c>
      <c r="D54" s="276" t="s">
        <v>354</v>
      </c>
      <c r="E54" s="29" t="s">
        <v>321</v>
      </c>
      <c r="F54" s="29" t="s">
        <v>436</v>
      </c>
      <c r="G54" s="261" t="s">
        <v>437</v>
      </c>
      <c r="H54" s="1">
        <v>16300100000</v>
      </c>
      <c r="I54" s="1">
        <v>44800301000</v>
      </c>
      <c r="J54" s="100" t="str">
        <f>IF(AND(M54&gt;VLOOKUP($B$2,References!A:B,2,FALSE),M54&lt;$B$2),"Ending Depreciation",IF(M54&lt;=$B$2,"Fully Depreciated",IF(M54&gt;$B$2,"Depreciating","ERROR")))</f>
        <v>Depreciating</v>
      </c>
      <c r="K54" s="52" t="s">
        <v>212</v>
      </c>
      <c r="L54" s="102">
        <f>VLOOKUP(K54,References!U:W,3,FALSE)</f>
        <v>41875</v>
      </c>
      <c r="M54" s="104">
        <f t="shared" si="226"/>
        <v>45525</v>
      </c>
      <c r="N54" s="106">
        <v>10</v>
      </c>
      <c r="O54" s="29">
        <f t="shared" si="227"/>
        <v>520</v>
      </c>
      <c r="P54" s="109">
        <f t="shared" si="228"/>
        <v>347.85714285714283</v>
      </c>
      <c r="Q54" s="98">
        <f t="shared" si="229"/>
        <v>36.946153846153848</v>
      </c>
      <c r="R54" s="92">
        <v>19212</v>
      </c>
      <c r="S54" s="28">
        <f t="shared" ca="1" si="230"/>
        <v>12857.261538461536</v>
      </c>
      <c r="T54" s="28">
        <f t="shared" ca="1" si="231"/>
        <v>6354.7384615384635</v>
      </c>
      <c r="U54" s="34"/>
      <c r="V54" s="27">
        <f t="shared" ca="1" si="232"/>
        <v>0</v>
      </c>
      <c r="W54" s="27">
        <f t="shared" ca="1" si="233"/>
        <v>0</v>
      </c>
      <c r="X54" s="27">
        <f t="shared" ca="1" si="234"/>
        <v>0</v>
      </c>
      <c r="Y54" s="27">
        <f t="shared" ca="1" si="235"/>
        <v>0</v>
      </c>
      <c r="Z54" s="27">
        <f t="shared" ca="1" si="236"/>
        <v>332.51538461538462</v>
      </c>
      <c r="AA54" s="27">
        <f t="shared" ca="1" si="237"/>
        <v>1921.1999999999998</v>
      </c>
      <c r="AB54" s="27">
        <f t="shared" ca="1" si="238"/>
        <v>1958.1461538461538</v>
      </c>
      <c r="AC54" s="27">
        <f t="shared" ca="1" si="239"/>
        <v>1921.1999999999998</v>
      </c>
      <c r="AD54" s="27">
        <f t="shared" ca="1" si="240"/>
        <v>1921.1999999999998</v>
      </c>
      <c r="AE54" s="27">
        <f t="shared" ca="1" si="241"/>
        <v>1921.1999999999998</v>
      </c>
      <c r="AF54" s="27">
        <f t="shared" ca="1" si="242"/>
        <v>1921.1999999999998</v>
      </c>
      <c r="AG54" s="27">
        <f t="shared" ca="1" si="243"/>
        <v>960.59999999999991</v>
      </c>
      <c r="AH54" s="27">
        <f t="shared" ca="1" si="244"/>
        <v>0</v>
      </c>
      <c r="AI54" s="34"/>
      <c r="AJ54" s="128">
        <f t="shared" ref="AJ54:BO54" ca="1" si="270">IF($M54&lt;=AI$6,0,IF(AND($M54&gt;AI$6,$M54&lt;=AJ$6),$R54-(SUM(OFFSET($AJ54,0,0,1,MATCH(AI$6,$AJ$6:$GI$6)))),IF($L54&gt;AJ$6,0,(IF($M54&gt;AJ$6,$Q54*AJ$4)))))</f>
        <v>0</v>
      </c>
      <c r="AK54" s="57">
        <f t="shared" ca="1" si="270"/>
        <v>0</v>
      </c>
      <c r="AL54" s="57">
        <f t="shared" ca="1" si="270"/>
        <v>0</v>
      </c>
      <c r="AM54" s="57">
        <f t="shared" ca="1" si="270"/>
        <v>0</v>
      </c>
      <c r="AN54" s="57">
        <f t="shared" ca="1" si="270"/>
        <v>0</v>
      </c>
      <c r="AO54" s="57">
        <f t="shared" ca="1" si="270"/>
        <v>0</v>
      </c>
      <c r="AP54" s="57">
        <f t="shared" ca="1" si="270"/>
        <v>0</v>
      </c>
      <c r="AQ54" s="57">
        <f t="shared" ca="1" si="270"/>
        <v>0</v>
      </c>
      <c r="AR54" s="57">
        <f t="shared" ca="1" si="270"/>
        <v>0</v>
      </c>
      <c r="AS54" s="57">
        <f t="shared" ca="1" si="270"/>
        <v>0</v>
      </c>
      <c r="AT54" s="57">
        <f t="shared" ca="1" si="270"/>
        <v>0</v>
      </c>
      <c r="AU54" s="129">
        <f t="shared" ca="1" si="270"/>
        <v>0</v>
      </c>
      <c r="AV54" s="128">
        <f t="shared" ca="1" si="270"/>
        <v>0</v>
      </c>
      <c r="AW54" s="57">
        <f t="shared" ca="1" si="270"/>
        <v>0</v>
      </c>
      <c r="AX54" s="57">
        <f t="shared" ca="1" si="270"/>
        <v>0</v>
      </c>
      <c r="AY54" s="57">
        <f t="shared" ca="1" si="270"/>
        <v>0</v>
      </c>
      <c r="AZ54" s="57">
        <f t="shared" ca="1" si="270"/>
        <v>0</v>
      </c>
      <c r="BA54" s="57">
        <f t="shared" ca="1" si="270"/>
        <v>0</v>
      </c>
      <c r="BB54" s="57">
        <f t="shared" ca="1" si="270"/>
        <v>0</v>
      </c>
      <c r="BC54" s="57">
        <f t="shared" ca="1" si="270"/>
        <v>0</v>
      </c>
      <c r="BD54" s="57">
        <f t="shared" ca="1" si="270"/>
        <v>0</v>
      </c>
      <c r="BE54" s="57">
        <f t="shared" ca="1" si="270"/>
        <v>0</v>
      </c>
      <c r="BF54" s="57">
        <f t="shared" ca="1" si="270"/>
        <v>0</v>
      </c>
      <c r="BG54" s="129">
        <f t="shared" ca="1" si="270"/>
        <v>0</v>
      </c>
      <c r="BH54" s="128">
        <f t="shared" ca="1" si="270"/>
        <v>0</v>
      </c>
      <c r="BI54" s="57">
        <f t="shared" ca="1" si="270"/>
        <v>0</v>
      </c>
      <c r="BJ54" s="57">
        <f t="shared" ca="1" si="270"/>
        <v>0</v>
      </c>
      <c r="BK54" s="57">
        <f t="shared" ca="1" si="270"/>
        <v>0</v>
      </c>
      <c r="BL54" s="57">
        <f t="shared" ca="1" si="270"/>
        <v>0</v>
      </c>
      <c r="BM54" s="57">
        <f t="shared" ca="1" si="270"/>
        <v>0</v>
      </c>
      <c r="BN54" s="57">
        <f t="shared" ca="1" si="270"/>
        <v>0</v>
      </c>
      <c r="BO54" s="57">
        <f t="shared" ca="1" si="270"/>
        <v>0</v>
      </c>
      <c r="BP54" s="57">
        <f t="shared" ref="BP54:CU54" ca="1" si="271">IF($M54&lt;=BO$6,0,IF(AND($M54&gt;BO$6,$M54&lt;=BP$6),$R54-(SUM(OFFSET($AJ54,0,0,1,MATCH(BO$6,$AJ$6:$GI$6)))),IF($L54&gt;BP$6,0,(IF($M54&gt;BP$6,$Q54*BP$4)))))</f>
        <v>0</v>
      </c>
      <c r="BQ54" s="57">
        <f t="shared" ca="1" si="271"/>
        <v>0</v>
      </c>
      <c r="BR54" s="57">
        <f t="shared" ca="1" si="271"/>
        <v>0</v>
      </c>
      <c r="BS54" s="129">
        <f t="shared" ca="1" si="271"/>
        <v>0</v>
      </c>
      <c r="BT54" s="128">
        <f t="shared" ca="1" si="271"/>
        <v>0</v>
      </c>
      <c r="BU54" s="57">
        <f t="shared" ca="1" si="271"/>
        <v>0</v>
      </c>
      <c r="BV54" s="57">
        <f t="shared" ca="1" si="271"/>
        <v>0</v>
      </c>
      <c r="BW54" s="57">
        <f t="shared" ca="1" si="271"/>
        <v>0</v>
      </c>
      <c r="BX54" s="57">
        <f t="shared" ca="1" si="271"/>
        <v>0</v>
      </c>
      <c r="BY54" s="57">
        <f t="shared" ca="1" si="271"/>
        <v>0</v>
      </c>
      <c r="BZ54" s="57">
        <f t="shared" ca="1" si="271"/>
        <v>0</v>
      </c>
      <c r="CA54" s="57">
        <f t="shared" ca="1" si="271"/>
        <v>0</v>
      </c>
      <c r="CB54" s="57">
        <f t="shared" ca="1" si="271"/>
        <v>0</v>
      </c>
      <c r="CC54" s="57">
        <f t="shared" ca="1" si="271"/>
        <v>0</v>
      </c>
      <c r="CD54" s="57">
        <f t="shared" ca="1" si="271"/>
        <v>0</v>
      </c>
      <c r="CE54" s="129">
        <f t="shared" ca="1" si="271"/>
        <v>0</v>
      </c>
      <c r="CF54" s="128">
        <f t="shared" ca="1" si="271"/>
        <v>0</v>
      </c>
      <c r="CG54" s="57">
        <f t="shared" ca="1" si="271"/>
        <v>0</v>
      </c>
      <c r="CH54" s="57">
        <f t="shared" ca="1" si="271"/>
        <v>0</v>
      </c>
      <c r="CI54" s="57">
        <f t="shared" ca="1" si="271"/>
        <v>0</v>
      </c>
      <c r="CJ54" s="57">
        <f t="shared" ca="1" si="271"/>
        <v>0</v>
      </c>
      <c r="CK54" s="57">
        <f t="shared" ca="1" si="271"/>
        <v>0</v>
      </c>
      <c r="CL54" s="57">
        <f t="shared" ca="1" si="271"/>
        <v>0</v>
      </c>
      <c r="CM54" s="57">
        <f t="shared" ca="1" si="271"/>
        <v>0</v>
      </c>
      <c r="CN54" s="57">
        <f t="shared" ca="1" si="271"/>
        <v>0</v>
      </c>
      <c r="CO54" s="57">
        <f t="shared" ca="1" si="271"/>
        <v>0</v>
      </c>
      <c r="CP54" s="57">
        <f t="shared" ca="1" si="271"/>
        <v>184.73076923076923</v>
      </c>
      <c r="CQ54" s="129">
        <f t="shared" ca="1" si="271"/>
        <v>147.78461538461539</v>
      </c>
      <c r="CR54" s="128">
        <f t="shared" ca="1" si="271"/>
        <v>147.78461538461539</v>
      </c>
      <c r="CS54" s="57">
        <f t="shared" ca="1" si="271"/>
        <v>184.73076923076923</v>
      </c>
      <c r="CT54" s="57">
        <f t="shared" ca="1" si="271"/>
        <v>147.78461538461539</v>
      </c>
      <c r="CU54" s="57">
        <f t="shared" ca="1" si="271"/>
        <v>147.78461538461539</v>
      </c>
      <c r="CV54" s="57">
        <f t="shared" ref="CV54:EA54" ca="1" si="272">IF($M54&lt;=CU$6,0,IF(AND($M54&gt;CU$6,$M54&lt;=CV$6),$R54-(SUM(OFFSET($AJ54,0,0,1,MATCH(CU$6,$AJ$6:$GI$6)))),IF($L54&gt;CV$6,0,(IF($M54&gt;CV$6,$Q54*CV$4)))))</f>
        <v>184.73076923076923</v>
      </c>
      <c r="CW54" s="57">
        <f t="shared" ca="1" si="272"/>
        <v>147.78461538461539</v>
      </c>
      <c r="CX54" s="57">
        <f t="shared" ca="1" si="272"/>
        <v>147.78461538461539</v>
      </c>
      <c r="CY54" s="57">
        <f t="shared" ca="1" si="272"/>
        <v>184.73076923076923</v>
      </c>
      <c r="CZ54" s="57">
        <f t="shared" ca="1" si="272"/>
        <v>147.78461538461539</v>
      </c>
      <c r="DA54" s="57">
        <f t="shared" ca="1" si="272"/>
        <v>147.78461538461539</v>
      </c>
      <c r="DB54" s="57">
        <f t="shared" ca="1" si="272"/>
        <v>184.73076923076923</v>
      </c>
      <c r="DC54" s="129">
        <f t="shared" ca="1" si="272"/>
        <v>147.78461538461539</v>
      </c>
      <c r="DD54" s="128">
        <f t="shared" ca="1" si="272"/>
        <v>147.78461538461539</v>
      </c>
      <c r="DE54" s="57">
        <f t="shared" ca="1" si="272"/>
        <v>184.73076923076923</v>
      </c>
      <c r="DF54" s="57">
        <f t="shared" ca="1" si="272"/>
        <v>147.78461538461539</v>
      </c>
      <c r="DG54" s="57">
        <f t="shared" ca="1" si="272"/>
        <v>147.78461538461539</v>
      </c>
      <c r="DH54" s="57">
        <f t="shared" ca="1" si="272"/>
        <v>184.73076923076923</v>
      </c>
      <c r="DI54" s="57">
        <f t="shared" ca="1" si="272"/>
        <v>147.78461538461539</v>
      </c>
      <c r="DJ54" s="57">
        <f t="shared" ca="1" si="272"/>
        <v>147.78461538461539</v>
      </c>
      <c r="DK54" s="57">
        <f t="shared" ca="1" si="272"/>
        <v>184.73076923076923</v>
      </c>
      <c r="DL54" s="57">
        <f t="shared" ca="1" si="272"/>
        <v>147.78461538461539</v>
      </c>
      <c r="DM54" s="57">
        <f t="shared" ca="1" si="272"/>
        <v>147.78461538461539</v>
      </c>
      <c r="DN54" s="57">
        <f t="shared" ca="1" si="272"/>
        <v>184.73076923076923</v>
      </c>
      <c r="DO54" s="129">
        <f t="shared" ca="1" si="272"/>
        <v>184.73076923076923</v>
      </c>
      <c r="DP54" s="128">
        <f t="shared" ca="1" si="272"/>
        <v>147.78461538461539</v>
      </c>
      <c r="DQ54" s="57">
        <f t="shared" ca="1" si="272"/>
        <v>184.73076923076923</v>
      </c>
      <c r="DR54" s="57">
        <f t="shared" ca="1" si="272"/>
        <v>147.78461538461539</v>
      </c>
      <c r="DS54" s="57">
        <f t="shared" ca="1" si="272"/>
        <v>147.78461538461539</v>
      </c>
      <c r="DT54" s="57">
        <f t="shared" ca="1" si="272"/>
        <v>184.73076923076923</v>
      </c>
      <c r="DU54" s="57">
        <f t="shared" ca="1" si="272"/>
        <v>147.78461538461539</v>
      </c>
      <c r="DV54" s="57">
        <f t="shared" ca="1" si="272"/>
        <v>147.78461538461539</v>
      </c>
      <c r="DW54" s="57">
        <f t="shared" ca="1" si="272"/>
        <v>184.73076923076923</v>
      </c>
      <c r="DX54" s="57">
        <f t="shared" ca="1" si="272"/>
        <v>147.78461538461539</v>
      </c>
      <c r="DY54" s="57">
        <f t="shared" ca="1" si="272"/>
        <v>147.78461538461539</v>
      </c>
      <c r="DZ54" s="57">
        <f t="shared" ca="1" si="272"/>
        <v>184.73076923076923</v>
      </c>
      <c r="EA54" s="129">
        <f t="shared" ca="1" si="272"/>
        <v>147.78461538461539</v>
      </c>
      <c r="EB54" s="128">
        <f t="shared" ref="EB54:FG54" ca="1" si="273">IF($M54&lt;=EA$6,0,IF(AND($M54&gt;EA$6,$M54&lt;=EB$6),$R54-(SUM(OFFSET($AJ54,0,0,1,MATCH(EA$6,$AJ$6:$GI$6)))),IF($L54&gt;EB$6,0,(IF($M54&gt;EB$6,$Q54*EB$4)))))</f>
        <v>147.78461538461539</v>
      </c>
      <c r="EC54" s="57">
        <f t="shared" ca="1" si="273"/>
        <v>184.73076923076923</v>
      </c>
      <c r="ED54" s="57">
        <f t="shared" ca="1" si="273"/>
        <v>147.78461538461539</v>
      </c>
      <c r="EE54" s="57">
        <f t="shared" ca="1" si="273"/>
        <v>147.78461538461539</v>
      </c>
      <c r="EF54" s="57">
        <f t="shared" ca="1" si="273"/>
        <v>184.73076923076923</v>
      </c>
      <c r="EG54" s="57">
        <f t="shared" ca="1" si="273"/>
        <v>147.78461538461539</v>
      </c>
      <c r="EH54" s="57">
        <f t="shared" ca="1" si="273"/>
        <v>147.78461538461539</v>
      </c>
      <c r="EI54" s="57">
        <f t="shared" ca="1" si="273"/>
        <v>184.73076923076923</v>
      </c>
      <c r="EJ54" s="57">
        <f t="shared" ca="1" si="273"/>
        <v>147.78461538461539</v>
      </c>
      <c r="EK54" s="57">
        <f t="shared" ca="1" si="273"/>
        <v>147.78461538461539</v>
      </c>
      <c r="EL54" s="57">
        <f t="shared" ca="1" si="273"/>
        <v>184.73076923076923</v>
      </c>
      <c r="EM54" s="129">
        <f t="shared" ca="1" si="273"/>
        <v>147.78461538461539</v>
      </c>
      <c r="EN54" s="128">
        <f t="shared" ca="1" si="273"/>
        <v>147.78461538461539</v>
      </c>
      <c r="EO54" s="57">
        <f t="shared" ca="1" si="273"/>
        <v>184.73076923076923</v>
      </c>
      <c r="EP54" s="57">
        <f t="shared" ca="1" si="273"/>
        <v>147.78461538461539</v>
      </c>
      <c r="EQ54" s="57">
        <f t="shared" ca="1" si="273"/>
        <v>147.78461538461539</v>
      </c>
      <c r="ER54" s="57">
        <f t="shared" ca="1" si="273"/>
        <v>184.73076923076923</v>
      </c>
      <c r="ES54" s="57">
        <f t="shared" ca="1" si="273"/>
        <v>147.78461538461539</v>
      </c>
      <c r="ET54" s="57">
        <f t="shared" ca="1" si="273"/>
        <v>147.78461538461539</v>
      </c>
      <c r="EU54" s="57">
        <f t="shared" ca="1" si="273"/>
        <v>184.73076923076923</v>
      </c>
      <c r="EV54" s="57">
        <f t="shared" ca="1" si="273"/>
        <v>147.78461538461539</v>
      </c>
      <c r="EW54" s="57">
        <f t="shared" ca="1" si="273"/>
        <v>147.78461538461539</v>
      </c>
      <c r="EX54" s="57">
        <f t="shared" ca="1" si="273"/>
        <v>184.73076923076923</v>
      </c>
      <c r="EY54" s="129">
        <f t="shared" ca="1" si="273"/>
        <v>147.78461538461539</v>
      </c>
      <c r="EZ54" s="128">
        <f t="shared" ca="1" si="273"/>
        <v>147.78461538461539</v>
      </c>
      <c r="FA54" s="57">
        <f t="shared" ca="1" si="273"/>
        <v>184.73076923076923</v>
      </c>
      <c r="FB54" s="57">
        <f t="shared" ca="1" si="273"/>
        <v>147.78461538461539</v>
      </c>
      <c r="FC54" s="57">
        <f t="shared" ca="1" si="273"/>
        <v>147.78461538461539</v>
      </c>
      <c r="FD54" s="57">
        <f t="shared" ca="1" si="273"/>
        <v>184.73076923076923</v>
      </c>
      <c r="FE54" s="57">
        <f t="shared" ca="1" si="273"/>
        <v>147.78461538461539</v>
      </c>
      <c r="FF54" s="57">
        <f t="shared" ca="1" si="273"/>
        <v>147.78461538461539</v>
      </c>
      <c r="FG54" s="57">
        <f t="shared" ca="1" si="273"/>
        <v>184.73076923076923</v>
      </c>
      <c r="FH54" s="57">
        <f t="shared" ref="FH54:GI54" ca="1" si="274">IF($M54&lt;=FG$6,0,IF(AND($M54&gt;FG$6,$M54&lt;=FH$6),$R54-(SUM(OFFSET($AJ54,0,0,1,MATCH(FG$6,$AJ$6:$GI$6)))),IF($L54&gt;FH$6,0,(IF($M54&gt;FH$6,$Q54*FH$4)))))</f>
        <v>147.78461538461539</v>
      </c>
      <c r="FI54" s="57">
        <f t="shared" ca="1" si="274"/>
        <v>147.78461538461539</v>
      </c>
      <c r="FJ54" s="57">
        <f t="shared" ca="1" si="274"/>
        <v>184.73076923076923</v>
      </c>
      <c r="FK54" s="129">
        <f t="shared" ca="1" si="274"/>
        <v>147.78461538461539</v>
      </c>
      <c r="FL54" s="128">
        <f t="shared" ca="1" si="274"/>
        <v>147.78461538461539</v>
      </c>
      <c r="FM54" s="57">
        <f t="shared" ca="1" si="274"/>
        <v>184.73076923076923</v>
      </c>
      <c r="FN54" s="57">
        <f t="shared" ca="1" si="274"/>
        <v>147.78461538461539</v>
      </c>
      <c r="FO54" s="57">
        <f t="shared" ca="1" si="274"/>
        <v>147.78461538461539</v>
      </c>
      <c r="FP54" s="57">
        <f t="shared" ca="1" si="274"/>
        <v>184.73076923076923</v>
      </c>
      <c r="FQ54" s="57">
        <f t="shared" ca="1" si="274"/>
        <v>147.78461538461539</v>
      </c>
      <c r="FR54" s="57">
        <f t="shared" ca="1" si="274"/>
        <v>147.78461538461539</v>
      </c>
      <c r="FS54" s="57">
        <f t="shared" ca="1" si="274"/>
        <v>184.73076923076923</v>
      </c>
      <c r="FT54" s="57">
        <f t="shared" ca="1" si="274"/>
        <v>147.78461538461539</v>
      </c>
      <c r="FU54" s="57">
        <f t="shared" ca="1" si="274"/>
        <v>147.78461538461539</v>
      </c>
      <c r="FV54" s="57">
        <f t="shared" ca="1" si="274"/>
        <v>184.73076923076923</v>
      </c>
      <c r="FW54" s="129">
        <f t="shared" ca="1" si="274"/>
        <v>184.73076923076923</v>
      </c>
      <c r="FX54" s="128">
        <f t="shared" ca="1" si="274"/>
        <v>147.78461538461539</v>
      </c>
      <c r="FY54" s="57">
        <f t="shared" ca="1" si="274"/>
        <v>184.73076923076923</v>
      </c>
      <c r="FZ54" s="57">
        <f t="shared" ca="1" si="274"/>
        <v>147.78461538461539</v>
      </c>
      <c r="GA54" s="57">
        <f t="shared" ca="1" si="274"/>
        <v>147.78461538461539</v>
      </c>
      <c r="GB54" s="57">
        <f t="shared" ca="1" si="274"/>
        <v>184.73076923076923</v>
      </c>
      <c r="GC54" s="57">
        <f t="shared" ca="1" si="274"/>
        <v>147.78461538461539</v>
      </c>
      <c r="GD54" s="57">
        <f t="shared" ca="1" si="274"/>
        <v>147.78461538461539</v>
      </c>
      <c r="GE54" s="57">
        <f t="shared" ca="1" si="274"/>
        <v>184.73076923076923</v>
      </c>
      <c r="GF54" s="57">
        <f t="shared" ca="1" si="274"/>
        <v>147.78461538461539</v>
      </c>
      <c r="GG54" s="57">
        <f t="shared" ca="1" si="274"/>
        <v>147.78461538461539</v>
      </c>
      <c r="GH54" s="57">
        <f t="shared" ca="1" si="274"/>
        <v>184.73076923076923</v>
      </c>
      <c r="GI54" s="129">
        <f t="shared" ca="1" si="274"/>
        <v>147.78461538461539</v>
      </c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</row>
    <row r="55" spans="1:222" ht="12.95" customHeight="1" x14ac:dyDescent="0.25">
      <c r="A55" s="34"/>
      <c r="B55" s="275" t="s">
        <v>13</v>
      </c>
      <c r="C55" s="286" t="s">
        <v>507</v>
      </c>
      <c r="D55" s="276" t="s">
        <v>355</v>
      </c>
      <c r="E55" s="29" t="s">
        <v>324</v>
      </c>
      <c r="F55" s="29" t="s">
        <v>438</v>
      </c>
      <c r="G55" s="261" t="s">
        <v>439</v>
      </c>
      <c r="H55" s="1">
        <v>16300100000</v>
      </c>
      <c r="I55" s="1">
        <v>44800501000</v>
      </c>
      <c r="J55" s="100" t="str">
        <f>IF(AND(M55&gt;VLOOKUP($B$2,References!A:B,2,FALSE),M55&lt;$B$2),"Ending Depreciation",IF(M55&lt;=$B$2,"Fully Depreciated",IF(M55&gt;$B$2,"Depreciating","ERROR")))</f>
        <v>Depreciating</v>
      </c>
      <c r="K55" s="52" t="s">
        <v>240</v>
      </c>
      <c r="L55" s="102">
        <f>VLOOKUP(K55,References!U:W,3,FALSE)</f>
        <v>42736</v>
      </c>
      <c r="M55" s="104">
        <f t="shared" si="226"/>
        <v>46386</v>
      </c>
      <c r="N55" s="106">
        <v>10</v>
      </c>
      <c r="O55" s="29">
        <f t="shared" si="227"/>
        <v>520</v>
      </c>
      <c r="P55" s="109">
        <f t="shared" si="228"/>
        <v>224.85714285714286</v>
      </c>
      <c r="Q55" s="98">
        <f t="shared" si="229"/>
        <v>107.88461538461539</v>
      </c>
      <c r="R55" s="92">
        <v>56100</v>
      </c>
      <c r="S55" s="28">
        <f t="shared" ca="1" si="230"/>
        <v>24274.038461538465</v>
      </c>
      <c r="T55" s="28">
        <f t="shared" ca="1" si="231"/>
        <v>31825.961538461535</v>
      </c>
      <c r="U55" s="34"/>
      <c r="V55" s="27">
        <f t="shared" ca="1" si="232"/>
        <v>0</v>
      </c>
      <c r="W55" s="27">
        <f t="shared" ca="1" si="233"/>
        <v>0</v>
      </c>
      <c r="X55" s="27">
        <f t="shared" ca="1" si="234"/>
        <v>0</v>
      </c>
      <c r="Y55" s="27">
        <f t="shared" ca="1" si="235"/>
        <v>0</v>
      </c>
      <c r="Z55" s="27">
        <f t="shared" ca="1" si="236"/>
        <v>0</v>
      </c>
      <c r="AA55" s="27">
        <f t="shared" ca="1" si="237"/>
        <v>0</v>
      </c>
      <c r="AB55" s="27">
        <f t="shared" ca="1" si="238"/>
        <v>0</v>
      </c>
      <c r="AC55" s="27">
        <f t="shared" ca="1" si="239"/>
        <v>4639.0384615384619</v>
      </c>
      <c r="AD55" s="27">
        <f t="shared" ca="1" si="240"/>
        <v>5610.0000000000009</v>
      </c>
      <c r="AE55" s="27">
        <f t="shared" ca="1" si="241"/>
        <v>5610.0000000000009</v>
      </c>
      <c r="AF55" s="27">
        <f t="shared" ca="1" si="242"/>
        <v>5610.0000000000009</v>
      </c>
      <c r="AG55" s="27">
        <f t="shared" ca="1" si="243"/>
        <v>2804.9999999999995</v>
      </c>
      <c r="AH55" s="27">
        <f t="shared" ca="1" si="244"/>
        <v>0</v>
      </c>
      <c r="AI55" s="34"/>
      <c r="AJ55" s="128">
        <f t="shared" ref="AJ55:BO55" ca="1" si="275">IF($M55&lt;=AI$6,0,IF(AND($M55&gt;AI$6,$M55&lt;=AJ$6),$R55-(SUM(OFFSET($AJ55,0,0,1,MATCH(AI$6,$AJ$6:$GI$6)))),IF($L55&gt;AJ$6,0,(IF($M55&gt;AJ$6,$Q55*AJ$4)))))</f>
        <v>0</v>
      </c>
      <c r="AK55" s="57">
        <f t="shared" ca="1" si="275"/>
        <v>0</v>
      </c>
      <c r="AL55" s="57">
        <f t="shared" ca="1" si="275"/>
        <v>0</v>
      </c>
      <c r="AM55" s="57">
        <f t="shared" ca="1" si="275"/>
        <v>0</v>
      </c>
      <c r="AN55" s="57">
        <f t="shared" ca="1" si="275"/>
        <v>0</v>
      </c>
      <c r="AO55" s="57">
        <f t="shared" ca="1" si="275"/>
        <v>0</v>
      </c>
      <c r="AP55" s="57">
        <f t="shared" ca="1" si="275"/>
        <v>0</v>
      </c>
      <c r="AQ55" s="57">
        <f t="shared" ca="1" si="275"/>
        <v>0</v>
      </c>
      <c r="AR55" s="57">
        <f t="shared" ca="1" si="275"/>
        <v>0</v>
      </c>
      <c r="AS55" s="57">
        <f t="shared" ca="1" si="275"/>
        <v>0</v>
      </c>
      <c r="AT55" s="57">
        <f t="shared" ca="1" si="275"/>
        <v>0</v>
      </c>
      <c r="AU55" s="129">
        <f t="shared" ca="1" si="275"/>
        <v>0</v>
      </c>
      <c r="AV55" s="128">
        <f t="shared" ca="1" si="275"/>
        <v>0</v>
      </c>
      <c r="AW55" s="57">
        <f t="shared" ca="1" si="275"/>
        <v>0</v>
      </c>
      <c r="AX55" s="57">
        <f t="shared" ca="1" si="275"/>
        <v>0</v>
      </c>
      <c r="AY55" s="57">
        <f t="shared" ca="1" si="275"/>
        <v>0</v>
      </c>
      <c r="AZ55" s="57">
        <f t="shared" ca="1" si="275"/>
        <v>0</v>
      </c>
      <c r="BA55" s="57">
        <f t="shared" ca="1" si="275"/>
        <v>0</v>
      </c>
      <c r="BB55" s="57">
        <f t="shared" ca="1" si="275"/>
        <v>0</v>
      </c>
      <c r="BC55" s="57">
        <f t="shared" ca="1" si="275"/>
        <v>0</v>
      </c>
      <c r="BD55" s="57">
        <f t="shared" ca="1" si="275"/>
        <v>0</v>
      </c>
      <c r="BE55" s="57">
        <f t="shared" ca="1" si="275"/>
        <v>0</v>
      </c>
      <c r="BF55" s="57">
        <f t="shared" ca="1" si="275"/>
        <v>0</v>
      </c>
      <c r="BG55" s="129">
        <f t="shared" ca="1" si="275"/>
        <v>0</v>
      </c>
      <c r="BH55" s="128">
        <f t="shared" ca="1" si="275"/>
        <v>0</v>
      </c>
      <c r="BI55" s="57">
        <f t="shared" ca="1" si="275"/>
        <v>0</v>
      </c>
      <c r="BJ55" s="57">
        <f t="shared" ca="1" si="275"/>
        <v>0</v>
      </c>
      <c r="BK55" s="57">
        <f t="shared" ca="1" si="275"/>
        <v>0</v>
      </c>
      <c r="BL55" s="57">
        <f t="shared" ca="1" si="275"/>
        <v>0</v>
      </c>
      <c r="BM55" s="57">
        <f t="shared" ca="1" si="275"/>
        <v>0</v>
      </c>
      <c r="BN55" s="57">
        <f t="shared" ca="1" si="275"/>
        <v>0</v>
      </c>
      <c r="BO55" s="57">
        <f t="shared" ca="1" si="275"/>
        <v>0</v>
      </c>
      <c r="BP55" s="57">
        <f t="shared" ref="BP55:CU55" ca="1" si="276">IF($M55&lt;=BO$6,0,IF(AND($M55&gt;BO$6,$M55&lt;=BP$6),$R55-(SUM(OFFSET($AJ55,0,0,1,MATCH(BO$6,$AJ$6:$GI$6)))),IF($L55&gt;BP$6,0,(IF($M55&gt;BP$6,$Q55*BP$4)))))</f>
        <v>0</v>
      </c>
      <c r="BQ55" s="57">
        <f t="shared" ca="1" si="276"/>
        <v>0</v>
      </c>
      <c r="BR55" s="57">
        <f t="shared" ca="1" si="276"/>
        <v>0</v>
      </c>
      <c r="BS55" s="129">
        <f t="shared" ca="1" si="276"/>
        <v>0</v>
      </c>
      <c r="BT55" s="128">
        <f t="shared" ca="1" si="276"/>
        <v>0</v>
      </c>
      <c r="BU55" s="57">
        <f t="shared" ca="1" si="276"/>
        <v>0</v>
      </c>
      <c r="BV55" s="57">
        <f t="shared" ca="1" si="276"/>
        <v>0</v>
      </c>
      <c r="BW55" s="57">
        <f t="shared" ca="1" si="276"/>
        <v>0</v>
      </c>
      <c r="BX55" s="57">
        <f t="shared" ca="1" si="276"/>
        <v>0</v>
      </c>
      <c r="BY55" s="57">
        <f t="shared" ca="1" si="276"/>
        <v>0</v>
      </c>
      <c r="BZ55" s="57">
        <f t="shared" ca="1" si="276"/>
        <v>0</v>
      </c>
      <c r="CA55" s="57">
        <f t="shared" ca="1" si="276"/>
        <v>0</v>
      </c>
      <c r="CB55" s="57">
        <f t="shared" ca="1" si="276"/>
        <v>0</v>
      </c>
      <c r="CC55" s="57">
        <f t="shared" ca="1" si="276"/>
        <v>0</v>
      </c>
      <c r="CD55" s="57">
        <f t="shared" ca="1" si="276"/>
        <v>0</v>
      </c>
      <c r="CE55" s="129">
        <f t="shared" ca="1" si="276"/>
        <v>0</v>
      </c>
      <c r="CF55" s="128">
        <f t="shared" ca="1" si="276"/>
        <v>0</v>
      </c>
      <c r="CG55" s="57">
        <f t="shared" ca="1" si="276"/>
        <v>0</v>
      </c>
      <c r="CH55" s="57">
        <f t="shared" ca="1" si="276"/>
        <v>0</v>
      </c>
      <c r="CI55" s="57">
        <f t="shared" ca="1" si="276"/>
        <v>0</v>
      </c>
      <c r="CJ55" s="57">
        <f t="shared" ca="1" si="276"/>
        <v>0</v>
      </c>
      <c r="CK55" s="57">
        <f t="shared" ca="1" si="276"/>
        <v>0</v>
      </c>
      <c r="CL55" s="57">
        <f t="shared" ca="1" si="276"/>
        <v>0</v>
      </c>
      <c r="CM55" s="57">
        <f t="shared" ca="1" si="276"/>
        <v>0</v>
      </c>
      <c r="CN55" s="57">
        <f t="shared" ca="1" si="276"/>
        <v>0</v>
      </c>
      <c r="CO55" s="57">
        <f t="shared" ca="1" si="276"/>
        <v>0</v>
      </c>
      <c r="CP55" s="57">
        <f t="shared" ca="1" si="276"/>
        <v>0</v>
      </c>
      <c r="CQ55" s="129">
        <f t="shared" ca="1" si="276"/>
        <v>0</v>
      </c>
      <c r="CR55" s="128">
        <f t="shared" ca="1" si="276"/>
        <v>0</v>
      </c>
      <c r="CS55" s="57">
        <f t="shared" ca="1" si="276"/>
        <v>0</v>
      </c>
      <c r="CT55" s="57">
        <f t="shared" ca="1" si="276"/>
        <v>0</v>
      </c>
      <c r="CU55" s="57">
        <f t="shared" ca="1" si="276"/>
        <v>0</v>
      </c>
      <c r="CV55" s="57">
        <f t="shared" ref="CV55:EA55" ca="1" si="277">IF($M55&lt;=CU$6,0,IF(AND($M55&gt;CU$6,$M55&lt;=CV$6),$R55-(SUM(OFFSET($AJ55,0,0,1,MATCH(CU$6,$AJ$6:$GI$6)))),IF($L55&gt;CV$6,0,(IF($M55&gt;CV$6,$Q55*CV$4)))))</f>
        <v>0</v>
      </c>
      <c r="CW55" s="57">
        <f t="shared" ca="1" si="277"/>
        <v>0</v>
      </c>
      <c r="CX55" s="57">
        <f t="shared" ca="1" si="277"/>
        <v>0</v>
      </c>
      <c r="CY55" s="57">
        <f t="shared" ca="1" si="277"/>
        <v>0</v>
      </c>
      <c r="CZ55" s="57">
        <f t="shared" ca="1" si="277"/>
        <v>0</v>
      </c>
      <c r="DA55" s="57">
        <f t="shared" ca="1" si="277"/>
        <v>0</v>
      </c>
      <c r="DB55" s="57">
        <f t="shared" ca="1" si="277"/>
        <v>0</v>
      </c>
      <c r="DC55" s="129">
        <f t="shared" ca="1" si="277"/>
        <v>0</v>
      </c>
      <c r="DD55" s="128">
        <f t="shared" ca="1" si="277"/>
        <v>0</v>
      </c>
      <c r="DE55" s="57">
        <f t="shared" ca="1" si="277"/>
        <v>0</v>
      </c>
      <c r="DF55" s="57">
        <f t="shared" ca="1" si="277"/>
        <v>0</v>
      </c>
      <c r="DG55" s="57">
        <f t="shared" ca="1" si="277"/>
        <v>0</v>
      </c>
      <c r="DH55" s="57">
        <f t="shared" ca="1" si="277"/>
        <v>0</v>
      </c>
      <c r="DI55" s="57">
        <f t="shared" ca="1" si="277"/>
        <v>0</v>
      </c>
      <c r="DJ55" s="57">
        <f t="shared" ca="1" si="277"/>
        <v>0</v>
      </c>
      <c r="DK55" s="57">
        <f t="shared" ca="1" si="277"/>
        <v>0</v>
      </c>
      <c r="DL55" s="57">
        <f t="shared" ca="1" si="277"/>
        <v>0</v>
      </c>
      <c r="DM55" s="57">
        <f t="shared" ca="1" si="277"/>
        <v>0</v>
      </c>
      <c r="DN55" s="57">
        <f t="shared" ca="1" si="277"/>
        <v>0</v>
      </c>
      <c r="DO55" s="129">
        <f t="shared" ca="1" si="277"/>
        <v>0</v>
      </c>
      <c r="DP55" s="128">
        <f t="shared" ca="1" si="277"/>
        <v>0</v>
      </c>
      <c r="DQ55" s="57">
        <f t="shared" ca="1" si="277"/>
        <v>0</v>
      </c>
      <c r="DR55" s="57">
        <f t="shared" ca="1" si="277"/>
        <v>431.53846153846155</v>
      </c>
      <c r="DS55" s="57">
        <f t="shared" ca="1" si="277"/>
        <v>431.53846153846155</v>
      </c>
      <c r="DT55" s="57">
        <f t="shared" ca="1" si="277"/>
        <v>539.42307692307691</v>
      </c>
      <c r="DU55" s="57">
        <f t="shared" ca="1" si="277"/>
        <v>431.53846153846155</v>
      </c>
      <c r="DV55" s="57">
        <f t="shared" ca="1" si="277"/>
        <v>431.53846153846155</v>
      </c>
      <c r="DW55" s="57">
        <f t="shared" ca="1" si="277"/>
        <v>539.42307692307691</v>
      </c>
      <c r="DX55" s="57">
        <f t="shared" ca="1" si="277"/>
        <v>431.53846153846155</v>
      </c>
      <c r="DY55" s="57">
        <f t="shared" ca="1" si="277"/>
        <v>431.53846153846155</v>
      </c>
      <c r="DZ55" s="57">
        <f t="shared" ca="1" si="277"/>
        <v>539.42307692307691</v>
      </c>
      <c r="EA55" s="129">
        <f t="shared" ca="1" si="277"/>
        <v>431.53846153846155</v>
      </c>
      <c r="EB55" s="128">
        <f t="shared" ref="EB55:FG55" ca="1" si="278">IF($M55&lt;=EA$6,0,IF(AND($M55&gt;EA$6,$M55&lt;=EB$6),$R55-(SUM(OFFSET($AJ55,0,0,1,MATCH(EA$6,$AJ$6:$GI$6)))),IF($L55&gt;EB$6,0,(IF($M55&gt;EB$6,$Q55*EB$4)))))</f>
        <v>431.53846153846155</v>
      </c>
      <c r="EC55" s="57">
        <f t="shared" ca="1" si="278"/>
        <v>539.42307692307691</v>
      </c>
      <c r="ED55" s="57">
        <f t="shared" ca="1" si="278"/>
        <v>431.53846153846155</v>
      </c>
      <c r="EE55" s="57">
        <f t="shared" ca="1" si="278"/>
        <v>431.53846153846155</v>
      </c>
      <c r="EF55" s="57">
        <f t="shared" ca="1" si="278"/>
        <v>539.42307692307691</v>
      </c>
      <c r="EG55" s="57">
        <f t="shared" ca="1" si="278"/>
        <v>431.53846153846155</v>
      </c>
      <c r="EH55" s="57">
        <f t="shared" ca="1" si="278"/>
        <v>431.53846153846155</v>
      </c>
      <c r="EI55" s="57">
        <f t="shared" ca="1" si="278"/>
        <v>539.42307692307691</v>
      </c>
      <c r="EJ55" s="57">
        <f t="shared" ca="1" si="278"/>
        <v>431.53846153846155</v>
      </c>
      <c r="EK55" s="57">
        <f t="shared" ca="1" si="278"/>
        <v>431.53846153846155</v>
      </c>
      <c r="EL55" s="57">
        <f t="shared" ca="1" si="278"/>
        <v>539.42307692307691</v>
      </c>
      <c r="EM55" s="129">
        <f t="shared" ca="1" si="278"/>
        <v>431.53846153846155</v>
      </c>
      <c r="EN55" s="128">
        <f t="shared" ca="1" si="278"/>
        <v>431.53846153846155</v>
      </c>
      <c r="EO55" s="57">
        <f t="shared" ca="1" si="278"/>
        <v>539.42307692307691</v>
      </c>
      <c r="EP55" s="57">
        <f t="shared" ca="1" si="278"/>
        <v>431.53846153846155</v>
      </c>
      <c r="EQ55" s="57">
        <f t="shared" ca="1" si="278"/>
        <v>431.53846153846155</v>
      </c>
      <c r="ER55" s="57">
        <f t="shared" ca="1" si="278"/>
        <v>539.42307692307691</v>
      </c>
      <c r="ES55" s="57">
        <f t="shared" ca="1" si="278"/>
        <v>431.53846153846155</v>
      </c>
      <c r="ET55" s="57">
        <f t="shared" ca="1" si="278"/>
        <v>431.53846153846155</v>
      </c>
      <c r="EU55" s="57">
        <f t="shared" ca="1" si="278"/>
        <v>539.42307692307691</v>
      </c>
      <c r="EV55" s="57">
        <f t="shared" ca="1" si="278"/>
        <v>431.53846153846155</v>
      </c>
      <c r="EW55" s="57">
        <f t="shared" ca="1" si="278"/>
        <v>431.53846153846155</v>
      </c>
      <c r="EX55" s="57">
        <f t="shared" ca="1" si="278"/>
        <v>539.42307692307691</v>
      </c>
      <c r="EY55" s="129">
        <f t="shared" ca="1" si="278"/>
        <v>431.53846153846155</v>
      </c>
      <c r="EZ55" s="128">
        <f t="shared" ca="1" si="278"/>
        <v>431.53846153846155</v>
      </c>
      <c r="FA55" s="57">
        <f t="shared" ca="1" si="278"/>
        <v>539.42307692307691</v>
      </c>
      <c r="FB55" s="57">
        <f t="shared" ca="1" si="278"/>
        <v>431.53846153846155</v>
      </c>
      <c r="FC55" s="57">
        <f t="shared" ca="1" si="278"/>
        <v>431.53846153846155</v>
      </c>
      <c r="FD55" s="57">
        <f t="shared" ca="1" si="278"/>
        <v>539.42307692307691</v>
      </c>
      <c r="FE55" s="57">
        <f t="shared" ca="1" si="278"/>
        <v>431.53846153846155</v>
      </c>
      <c r="FF55" s="57">
        <f t="shared" ca="1" si="278"/>
        <v>431.53846153846155</v>
      </c>
      <c r="FG55" s="57">
        <f t="shared" ca="1" si="278"/>
        <v>539.42307692307691</v>
      </c>
      <c r="FH55" s="57">
        <f t="shared" ref="FH55:GI55" ca="1" si="279">IF($M55&lt;=FG$6,0,IF(AND($M55&gt;FG$6,$M55&lt;=FH$6),$R55-(SUM(OFFSET($AJ55,0,0,1,MATCH(FG$6,$AJ$6:$GI$6)))),IF($L55&gt;FH$6,0,(IF($M55&gt;FH$6,$Q55*FH$4)))))</f>
        <v>431.53846153846155</v>
      </c>
      <c r="FI55" s="57">
        <f t="shared" ca="1" si="279"/>
        <v>431.53846153846155</v>
      </c>
      <c r="FJ55" s="57">
        <f t="shared" ca="1" si="279"/>
        <v>539.42307692307691</v>
      </c>
      <c r="FK55" s="129">
        <f t="shared" ca="1" si="279"/>
        <v>431.53846153846155</v>
      </c>
      <c r="FL55" s="128">
        <f t="shared" ca="1" si="279"/>
        <v>431.53846153846155</v>
      </c>
      <c r="FM55" s="57">
        <f t="shared" ca="1" si="279"/>
        <v>539.42307692307691</v>
      </c>
      <c r="FN55" s="57">
        <f t="shared" ca="1" si="279"/>
        <v>431.53846153846155</v>
      </c>
      <c r="FO55" s="57">
        <f t="shared" ca="1" si="279"/>
        <v>431.53846153846155</v>
      </c>
      <c r="FP55" s="57">
        <f t="shared" ca="1" si="279"/>
        <v>539.42307692307691</v>
      </c>
      <c r="FQ55" s="57">
        <f t="shared" ca="1" si="279"/>
        <v>431.53846153846155</v>
      </c>
      <c r="FR55" s="57">
        <f t="shared" ca="1" si="279"/>
        <v>431.53846153846155</v>
      </c>
      <c r="FS55" s="57">
        <f t="shared" ca="1" si="279"/>
        <v>539.42307692307691</v>
      </c>
      <c r="FT55" s="57">
        <f t="shared" ca="1" si="279"/>
        <v>431.53846153846155</v>
      </c>
      <c r="FU55" s="57">
        <f t="shared" ca="1" si="279"/>
        <v>431.53846153846155</v>
      </c>
      <c r="FV55" s="57">
        <f t="shared" ca="1" si="279"/>
        <v>539.42307692307691</v>
      </c>
      <c r="FW55" s="129">
        <f t="shared" ca="1" si="279"/>
        <v>539.42307692307691</v>
      </c>
      <c r="FX55" s="128">
        <f t="shared" ca="1" si="279"/>
        <v>431.53846153846155</v>
      </c>
      <c r="FY55" s="57">
        <f t="shared" ca="1" si="279"/>
        <v>539.42307692307691</v>
      </c>
      <c r="FZ55" s="57">
        <f t="shared" ca="1" si="279"/>
        <v>431.53846153846155</v>
      </c>
      <c r="GA55" s="57">
        <f t="shared" ca="1" si="279"/>
        <v>431.53846153846155</v>
      </c>
      <c r="GB55" s="57">
        <f t="shared" ca="1" si="279"/>
        <v>539.42307692307691</v>
      </c>
      <c r="GC55" s="57">
        <f t="shared" ca="1" si="279"/>
        <v>431.53846153846155</v>
      </c>
      <c r="GD55" s="57">
        <f t="shared" ca="1" si="279"/>
        <v>431.53846153846155</v>
      </c>
      <c r="GE55" s="57">
        <f t="shared" ca="1" si="279"/>
        <v>539.42307692307691</v>
      </c>
      <c r="GF55" s="57">
        <f t="shared" ca="1" si="279"/>
        <v>431.53846153846155</v>
      </c>
      <c r="GG55" s="57">
        <f t="shared" ca="1" si="279"/>
        <v>431.53846153846155</v>
      </c>
      <c r="GH55" s="57">
        <f t="shared" ca="1" si="279"/>
        <v>539.42307692307691</v>
      </c>
      <c r="GI55" s="129">
        <f t="shared" ca="1" si="279"/>
        <v>431.53846153846155</v>
      </c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</row>
    <row r="56" spans="1:222" ht="12.95" customHeight="1" x14ac:dyDescent="0.25">
      <c r="A56" s="34"/>
      <c r="B56" s="275" t="s">
        <v>13</v>
      </c>
      <c r="C56" s="286" t="s">
        <v>508</v>
      </c>
      <c r="D56" s="276" t="s">
        <v>356</v>
      </c>
      <c r="E56" s="29" t="s">
        <v>323</v>
      </c>
      <c r="F56" s="29" t="s">
        <v>440</v>
      </c>
      <c r="G56" s="261" t="s">
        <v>441</v>
      </c>
      <c r="H56" s="1">
        <v>16300100000</v>
      </c>
      <c r="I56" s="1">
        <v>44800201000</v>
      </c>
      <c r="J56" s="100" t="str">
        <f>IF(AND(M56&gt;VLOOKUP($B$2,References!A:B,2,FALSE),M56&lt;$B$2),"Ending Depreciation",IF(M56&lt;=$B$2,"Fully Depreciated",IF(M56&gt;$B$2,"Depreciating","ERROR")))</f>
        <v>Depreciating</v>
      </c>
      <c r="K56" s="52" t="s">
        <v>253</v>
      </c>
      <c r="L56" s="102">
        <f>VLOOKUP(K56,References!U:W,3,FALSE)</f>
        <v>43128</v>
      </c>
      <c r="M56" s="104">
        <f t="shared" si="226"/>
        <v>46778</v>
      </c>
      <c r="N56" s="106">
        <v>10</v>
      </c>
      <c r="O56" s="29">
        <f t="shared" si="227"/>
        <v>520</v>
      </c>
      <c r="P56" s="109">
        <f t="shared" si="228"/>
        <v>168.85714285714286</v>
      </c>
      <c r="Q56" s="98">
        <f t="shared" si="229"/>
        <v>16.655769230769231</v>
      </c>
      <c r="R56" s="92">
        <v>8661</v>
      </c>
      <c r="S56" s="28">
        <f t="shared" ca="1" si="230"/>
        <v>2814.8250000000007</v>
      </c>
      <c r="T56" s="28">
        <f t="shared" ca="1" si="231"/>
        <v>5846.1749999999993</v>
      </c>
      <c r="U56" s="34"/>
      <c r="V56" s="27">
        <f t="shared" ca="1" si="232"/>
        <v>0</v>
      </c>
      <c r="W56" s="27">
        <f t="shared" ca="1" si="233"/>
        <v>0</v>
      </c>
      <c r="X56" s="27">
        <f t="shared" ca="1" si="234"/>
        <v>0</v>
      </c>
      <c r="Y56" s="27">
        <f t="shared" ca="1" si="235"/>
        <v>0</v>
      </c>
      <c r="Z56" s="27">
        <f t="shared" ca="1" si="236"/>
        <v>0</v>
      </c>
      <c r="AA56" s="27">
        <f t="shared" ca="1" si="237"/>
        <v>0</v>
      </c>
      <c r="AB56" s="27">
        <f t="shared" ca="1" si="238"/>
        <v>0</v>
      </c>
      <c r="AC56" s="27">
        <f t="shared" ca="1" si="239"/>
        <v>0</v>
      </c>
      <c r="AD56" s="27">
        <f t="shared" ca="1" si="240"/>
        <v>649.57500000000016</v>
      </c>
      <c r="AE56" s="27">
        <f t="shared" ca="1" si="241"/>
        <v>866.10000000000025</v>
      </c>
      <c r="AF56" s="27">
        <f t="shared" ca="1" si="242"/>
        <v>866.10000000000025</v>
      </c>
      <c r="AG56" s="27">
        <f t="shared" ca="1" si="243"/>
        <v>433.05000000000007</v>
      </c>
      <c r="AH56" s="27">
        <f t="shared" ca="1" si="244"/>
        <v>0</v>
      </c>
      <c r="AI56" s="34"/>
      <c r="AJ56" s="128">
        <f t="shared" ref="AJ56:BO56" ca="1" si="280">IF($M56&lt;=AI$6,0,IF(AND($M56&gt;AI$6,$M56&lt;=AJ$6),$R56-(SUM(OFFSET($AJ56,0,0,1,MATCH(AI$6,$AJ$6:$GI$6)))),IF($L56&gt;AJ$6,0,(IF($M56&gt;AJ$6,$Q56*AJ$4)))))</f>
        <v>0</v>
      </c>
      <c r="AK56" s="57">
        <f t="shared" ca="1" si="280"/>
        <v>0</v>
      </c>
      <c r="AL56" s="57">
        <f t="shared" ca="1" si="280"/>
        <v>0</v>
      </c>
      <c r="AM56" s="57">
        <f t="shared" ca="1" si="280"/>
        <v>0</v>
      </c>
      <c r="AN56" s="57">
        <f t="shared" ca="1" si="280"/>
        <v>0</v>
      </c>
      <c r="AO56" s="57">
        <f t="shared" ca="1" si="280"/>
        <v>0</v>
      </c>
      <c r="AP56" s="57">
        <f t="shared" ca="1" si="280"/>
        <v>0</v>
      </c>
      <c r="AQ56" s="57">
        <f t="shared" ca="1" si="280"/>
        <v>0</v>
      </c>
      <c r="AR56" s="57">
        <f t="shared" ca="1" si="280"/>
        <v>0</v>
      </c>
      <c r="AS56" s="57">
        <f t="shared" ca="1" si="280"/>
        <v>0</v>
      </c>
      <c r="AT56" s="57">
        <f t="shared" ca="1" si="280"/>
        <v>0</v>
      </c>
      <c r="AU56" s="129">
        <f t="shared" ca="1" si="280"/>
        <v>0</v>
      </c>
      <c r="AV56" s="128">
        <f t="shared" ca="1" si="280"/>
        <v>0</v>
      </c>
      <c r="AW56" s="57">
        <f t="shared" ca="1" si="280"/>
        <v>0</v>
      </c>
      <c r="AX56" s="57">
        <f t="shared" ca="1" si="280"/>
        <v>0</v>
      </c>
      <c r="AY56" s="57">
        <f t="shared" ca="1" si="280"/>
        <v>0</v>
      </c>
      <c r="AZ56" s="57">
        <f t="shared" ca="1" si="280"/>
        <v>0</v>
      </c>
      <c r="BA56" s="57">
        <f t="shared" ca="1" si="280"/>
        <v>0</v>
      </c>
      <c r="BB56" s="57">
        <f t="shared" ca="1" si="280"/>
        <v>0</v>
      </c>
      <c r="BC56" s="57">
        <f t="shared" ca="1" si="280"/>
        <v>0</v>
      </c>
      <c r="BD56" s="57">
        <f t="shared" ca="1" si="280"/>
        <v>0</v>
      </c>
      <c r="BE56" s="57">
        <f t="shared" ca="1" si="280"/>
        <v>0</v>
      </c>
      <c r="BF56" s="57">
        <f t="shared" ca="1" si="280"/>
        <v>0</v>
      </c>
      <c r="BG56" s="129">
        <f t="shared" ca="1" si="280"/>
        <v>0</v>
      </c>
      <c r="BH56" s="128">
        <f t="shared" ca="1" si="280"/>
        <v>0</v>
      </c>
      <c r="BI56" s="57">
        <f t="shared" ca="1" si="280"/>
        <v>0</v>
      </c>
      <c r="BJ56" s="57">
        <f t="shared" ca="1" si="280"/>
        <v>0</v>
      </c>
      <c r="BK56" s="57">
        <f t="shared" ca="1" si="280"/>
        <v>0</v>
      </c>
      <c r="BL56" s="57">
        <f t="shared" ca="1" si="280"/>
        <v>0</v>
      </c>
      <c r="BM56" s="57">
        <f t="shared" ca="1" si="280"/>
        <v>0</v>
      </c>
      <c r="BN56" s="57">
        <f t="shared" ca="1" si="280"/>
        <v>0</v>
      </c>
      <c r="BO56" s="57">
        <f t="shared" ca="1" si="280"/>
        <v>0</v>
      </c>
      <c r="BP56" s="57">
        <f t="shared" ref="BP56:CU56" ca="1" si="281">IF($M56&lt;=BO$6,0,IF(AND($M56&gt;BO$6,$M56&lt;=BP$6),$R56-(SUM(OFFSET($AJ56,0,0,1,MATCH(BO$6,$AJ$6:$GI$6)))),IF($L56&gt;BP$6,0,(IF($M56&gt;BP$6,$Q56*BP$4)))))</f>
        <v>0</v>
      </c>
      <c r="BQ56" s="57">
        <f t="shared" ca="1" si="281"/>
        <v>0</v>
      </c>
      <c r="BR56" s="57">
        <f t="shared" ca="1" si="281"/>
        <v>0</v>
      </c>
      <c r="BS56" s="129">
        <f t="shared" ca="1" si="281"/>
        <v>0</v>
      </c>
      <c r="BT56" s="128">
        <f t="shared" ca="1" si="281"/>
        <v>0</v>
      </c>
      <c r="BU56" s="57">
        <f t="shared" ca="1" si="281"/>
        <v>0</v>
      </c>
      <c r="BV56" s="57">
        <f t="shared" ca="1" si="281"/>
        <v>0</v>
      </c>
      <c r="BW56" s="57">
        <f t="shared" ca="1" si="281"/>
        <v>0</v>
      </c>
      <c r="BX56" s="57">
        <f t="shared" ca="1" si="281"/>
        <v>0</v>
      </c>
      <c r="BY56" s="57">
        <f t="shared" ca="1" si="281"/>
        <v>0</v>
      </c>
      <c r="BZ56" s="57">
        <f t="shared" ca="1" si="281"/>
        <v>0</v>
      </c>
      <c r="CA56" s="57">
        <f t="shared" ca="1" si="281"/>
        <v>0</v>
      </c>
      <c r="CB56" s="57">
        <f t="shared" ca="1" si="281"/>
        <v>0</v>
      </c>
      <c r="CC56" s="57">
        <f t="shared" ca="1" si="281"/>
        <v>0</v>
      </c>
      <c r="CD56" s="57">
        <f t="shared" ca="1" si="281"/>
        <v>0</v>
      </c>
      <c r="CE56" s="129">
        <f t="shared" ca="1" si="281"/>
        <v>0</v>
      </c>
      <c r="CF56" s="128">
        <f t="shared" ca="1" si="281"/>
        <v>0</v>
      </c>
      <c r="CG56" s="57">
        <f t="shared" ca="1" si="281"/>
        <v>0</v>
      </c>
      <c r="CH56" s="57">
        <f t="shared" ca="1" si="281"/>
        <v>0</v>
      </c>
      <c r="CI56" s="57">
        <f t="shared" ca="1" si="281"/>
        <v>0</v>
      </c>
      <c r="CJ56" s="57">
        <f t="shared" ca="1" si="281"/>
        <v>0</v>
      </c>
      <c r="CK56" s="57">
        <f t="shared" ca="1" si="281"/>
        <v>0</v>
      </c>
      <c r="CL56" s="57">
        <f t="shared" ca="1" si="281"/>
        <v>0</v>
      </c>
      <c r="CM56" s="57">
        <f t="shared" ca="1" si="281"/>
        <v>0</v>
      </c>
      <c r="CN56" s="57">
        <f t="shared" ca="1" si="281"/>
        <v>0</v>
      </c>
      <c r="CO56" s="57">
        <f t="shared" ca="1" si="281"/>
        <v>0</v>
      </c>
      <c r="CP56" s="57">
        <f t="shared" ca="1" si="281"/>
        <v>0</v>
      </c>
      <c r="CQ56" s="129">
        <f t="shared" ca="1" si="281"/>
        <v>0</v>
      </c>
      <c r="CR56" s="128">
        <f t="shared" ca="1" si="281"/>
        <v>0</v>
      </c>
      <c r="CS56" s="57">
        <f t="shared" ca="1" si="281"/>
        <v>0</v>
      </c>
      <c r="CT56" s="57">
        <f t="shared" ca="1" si="281"/>
        <v>0</v>
      </c>
      <c r="CU56" s="57">
        <f t="shared" ca="1" si="281"/>
        <v>0</v>
      </c>
      <c r="CV56" s="57">
        <f t="shared" ref="CV56:EA56" ca="1" si="282">IF($M56&lt;=CU$6,0,IF(AND($M56&gt;CU$6,$M56&lt;=CV$6),$R56-(SUM(OFFSET($AJ56,0,0,1,MATCH(CU$6,$AJ$6:$GI$6)))),IF($L56&gt;CV$6,0,(IF($M56&gt;CV$6,$Q56*CV$4)))))</f>
        <v>0</v>
      </c>
      <c r="CW56" s="57">
        <f t="shared" ca="1" si="282"/>
        <v>0</v>
      </c>
      <c r="CX56" s="57">
        <f t="shared" ca="1" si="282"/>
        <v>0</v>
      </c>
      <c r="CY56" s="57">
        <f t="shared" ca="1" si="282"/>
        <v>0</v>
      </c>
      <c r="CZ56" s="57">
        <f t="shared" ca="1" si="282"/>
        <v>0</v>
      </c>
      <c r="DA56" s="57">
        <f t="shared" ca="1" si="282"/>
        <v>0</v>
      </c>
      <c r="DB56" s="57">
        <f t="shared" ca="1" si="282"/>
        <v>0</v>
      </c>
      <c r="DC56" s="129">
        <f t="shared" ca="1" si="282"/>
        <v>0</v>
      </c>
      <c r="DD56" s="128">
        <f t="shared" ca="1" si="282"/>
        <v>0</v>
      </c>
      <c r="DE56" s="57">
        <f t="shared" ca="1" si="282"/>
        <v>0</v>
      </c>
      <c r="DF56" s="57">
        <f t="shared" ca="1" si="282"/>
        <v>0</v>
      </c>
      <c r="DG56" s="57">
        <f t="shared" ca="1" si="282"/>
        <v>0</v>
      </c>
      <c r="DH56" s="57">
        <f t="shared" ca="1" si="282"/>
        <v>0</v>
      </c>
      <c r="DI56" s="57">
        <f t="shared" ca="1" si="282"/>
        <v>0</v>
      </c>
      <c r="DJ56" s="57">
        <f t="shared" ca="1" si="282"/>
        <v>0</v>
      </c>
      <c r="DK56" s="57">
        <f t="shared" ca="1" si="282"/>
        <v>0</v>
      </c>
      <c r="DL56" s="57">
        <f t="shared" ca="1" si="282"/>
        <v>0</v>
      </c>
      <c r="DM56" s="57">
        <f t="shared" ca="1" si="282"/>
        <v>0</v>
      </c>
      <c r="DN56" s="57">
        <f t="shared" ca="1" si="282"/>
        <v>0</v>
      </c>
      <c r="DO56" s="129">
        <f t="shared" ca="1" si="282"/>
        <v>0</v>
      </c>
      <c r="DP56" s="128">
        <f t="shared" ca="1" si="282"/>
        <v>0</v>
      </c>
      <c r="DQ56" s="57">
        <f t="shared" ca="1" si="282"/>
        <v>0</v>
      </c>
      <c r="DR56" s="57">
        <f t="shared" ca="1" si="282"/>
        <v>0</v>
      </c>
      <c r="DS56" s="57">
        <f t="shared" ca="1" si="282"/>
        <v>0</v>
      </c>
      <c r="DT56" s="57">
        <f t="shared" ca="1" si="282"/>
        <v>0</v>
      </c>
      <c r="DU56" s="57">
        <f t="shared" ca="1" si="282"/>
        <v>0</v>
      </c>
      <c r="DV56" s="57">
        <f t="shared" ca="1" si="282"/>
        <v>0</v>
      </c>
      <c r="DW56" s="57">
        <f t="shared" ca="1" si="282"/>
        <v>0</v>
      </c>
      <c r="DX56" s="57">
        <f t="shared" ca="1" si="282"/>
        <v>0</v>
      </c>
      <c r="DY56" s="57">
        <f t="shared" ca="1" si="282"/>
        <v>0</v>
      </c>
      <c r="DZ56" s="57">
        <f t="shared" ca="1" si="282"/>
        <v>0</v>
      </c>
      <c r="EA56" s="129">
        <f t="shared" ca="1" si="282"/>
        <v>0</v>
      </c>
      <c r="EB56" s="128">
        <f t="shared" ref="EB56:FG56" ca="1" si="283">IF($M56&lt;=EA$6,0,IF(AND($M56&gt;EA$6,$M56&lt;=EB$6),$R56-(SUM(OFFSET($AJ56,0,0,1,MATCH(EA$6,$AJ$6:$GI$6)))),IF($L56&gt;EB$6,0,(IF($M56&gt;EB$6,$Q56*EB$4)))))</f>
        <v>0</v>
      </c>
      <c r="EC56" s="57">
        <f t="shared" ca="1" si="283"/>
        <v>0</v>
      </c>
      <c r="ED56" s="57">
        <f t="shared" ca="1" si="283"/>
        <v>0</v>
      </c>
      <c r="EE56" s="57">
        <f t="shared" ca="1" si="283"/>
        <v>66.623076923076923</v>
      </c>
      <c r="EF56" s="57">
        <f t="shared" ca="1" si="283"/>
        <v>83.27884615384616</v>
      </c>
      <c r="EG56" s="57">
        <f t="shared" ca="1" si="283"/>
        <v>66.623076923076923</v>
      </c>
      <c r="EH56" s="57">
        <f t="shared" ca="1" si="283"/>
        <v>66.623076923076923</v>
      </c>
      <c r="EI56" s="57">
        <f t="shared" ca="1" si="283"/>
        <v>83.27884615384616</v>
      </c>
      <c r="EJ56" s="57">
        <f t="shared" ca="1" si="283"/>
        <v>66.623076923076923</v>
      </c>
      <c r="EK56" s="57">
        <f t="shared" ca="1" si="283"/>
        <v>66.623076923076923</v>
      </c>
      <c r="EL56" s="57">
        <f t="shared" ca="1" si="283"/>
        <v>83.27884615384616</v>
      </c>
      <c r="EM56" s="129">
        <f t="shared" ca="1" si="283"/>
        <v>66.623076923076923</v>
      </c>
      <c r="EN56" s="128">
        <f t="shared" ca="1" si="283"/>
        <v>66.623076923076923</v>
      </c>
      <c r="EO56" s="57">
        <f t="shared" ca="1" si="283"/>
        <v>83.27884615384616</v>
      </c>
      <c r="EP56" s="57">
        <f t="shared" ca="1" si="283"/>
        <v>66.623076923076923</v>
      </c>
      <c r="EQ56" s="57">
        <f t="shared" ca="1" si="283"/>
        <v>66.623076923076923</v>
      </c>
      <c r="ER56" s="57">
        <f t="shared" ca="1" si="283"/>
        <v>83.27884615384616</v>
      </c>
      <c r="ES56" s="57">
        <f t="shared" ca="1" si="283"/>
        <v>66.623076923076923</v>
      </c>
      <c r="ET56" s="57">
        <f t="shared" ca="1" si="283"/>
        <v>66.623076923076923</v>
      </c>
      <c r="EU56" s="57">
        <f t="shared" ca="1" si="283"/>
        <v>83.27884615384616</v>
      </c>
      <c r="EV56" s="57">
        <f t="shared" ca="1" si="283"/>
        <v>66.623076923076923</v>
      </c>
      <c r="EW56" s="57">
        <f t="shared" ca="1" si="283"/>
        <v>66.623076923076923</v>
      </c>
      <c r="EX56" s="57">
        <f t="shared" ca="1" si="283"/>
        <v>83.27884615384616</v>
      </c>
      <c r="EY56" s="129">
        <f t="shared" ca="1" si="283"/>
        <v>66.623076923076923</v>
      </c>
      <c r="EZ56" s="128">
        <f t="shared" ca="1" si="283"/>
        <v>66.623076923076923</v>
      </c>
      <c r="FA56" s="57">
        <f t="shared" ca="1" si="283"/>
        <v>83.27884615384616</v>
      </c>
      <c r="FB56" s="57">
        <f t="shared" ca="1" si="283"/>
        <v>66.623076923076923</v>
      </c>
      <c r="FC56" s="57">
        <f t="shared" ca="1" si="283"/>
        <v>66.623076923076923</v>
      </c>
      <c r="FD56" s="57">
        <f t="shared" ca="1" si="283"/>
        <v>83.27884615384616</v>
      </c>
      <c r="FE56" s="57">
        <f t="shared" ca="1" si="283"/>
        <v>66.623076923076923</v>
      </c>
      <c r="FF56" s="57">
        <f t="shared" ca="1" si="283"/>
        <v>66.623076923076923</v>
      </c>
      <c r="FG56" s="57">
        <f t="shared" ca="1" si="283"/>
        <v>83.27884615384616</v>
      </c>
      <c r="FH56" s="57">
        <f t="shared" ref="FH56:GI56" ca="1" si="284">IF($M56&lt;=FG$6,0,IF(AND($M56&gt;FG$6,$M56&lt;=FH$6),$R56-(SUM(OFFSET($AJ56,0,0,1,MATCH(FG$6,$AJ$6:$GI$6)))),IF($L56&gt;FH$6,0,(IF($M56&gt;FH$6,$Q56*FH$4)))))</f>
        <v>66.623076923076923</v>
      </c>
      <c r="FI56" s="57">
        <f t="shared" ca="1" si="284"/>
        <v>66.623076923076923</v>
      </c>
      <c r="FJ56" s="57">
        <f t="shared" ca="1" si="284"/>
        <v>83.27884615384616</v>
      </c>
      <c r="FK56" s="129">
        <f t="shared" ca="1" si="284"/>
        <v>66.623076923076923</v>
      </c>
      <c r="FL56" s="128">
        <f t="shared" ca="1" si="284"/>
        <v>66.623076923076923</v>
      </c>
      <c r="FM56" s="57">
        <f t="shared" ca="1" si="284"/>
        <v>83.27884615384616</v>
      </c>
      <c r="FN56" s="57">
        <f t="shared" ca="1" si="284"/>
        <v>66.623076923076923</v>
      </c>
      <c r="FO56" s="57">
        <f t="shared" ca="1" si="284"/>
        <v>66.623076923076923</v>
      </c>
      <c r="FP56" s="57">
        <f t="shared" ca="1" si="284"/>
        <v>83.27884615384616</v>
      </c>
      <c r="FQ56" s="57">
        <f t="shared" ca="1" si="284"/>
        <v>66.623076923076923</v>
      </c>
      <c r="FR56" s="57">
        <f t="shared" ca="1" si="284"/>
        <v>66.623076923076923</v>
      </c>
      <c r="FS56" s="57">
        <f t="shared" ca="1" si="284"/>
        <v>83.27884615384616</v>
      </c>
      <c r="FT56" s="57">
        <f t="shared" ca="1" si="284"/>
        <v>66.623076923076923</v>
      </c>
      <c r="FU56" s="57">
        <f t="shared" ca="1" si="284"/>
        <v>66.623076923076923</v>
      </c>
      <c r="FV56" s="57">
        <f t="shared" ca="1" si="284"/>
        <v>83.27884615384616</v>
      </c>
      <c r="FW56" s="129">
        <f t="shared" ca="1" si="284"/>
        <v>83.27884615384616</v>
      </c>
      <c r="FX56" s="128">
        <f t="shared" ca="1" si="284"/>
        <v>66.623076923076923</v>
      </c>
      <c r="FY56" s="57">
        <f t="shared" ca="1" si="284"/>
        <v>83.27884615384616</v>
      </c>
      <c r="FZ56" s="57">
        <f t="shared" ca="1" si="284"/>
        <v>66.623076923076923</v>
      </c>
      <c r="GA56" s="57">
        <f t="shared" ca="1" si="284"/>
        <v>66.623076923076923</v>
      </c>
      <c r="GB56" s="57">
        <f t="shared" ca="1" si="284"/>
        <v>83.27884615384616</v>
      </c>
      <c r="GC56" s="57">
        <f t="shared" ca="1" si="284"/>
        <v>66.623076923076923</v>
      </c>
      <c r="GD56" s="57">
        <f t="shared" ca="1" si="284"/>
        <v>66.623076923076923</v>
      </c>
      <c r="GE56" s="57">
        <f t="shared" ca="1" si="284"/>
        <v>83.27884615384616</v>
      </c>
      <c r="GF56" s="57">
        <f t="shared" ca="1" si="284"/>
        <v>66.623076923076923</v>
      </c>
      <c r="GG56" s="57">
        <f t="shared" ca="1" si="284"/>
        <v>66.623076923076923</v>
      </c>
      <c r="GH56" s="57">
        <f t="shared" ca="1" si="284"/>
        <v>83.27884615384616</v>
      </c>
      <c r="GI56" s="129">
        <f t="shared" ca="1" si="284"/>
        <v>66.623076923076923</v>
      </c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</row>
    <row r="57" spans="1:222" ht="12.95" customHeight="1" x14ac:dyDescent="0.25">
      <c r="A57" s="34"/>
      <c r="B57" s="275" t="s">
        <v>13</v>
      </c>
      <c r="C57" s="286" t="s">
        <v>509</v>
      </c>
      <c r="D57" s="276" t="s">
        <v>357</v>
      </c>
      <c r="E57" s="29" t="s">
        <v>323</v>
      </c>
      <c r="F57" s="29" t="s">
        <v>442</v>
      </c>
      <c r="G57" s="261" t="s">
        <v>443</v>
      </c>
      <c r="H57" s="1">
        <v>16300100000</v>
      </c>
      <c r="I57" s="1">
        <v>44800201000</v>
      </c>
      <c r="J57" s="100" t="str">
        <f>IF(AND(M57&gt;VLOOKUP($B$2,References!A:B,2,FALSE),M57&lt;$B$2),"Ending Depreciation",IF(M57&lt;=$B$2,"Fully Depreciated",IF(M57&gt;$B$2,"Depreciating","ERROR")))</f>
        <v>Depreciating</v>
      </c>
      <c r="K57" s="52" t="s">
        <v>282</v>
      </c>
      <c r="L57" s="102">
        <f>VLOOKUP(K57,References!U:W,3,FALSE)</f>
        <v>44010</v>
      </c>
      <c r="M57" s="104">
        <f t="shared" si="226"/>
        <v>47660</v>
      </c>
      <c r="N57" s="106">
        <v>10</v>
      </c>
      <c r="O57" s="29">
        <f t="shared" si="227"/>
        <v>520</v>
      </c>
      <c r="P57" s="109">
        <f t="shared" si="228"/>
        <v>42.857142857142854</v>
      </c>
      <c r="Q57" s="98">
        <f t="shared" si="229"/>
        <v>125.58269230769231</v>
      </c>
      <c r="R57" s="92">
        <v>65303</v>
      </c>
      <c r="S57" s="28">
        <f t="shared" ca="1" si="230"/>
        <v>5400.0557692307693</v>
      </c>
      <c r="T57" s="28">
        <f t="shared" ca="1" si="231"/>
        <v>59902.94423076923</v>
      </c>
      <c r="U57" s="34"/>
      <c r="V57" s="27">
        <f t="shared" ca="1" si="232"/>
        <v>0</v>
      </c>
      <c r="W57" s="27">
        <f t="shared" ca="1" si="233"/>
        <v>0</v>
      </c>
      <c r="X57" s="27">
        <f t="shared" ca="1" si="234"/>
        <v>0</v>
      </c>
      <c r="Y57" s="27">
        <f t="shared" ca="1" si="235"/>
        <v>0</v>
      </c>
      <c r="Z57" s="27">
        <f t="shared" ca="1" si="236"/>
        <v>0</v>
      </c>
      <c r="AA57" s="27">
        <f t="shared" ca="1" si="237"/>
        <v>0</v>
      </c>
      <c r="AB57" s="27">
        <f t="shared" ca="1" si="238"/>
        <v>0</v>
      </c>
      <c r="AC57" s="27">
        <f t="shared" ca="1" si="239"/>
        <v>0</v>
      </c>
      <c r="AD57" s="27">
        <f t="shared" ca="1" si="240"/>
        <v>0</v>
      </c>
      <c r="AE57" s="27">
        <f t="shared" ca="1" si="241"/>
        <v>0</v>
      </c>
      <c r="AF57" s="27">
        <f t="shared" ca="1" si="242"/>
        <v>2134.9057692307692</v>
      </c>
      <c r="AG57" s="27">
        <f t="shared" ca="1" si="243"/>
        <v>3265.15</v>
      </c>
      <c r="AH57" s="27">
        <f t="shared" ca="1" si="244"/>
        <v>0</v>
      </c>
      <c r="AI57" s="34"/>
      <c r="AJ57" s="128">
        <f t="shared" ref="AJ57:BO57" ca="1" si="285">IF($M57&lt;=AI$6,0,IF(AND($M57&gt;AI$6,$M57&lt;=AJ$6),$R57-(SUM(OFFSET($AJ57,0,0,1,MATCH(AI$6,$AJ$6:$GI$6)))),IF($L57&gt;AJ$6,0,(IF($M57&gt;AJ$6,$Q57*AJ$4)))))</f>
        <v>0</v>
      </c>
      <c r="AK57" s="57">
        <f t="shared" ca="1" si="285"/>
        <v>0</v>
      </c>
      <c r="AL57" s="57">
        <f t="shared" ca="1" si="285"/>
        <v>0</v>
      </c>
      <c r="AM57" s="57">
        <f t="shared" ca="1" si="285"/>
        <v>0</v>
      </c>
      <c r="AN57" s="57">
        <f t="shared" ca="1" si="285"/>
        <v>0</v>
      </c>
      <c r="AO57" s="57">
        <f t="shared" ca="1" si="285"/>
        <v>0</v>
      </c>
      <c r="AP57" s="57">
        <f t="shared" ca="1" si="285"/>
        <v>0</v>
      </c>
      <c r="AQ57" s="57">
        <f t="shared" ca="1" si="285"/>
        <v>0</v>
      </c>
      <c r="AR57" s="57">
        <f t="shared" ca="1" si="285"/>
        <v>0</v>
      </c>
      <c r="AS57" s="57">
        <f t="shared" ca="1" si="285"/>
        <v>0</v>
      </c>
      <c r="AT57" s="57">
        <f t="shared" ca="1" si="285"/>
        <v>0</v>
      </c>
      <c r="AU57" s="129">
        <f t="shared" ca="1" si="285"/>
        <v>0</v>
      </c>
      <c r="AV57" s="128">
        <f t="shared" ca="1" si="285"/>
        <v>0</v>
      </c>
      <c r="AW57" s="57">
        <f t="shared" ca="1" si="285"/>
        <v>0</v>
      </c>
      <c r="AX57" s="57">
        <f t="shared" ca="1" si="285"/>
        <v>0</v>
      </c>
      <c r="AY57" s="57">
        <f t="shared" ca="1" si="285"/>
        <v>0</v>
      </c>
      <c r="AZ57" s="57">
        <f t="shared" ca="1" si="285"/>
        <v>0</v>
      </c>
      <c r="BA57" s="57">
        <f t="shared" ca="1" si="285"/>
        <v>0</v>
      </c>
      <c r="BB57" s="57">
        <f t="shared" ca="1" si="285"/>
        <v>0</v>
      </c>
      <c r="BC57" s="57">
        <f t="shared" ca="1" si="285"/>
        <v>0</v>
      </c>
      <c r="BD57" s="57">
        <f t="shared" ca="1" si="285"/>
        <v>0</v>
      </c>
      <c r="BE57" s="57">
        <f t="shared" ca="1" si="285"/>
        <v>0</v>
      </c>
      <c r="BF57" s="57">
        <f t="shared" ca="1" si="285"/>
        <v>0</v>
      </c>
      <c r="BG57" s="129">
        <f t="shared" ca="1" si="285"/>
        <v>0</v>
      </c>
      <c r="BH57" s="128">
        <f t="shared" ca="1" si="285"/>
        <v>0</v>
      </c>
      <c r="BI57" s="57">
        <f t="shared" ca="1" si="285"/>
        <v>0</v>
      </c>
      <c r="BJ57" s="57">
        <f t="shared" ca="1" si="285"/>
        <v>0</v>
      </c>
      <c r="BK57" s="57">
        <f t="shared" ca="1" si="285"/>
        <v>0</v>
      </c>
      <c r="BL57" s="57">
        <f t="shared" ca="1" si="285"/>
        <v>0</v>
      </c>
      <c r="BM57" s="57">
        <f t="shared" ca="1" si="285"/>
        <v>0</v>
      </c>
      <c r="BN57" s="57">
        <f t="shared" ca="1" si="285"/>
        <v>0</v>
      </c>
      <c r="BO57" s="57">
        <f t="shared" ca="1" si="285"/>
        <v>0</v>
      </c>
      <c r="BP57" s="57">
        <f t="shared" ref="BP57:CU57" ca="1" si="286">IF($M57&lt;=BO$6,0,IF(AND($M57&gt;BO$6,$M57&lt;=BP$6),$R57-(SUM(OFFSET($AJ57,0,0,1,MATCH(BO$6,$AJ$6:$GI$6)))),IF($L57&gt;BP$6,0,(IF($M57&gt;BP$6,$Q57*BP$4)))))</f>
        <v>0</v>
      </c>
      <c r="BQ57" s="57">
        <f t="shared" ca="1" si="286"/>
        <v>0</v>
      </c>
      <c r="BR57" s="57">
        <f t="shared" ca="1" si="286"/>
        <v>0</v>
      </c>
      <c r="BS57" s="129">
        <f t="shared" ca="1" si="286"/>
        <v>0</v>
      </c>
      <c r="BT57" s="128">
        <f t="shared" ca="1" si="286"/>
        <v>0</v>
      </c>
      <c r="BU57" s="57">
        <f t="shared" ca="1" si="286"/>
        <v>0</v>
      </c>
      <c r="BV57" s="57">
        <f t="shared" ca="1" si="286"/>
        <v>0</v>
      </c>
      <c r="BW57" s="57">
        <f t="shared" ca="1" si="286"/>
        <v>0</v>
      </c>
      <c r="BX57" s="57">
        <f t="shared" ca="1" si="286"/>
        <v>0</v>
      </c>
      <c r="BY57" s="57">
        <f t="shared" ca="1" si="286"/>
        <v>0</v>
      </c>
      <c r="BZ57" s="57">
        <f t="shared" ca="1" si="286"/>
        <v>0</v>
      </c>
      <c r="CA57" s="57">
        <f t="shared" ca="1" si="286"/>
        <v>0</v>
      </c>
      <c r="CB57" s="57">
        <f t="shared" ca="1" si="286"/>
        <v>0</v>
      </c>
      <c r="CC57" s="57">
        <f t="shared" ca="1" si="286"/>
        <v>0</v>
      </c>
      <c r="CD57" s="57">
        <f t="shared" ca="1" si="286"/>
        <v>0</v>
      </c>
      <c r="CE57" s="129">
        <f t="shared" ca="1" si="286"/>
        <v>0</v>
      </c>
      <c r="CF57" s="128">
        <f t="shared" ca="1" si="286"/>
        <v>0</v>
      </c>
      <c r="CG57" s="57">
        <f t="shared" ca="1" si="286"/>
        <v>0</v>
      </c>
      <c r="CH57" s="57">
        <f t="shared" ca="1" si="286"/>
        <v>0</v>
      </c>
      <c r="CI57" s="57">
        <f t="shared" ca="1" si="286"/>
        <v>0</v>
      </c>
      <c r="CJ57" s="57">
        <f t="shared" ca="1" si="286"/>
        <v>0</v>
      </c>
      <c r="CK57" s="57">
        <f t="shared" ca="1" si="286"/>
        <v>0</v>
      </c>
      <c r="CL57" s="57">
        <f t="shared" ca="1" si="286"/>
        <v>0</v>
      </c>
      <c r="CM57" s="57">
        <f t="shared" ca="1" si="286"/>
        <v>0</v>
      </c>
      <c r="CN57" s="57">
        <f t="shared" ca="1" si="286"/>
        <v>0</v>
      </c>
      <c r="CO57" s="57">
        <f t="shared" ca="1" si="286"/>
        <v>0</v>
      </c>
      <c r="CP57" s="57">
        <f t="shared" ca="1" si="286"/>
        <v>0</v>
      </c>
      <c r="CQ57" s="129">
        <f t="shared" ca="1" si="286"/>
        <v>0</v>
      </c>
      <c r="CR57" s="128">
        <f t="shared" ca="1" si="286"/>
        <v>0</v>
      </c>
      <c r="CS57" s="57">
        <f t="shared" ca="1" si="286"/>
        <v>0</v>
      </c>
      <c r="CT57" s="57">
        <f t="shared" ca="1" si="286"/>
        <v>0</v>
      </c>
      <c r="CU57" s="57">
        <f t="shared" ca="1" si="286"/>
        <v>0</v>
      </c>
      <c r="CV57" s="57">
        <f t="shared" ref="CV57:EA57" ca="1" si="287">IF($M57&lt;=CU$6,0,IF(AND($M57&gt;CU$6,$M57&lt;=CV$6),$R57-(SUM(OFFSET($AJ57,0,0,1,MATCH(CU$6,$AJ$6:$GI$6)))),IF($L57&gt;CV$6,0,(IF($M57&gt;CV$6,$Q57*CV$4)))))</f>
        <v>0</v>
      </c>
      <c r="CW57" s="57">
        <f t="shared" ca="1" si="287"/>
        <v>0</v>
      </c>
      <c r="CX57" s="57">
        <f t="shared" ca="1" si="287"/>
        <v>0</v>
      </c>
      <c r="CY57" s="57">
        <f t="shared" ca="1" si="287"/>
        <v>0</v>
      </c>
      <c r="CZ57" s="57">
        <f t="shared" ca="1" si="287"/>
        <v>0</v>
      </c>
      <c r="DA57" s="57">
        <f t="shared" ca="1" si="287"/>
        <v>0</v>
      </c>
      <c r="DB57" s="57">
        <f t="shared" ca="1" si="287"/>
        <v>0</v>
      </c>
      <c r="DC57" s="129">
        <f t="shared" ca="1" si="287"/>
        <v>0</v>
      </c>
      <c r="DD57" s="128">
        <f t="shared" ca="1" si="287"/>
        <v>0</v>
      </c>
      <c r="DE57" s="57">
        <f t="shared" ca="1" si="287"/>
        <v>0</v>
      </c>
      <c r="DF57" s="57">
        <f t="shared" ca="1" si="287"/>
        <v>0</v>
      </c>
      <c r="DG57" s="57">
        <f t="shared" ca="1" si="287"/>
        <v>0</v>
      </c>
      <c r="DH57" s="57">
        <f t="shared" ca="1" si="287"/>
        <v>0</v>
      </c>
      <c r="DI57" s="57">
        <f t="shared" ca="1" si="287"/>
        <v>0</v>
      </c>
      <c r="DJ57" s="57">
        <f t="shared" ca="1" si="287"/>
        <v>0</v>
      </c>
      <c r="DK57" s="57">
        <f t="shared" ca="1" si="287"/>
        <v>0</v>
      </c>
      <c r="DL57" s="57">
        <f t="shared" ca="1" si="287"/>
        <v>0</v>
      </c>
      <c r="DM57" s="57">
        <f t="shared" ca="1" si="287"/>
        <v>0</v>
      </c>
      <c r="DN57" s="57">
        <f t="shared" ca="1" si="287"/>
        <v>0</v>
      </c>
      <c r="DO57" s="129">
        <f t="shared" ca="1" si="287"/>
        <v>0</v>
      </c>
      <c r="DP57" s="128">
        <f t="shared" ca="1" si="287"/>
        <v>0</v>
      </c>
      <c r="DQ57" s="57">
        <f t="shared" ca="1" si="287"/>
        <v>0</v>
      </c>
      <c r="DR57" s="57">
        <f t="shared" ca="1" si="287"/>
        <v>0</v>
      </c>
      <c r="DS57" s="57">
        <f t="shared" ca="1" si="287"/>
        <v>0</v>
      </c>
      <c r="DT57" s="57">
        <f t="shared" ca="1" si="287"/>
        <v>0</v>
      </c>
      <c r="DU57" s="57">
        <f t="shared" ca="1" si="287"/>
        <v>0</v>
      </c>
      <c r="DV57" s="57">
        <f t="shared" ca="1" si="287"/>
        <v>0</v>
      </c>
      <c r="DW57" s="57">
        <f t="shared" ca="1" si="287"/>
        <v>0</v>
      </c>
      <c r="DX57" s="57">
        <f t="shared" ca="1" si="287"/>
        <v>0</v>
      </c>
      <c r="DY57" s="57">
        <f t="shared" ca="1" si="287"/>
        <v>0</v>
      </c>
      <c r="DZ57" s="57">
        <f t="shared" ca="1" si="287"/>
        <v>0</v>
      </c>
      <c r="EA57" s="129">
        <f t="shared" ca="1" si="287"/>
        <v>0</v>
      </c>
      <c r="EB57" s="128">
        <f t="shared" ref="EB57:FG57" ca="1" si="288">IF($M57&lt;=EA$6,0,IF(AND($M57&gt;EA$6,$M57&lt;=EB$6),$R57-(SUM(OFFSET($AJ57,0,0,1,MATCH(EA$6,$AJ$6:$GI$6)))),IF($L57&gt;EB$6,0,(IF($M57&gt;EB$6,$Q57*EB$4)))))</f>
        <v>0</v>
      </c>
      <c r="EC57" s="57">
        <f t="shared" ca="1" si="288"/>
        <v>0</v>
      </c>
      <c r="ED57" s="57">
        <f t="shared" ca="1" si="288"/>
        <v>0</v>
      </c>
      <c r="EE57" s="57">
        <f t="shared" ca="1" si="288"/>
        <v>0</v>
      </c>
      <c r="EF57" s="57">
        <f t="shared" ca="1" si="288"/>
        <v>0</v>
      </c>
      <c r="EG57" s="57">
        <f t="shared" ca="1" si="288"/>
        <v>0</v>
      </c>
      <c r="EH57" s="57">
        <f t="shared" ca="1" si="288"/>
        <v>0</v>
      </c>
      <c r="EI57" s="57">
        <f t="shared" ca="1" si="288"/>
        <v>0</v>
      </c>
      <c r="EJ57" s="57">
        <f t="shared" ca="1" si="288"/>
        <v>0</v>
      </c>
      <c r="EK57" s="57">
        <f t="shared" ca="1" si="288"/>
        <v>0</v>
      </c>
      <c r="EL57" s="57">
        <f t="shared" ca="1" si="288"/>
        <v>0</v>
      </c>
      <c r="EM57" s="129">
        <f t="shared" ca="1" si="288"/>
        <v>0</v>
      </c>
      <c r="EN57" s="128">
        <f t="shared" ca="1" si="288"/>
        <v>0</v>
      </c>
      <c r="EO57" s="57">
        <f t="shared" ca="1" si="288"/>
        <v>0</v>
      </c>
      <c r="EP57" s="57">
        <f t="shared" ca="1" si="288"/>
        <v>0</v>
      </c>
      <c r="EQ57" s="57">
        <f t="shared" ca="1" si="288"/>
        <v>0</v>
      </c>
      <c r="ER57" s="57">
        <f t="shared" ca="1" si="288"/>
        <v>0</v>
      </c>
      <c r="ES57" s="57">
        <f t="shared" ca="1" si="288"/>
        <v>0</v>
      </c>
      <c r="ET57" s="57">
        <f t="shared" ca="1" si="288"/>
        <v>0</v>
      </c>
      <c r="EU57" s="57">
        <f t="shared" ca="1" si="288"/>
        <v>0</v>
      </c>
      <c r="EV57" s="57">
        <f t="shared" ca="1" si="288"/>
        <v>0</v>
      </c>
      <c r="EW57" s="57">
        <f t="shared" ca="1" si="288"/>
        <v>0</v>
      </c>
      <c r="EX57" s="57">
        <f t="shared" ca="1" si="288"/>
        <v>0</v>
      </c>
      <c r="EY57" s="129">
        <f t="shared" ca="1" si="288"/>
        <v>0</v>
      </c>
      <c r="EZ57" s="128">
        <f t="shared" ca="1" si="288"/>
        <v>0</v>
      </c>
      <c r="FA57" s="57">
        <f t="shared" ca="1" si="288"/>
        <v>0</v>
      </c>
      <c r="FB57" s="57">
        <f t="shared" ca="1" si="288"/>
        <v>0</v>
      </c>
      <c r="FC57" s="57">
        <f t="shared" ca="1" si="288"/>
        <v>0</v>
      </c>
      <c r="FD57" s="57">
        <f t="shared" ca="1" si="288"/>
        <v>0</v>
      </c>
      <c r="FE57" s="57">
        <f t="shared" ca="1" si="288"/>
        <v>0</v>
      </c>
      <c r="FF57" s="57">
        <f t="shared" ca="1" si="288"/>
        <v>0</v>
      </c>
      <c r="FG57" s="57">
        <f t="shared" ca="1" si="288"/>
        <v>0</v>
      </c>
      <c r="FH57" s="57">
        <f t="shared" ref="FH57:GI57" ca="1" si="289">IF($M57&lt;=FG$6,0,IF(AND($M57&gt;FG$6,$M57&lt;=FH$6),$R57-(SUM(OFFSET($AJ57,0,0,1,MATCH(FG$6,$AJ$6:$GI$6)))),IF($L57&gt;FH$6,0,(IF($M57&gt;FH$6,$Q57*FH$4)))))</f>
        <v>502.33076923076925</v>
      </c>
      <c r="FI57" s="57">
        <f t="shared" ca="1" si="289"/>
        <v>502.33076923076925</v>
      </c>
      <c r="FJ57" s="57">
        <f t="shared" ca="1" si="289"/>
        <v>627.91346153846155</v>
      </c>
      <c r="FK57" s="129">
        <f t="shared" ca="1" si="289"/>
        <v>502.33076923076925</v>
      </c>
      <c r="FL57" s="128">
        <f t="shared" ca="1" si="289"/>
        <v>502.33076923076925</v>
      </c>
      <c r="FM57" s="57">
        <f t="shared" ca="1" si="289"/>
        <v>627.91346153846155</v>
      </c>
      <c r="FN57" s="57">
        <f t="shared" ca="1" si="289"/>
        <v>502.33076923076925</v>
      </c>
      <c r="FO57" s="57">
        <f t="shared" ca="1" si="289"/>
        <v>502.33076923076925</v>
      </c>
      <c r="FP57" s="57">
        <f t="shared" ca="1" si="289"/>
        <v>627.91346153846155</v>
      </c>
      <c r="FQ57" s="57">
        <f t="shared" ca="1" si="289"/>
        <v>502.33076923076925</v>
      </c>
      <c r="FR57" s="57">
        <f t="shared" ca="1" si="289"/>
        <v>502.33076923076925</v>
      </c>
      <c r="FS57" s="57">
        <f t="shared" ca="1" si="289"/>
        <v>627.91346153846155</v>
      </c>
      <c r="FT57" s="57">
        <f t="shared" ca="1" si="289"/>
        <v>502.33076923076925</v>
      </c>
      <c r="FU57" s="57">
        <f t="shared" ca="1" si="289"/>
        <v>502.33076923076925</v>
      </c>
      <c r="FV57" s="57">
        <f t="shared" ca="1" si="289"/>
        <v>627.91346153846155</v>
      </c>
      <c r="FW57" s="129">
        <f t="shared" ca="1" si="289"/>
        <v>627.91346153846155</v>
      </c>
      <c r="FX57" s="128">
        <f t="shared" ca="1" si="289"/>
        <v>502.33076923076925</v>
      </c>
      <c r="FY57" s="57">
        <f t="shared" ca="1" si="289"/>
        <v>627.91346153846155</v>
      </c>
      <c r="FZ57" s="57">
        <f t="shared" ca="1" si="289"/>
        <v>502.33076923076925</v>
      </c>
      <c r="GA57" s="57">
        <f t="shared" ca="1" si="289"/>
        <v>502.33076923076925</v>
      </c>
      <c r="GB57" s="57">
        <f t="shared" ca="1" si="289"/>
        <v>627.91346153846155</v>
      </c>
      <c r="GC57" s="57">
        <f t="shared" ca="1" si="289"/>
        <v>502.33076923076925</v>
      </c>
      <c r="GD57" s="57">
        <f t="shared" ca="1" si="289"/>
        <v>502.33076923076925</v>
      </c>
      <c r="GE57" s="57">
        <f t="shared" ca="1" si="289"/>
        <v>627.91346153846155</v>
      </c>
      <c r="GF57" s="57">
        <f t="shared" ca="1" si="289"/>
        <v>502.33076923076925</v>
      </c>
      <c r="GG57" s="57">
        <f t="shared" ca="1" si="289"/>
        <v>502.33076923076925</v>
      </c>
      <c r="GH57" s="57">
        <f t="shared" ca="1" si="289"/>
        <v>627.91346153846155</v>
      </c>
      <c r="GI57" s="129">
        <f t="shared" ca="1" si="289"/>
        <v>502.33076923076925</v>
      </c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</row>
    <row r="58" spans="1:222" ht="12.95" customHeight="1" x14ac:dyDescent="0.25">
      <c r="A58" s="34"/>
      <c r="B58" s="275" t="s">
        <v>13</v>
      </c>
      <c r="C58" s="286" t="s">
        <v>510</v>
      </c>
      <c r="D58" s="276" t="s">
        <v>358</v>
      </c>
      <c r="E58" s="29" t="s">
        <v>324</v>
      </c>
      <c r="F58" s="29" t="s">
        <v>444</v>
      </c>
      <c r="G58" s="261" t="s">
        <v>445</v>
      </c>
      <c r="H58" s="1">
        <v>16300100000</v>
      </c>
      <c r="I58" s="1">
        <v>44800501000</v>
      </c>
      <c r="J58" s="100" t="str">
        <f>IF(AND(M58&gt;VLOOKUP($B$2,References!A:B,2,FALSE),M58&lt;$B$2),"Ending Depreciation",IF(M58&lt;=$B$2,"Fully Depreciated",IF(M58&gt;$B$2,"Depreciating","ERROR")))</f>
        <v>Depreciating</v>
      </c>
      <c r="K58" s="52" t="s">
        <v>286</v>
      </c>
      <c r="L58" s="102">
        <f>VLOOKUP(K58,References!U:W,3,FALSE)</f>
        <v>44129</v>
      </c>
      <c r="M58" s="104">
        <f t="shared" si="226"/>
        <v>47779</v>
      </c>
      <c r="N58" s="106">
        <v>10</v>
      </c>
      <c r="O58" s="29">
        <f t="shared" si="227"/>
        <v>520</v>
      </c>
      <c r="P58" s="109">
        <f t="shared" si="228"/>
        <v>25.857142857142858</v>
      </c>
      <c r="Q58" s="98">
        <f t="shared" si="229"/>
        <v>18.425000000000001</v>
      </c>
      <c r="R58" s="92">
        <v>9581</v>
      </c>
      <c r="S58" s="28">
        <f t="shared" ca="1" si="230"/>
        <v>479.04999999999995</v>
      </c>
      <c r="T58" s="28">
        <f t="shared" ca="1" si="231"/>
        <v>9101.9500000000007</v>
      </c>
      <c r="U58" s="34"/>
      <c r="V58" s="27">
        <f t="shared" ca="1" si="232"/>
        <v>0</v>
      </c>
      <c r="W58" s="27">
        <f t="shared" ca="1" si="233"/>
        <v>0</v>
      </c>
      <c r="X58" s="27">
        <f t="shared" ca="1" si="234"/>
        <v>0</v>
      </c>
      <c r="Y58" s="27">
        <f t="shared" ca="1" si="235"/>
        <v>0</v>
      </c>
      <c r="Z58" s="27">
        <f t="shared" ca="1" si="236"/>
        <v>0</v>
      </c>
      <c r="AA58" s="27">
        <f t="shared" ca="1" si="237"/>
        <v>0</v>
      </c>
      <c r="AB58" s="27">
        <f t="shared" ca="1" si="238"/>
        <v>0</v>
      </c>
      <c r="AC58" s="27">
        <f t="shared" ca="1" si="239"/>
        <v>0</v>
      </c>
      <c r="AD58" s="27">
        <f t="shared" ca="1" si="240"/>
        <v>0</v>
      </c>
      <c r="AE58" s="27">
        <f t="shared" ca="1" si="241"/>
        <v>0</v>
      </c>
      <c r="AF58" s="27">
        <f t="shared" ca="1" si="242"/>
        <v>0</v>
      </c>
      <c r="AG58" s="27">
        <f t="shared" ca="1" si="243"/>
        <v>479.04999999999995</v>
      </c>
      <c r="AH58" s="27">
        <f t="shared" ca="1" si="244"/>
        <v>0</v>
      </c>
      <c r="AI58" s="34"/>
      <c r="AJ58" s="128">
        <f t="shared" ref="AJ58:BO58" ca="1" si="290">IF($M58&lt;=AI$6,0,IF(AND($M58&gt;AI$6,$M58&lt;=AJ$6),$R58-(SUM(OFFSET($AJ58,0,0,1,MATCH(AI$6,$AJ$6:$GI$6)))),IF($L58&gt;AJ$6,0,(IF($M58&gt;AJ$6,$Q58*AJ$4)))))</f>
        <v>0</v>
      </c>
      <c r="AK58" s="57">
        <f t="shared" ca="1" si="290"/>
        <v>0</v>
      </c>
      <c r="AL58" s="57">
        <f t="shared" ca="1" si="290"/>
        <v>0</v>
      </c>
      <c r="AM58" s="57">
        <f t="shared" ca="1" si="290"/>
        <v>0</v>
      </c>
      <c r="AN58" s="57">
        <f t="shared" ca="1" si="290"/>
        <v>0</v>
      </c>
      <c r="AO58" s="57">
        <f t="shared" ca="1" si="290"/>
        <v>0</v>
      </c>
      <c r="AP58" s="57">
        <f t="shared" ca="1" si="290"/>
        <v>0</v>
      </c>
      <c r="AQ58" s="57">
        <f t="shared" ca="1" si="290"/>
        <v>0</v>
      </c>
      <c r="AR58" s="57">
        <f t="shared" ca="1" si="290"/>
        <v>0</v>
      </c>
      <c r="AS58" s="57">
        <f t="shared" ca="1" si="290"/>
        <v>0</v>
      </c>
      <c r="AT58" s="57">
        <f t="shared" ca="1" si="290"/>
        <v>0</v>
      </c>
      <c r="AU58" s="129">
        <f t="shared" ca="1" si="290"/>
        <v>0</v>
      </c>
      <c r="AV58" s="128">
        <f t="shared" ca="1" si="290"/>
        <v>0</v>
      </c>
      <c r="AW58" s="57">
        <f t="shared" ca="1" si="290"/>
        <v>0</v>
      </c>
      <c r="AX58" s="57">
        <f t="shared" ca="1" si="290"/>
        <v>0</v>
      </c>
      <c r="AY58" s="57">
        <f t="shared" ca="1" si="290"/>
        <v>0</v>
      </c>
      <c r="AZ58" s="57">
        <f t="shared" ca="1" si="290"/>
        <v>0</v>
      </c>
      <c r="BA58" s="57">
        <f t="shared" ca="1" si="290"/>
        <v>0</v>
      </c>
      <c r="BB58" s="57">
        <f t="shared" ca="1" si="290"/>
        <v>0</v>
      </c>
      <c r="BC58" s="57">
        <f t="shared" ca="1" si="290"/>
        <v>0</v>
      </c>
      <c r="BD58" s="57">
        <f t="shared" ca="1" si="290"/>
        <v>0</v>
      </c>
      <c r="BE58" s="57">
        <f t="shared" ca="1" si="290"/>
        <v>0</v>
      </c>
      <c r="BF58" s="57">
        <f t="shared" ca="1" si="290"/>
        <v>0</v>
      </c>
      <c r="BG58" s="129">
        <f t="shared" ca="1" si="290"/>
        <v>0</v>
      </c>
      <c r="BH58" s="128">
        <f t="shared" ca="1" si="290"/>
        <v>0</v>
      </c>
      <c r="BI58" s="57">
        <f t="shared" ca="1" si="290"/>
        <v>0</v>
      </c>
      <c r="BJ58" s="57">
        <f t="shared" ca="1" si="290"/>
        <v>0</v>
      </c>
      <c r="BK58" s="57">
        <f t="shared" ca="1" si="290"/>
        <v>0</v>
      </c>
      <c r="BL58" s="57">
        <f t="shared" ca="1" si="290"/>
        <v>0</v>
      </c>
      <c r="BM58" s="57">
        <f t="shared" ca="1" si="290"/>
        <v>0</v>
      </c>
      <c r="BN58" s="57">
        <f t="shared" ca="1" si="290"/>
        <v>0</v>
      </c>
      <c r="BO58" s="57">
        <f t="shared" ca="1" si="290"/>
        <v>0</v>
      </c>
      <c r="BP58" s="57">
        <f t="shared" ref="BP58:CU58" ca="1" si="291">IF($M58&lt;=BO$6,0,IF(AND($M58&gt;BO$6,$M58&lt;=BP$6),$R58-(SUM(OFFSET($AJ58,0,0,1,MATCH(BO$6,$AJ$6:$GI$6)))),IF($L58&gt;BP$6,0,(IF($M58&gt;BP$6,$Q58*BP$4)))))</f>
        <v>0</v>
      </c>
      <c r="BQ58" s="57">
        <f t="shared" ca="1" si="291"/>
        <v>0</v>
      </c>
      <c r="BR58" s="57">
        <f t="shared" ca="1" si="291"/>
        <v>0</v>
      </c>
      <c r="BS58" s="129">
        <f t="shared" ca="1" si="291"/>
        <v>0</v>
      </c>
      <c r="BT58" s="128">
        <f t="shared" ca="1" si="291"/>
        <v>0</v>
      </c>
      <c r="BU58" s="57">
        <f t="shared" ca="1" si="291"/>
        <v>0</v>
      </c>
      <c r="BV58" s="57">
        <f t="shared" ca="1" si="291"/>
        <v>0</v>
      </c>
      <c r="BW58" s="57">
        <f t="shared" ca="1" si="291"/>
        <v>0</v>
      </c>
      <c r="BX58" s="57">
        <f t="shared" ca="1" si="291"/>
        <v>0</v>
      </c>
      <c r="BY58" s="57">
        <f t="shared" ca="1" si="291"/>
        <v>0</v>
      </c>
      <c r="BZ58" s="57">
        <f t="shared" ca="1" si="291"/>
        <v>0</v>
      </c>
      <c r="CA58" s="57">
        <f t="shared" ca="1" si="291"/>
        <v>0</v>
      </c>
      <c r="CB58" s="57">
        <f t="shared" ca="1" si="291"/>
        <v>0</v>
      </c>
      <c r="CC58" s="57">
        <f t="shared" ca="1" si="291"/>
        <v>0</v>
      </c>
      <c r="CD58" s="57">
        <f t="shared" ca="1" si="291"/>
        <v>0</v>
      </c>
      <c r="CE58" s="129">
        <f t="shared" ca="1" si="291"/>
        <v>0</v>
      </c>
      <c r="CF58" s="128">
        <f t="shared" ca="1" si="291"/>
        <v>0</v>
      </c>
      <c r="CG58" s="57">
        <f t="shared" ca="1" si="291"/>
        <v>0</v>
      </c>
      <c r="CH58" s="57">
        <f t="shared" ca="1" si="291"/>
        <v>0</v>
      </c>
      <c r="CI58" s="57">
        <f t="shared" ca="1" si="291"/>
        <v>0</v>
      </c>
      <c r="CJ58" s="57">
        <f t="shared" ca="1" si="291"/>
        <v>0</v>
      </c>
      <c r="CK58" s="57">
        <f t="shared" ca="1" si="291"/>
        <v>0</v>
      </c>
      <c r="CL58" s="57">
        <f t="shared" ca="1" si="291"/>
        <v>0</v>
      </c>
      <c r="CM58" s="57">
        <f t="shared" ca="1" si="291"/>
        <v>0</v>
      </c>
      <c r="CN58" s="57">
        <f t="shared" ca="1" si="291"/>
        <v>0</v>
      </c>
      <c r="CO58" s="57">
        <f t="shared" ca="1" si="291"/>
        <v>0</v>
      </c>
      <c r="CP58" s="57">
        <f t="shared" ca="1" si="291"/>
        <v>0</v>
      </c>
      <c r="CQ58" s="129">
        <f t="shared" ca="1" si="291"/>
        <v>0</v>
      </c>
      <c r="CR58" s="128">
        <f t="shared" ca="1" si="291"/>
        <v>0</v>
      </c>
      <c r="CS58" s="57">
        <f t="shared" ca="1" si="291"/>
        <v>0</v>
      </c>
      <c r="CT58" s="57">
        <f t="shared" ca="1" si="291"/>
        <v>0</v>
      </c>
      <c r="CU58" s="57">
        <f t="shared" ca="1" si="291"/>
        <v>0</v>
      </c>
      <c r="CV58" s="57">
        <f t="shared" ref="CV58:EA58" ca="1" si="292">IF($M58&lt;=CU$6,0,IF(AND($M58&gt;CU$6,$M58&lt;=CV$6),$R58-(SUM(OFFSET($AJ58,0,0,1,MATCH(CU$6,$AJ$6:$GI$6)))),IF($L58&gt;CV$6,0,(IF($M58&gt;CV$6,$Q58*CV$4)))))</f>
        <v>0</v>
      </c>
      <c r="CW58" s="57">
        <f t="shared" ca="1" si="292"/>
        <v>0</v>
      </c>
      <c r="CX58" s="57">
        <f t="shared" ca="1" si="292"/>
        <v>0</v>
      </c>
      <c r="CY58" s="57">
        <f t="shared" ca="1" si="292"/>
        <v>0</v>
      </c>
      <c r="CZ58" s="57">
        <f t="shared" ca="1" si="292"/>
        <v>0</v>
      </c>
      <c r="DA58" s="57">
        <f t="shared" ca="1" si="292"/>
        <v>0</v>
      </c>
      <c r="DB58" s="57">
        <f t="shared" ca="1" si="292"/>
        <v>0</v>
      </c>
      <c r="DC58" s="129">
        <f t="shared" ca="1" si="292"/>
        <v>0</v>
      </c>
      <c r="DD58" s="128">
        <f t="shared" ca="1" si="292"/>
        <v>0</v>
      </c>
      <c r="DE58" s="57">
        <f t="shared" ca="1" si="292"/>
        <v>0</v>
      </c>
      <c r="DF58" s="57">
        <f t="shared" ca="1" si="292"/>
        <v>0</v>
      </c>
      <c r="DG58" s="57">
        <f t="shared" ca="1" si="292"/>
        <v>0</v>
      </c>
      <c r="DH58" s="57">
        <f t="shared" ca="1" si="292"/>
        <v>0</v>
      </c>
      <c r="DI58" s="57">
        <f t="shared" ca="1" si="292"/>
        <v>0</v>
      </c>
      <c r="DJ58" s="57">
        <f t="shared" ca="1" si="292"/>
        <v>0</v>
      </c>
      <c r="DK58" s="57">
        <f t="shared" ca="1" si="292"/>
        <v>0</v>
      </c>
      <c r="DL58" s="57">
        <f t="shared" ca="1" si="292"/>
        <v>0</v>
      </c>
      <c r="DM58" s="57">
        <f t="shared" ca="1" si="292"/>
        <v>0</v>
      </c>
      <c r="DN58" s="57">
        <f t="shared" ca="1" si="292"/>
        <v>0</v>
      </c>
      <c r="DO58" s="129">
        <f t="shared" ca="1" si="292"/>
        <v>0</v>
      </c>
      <c r="DP58" s="128">
        <f t="shared" ca="1" si="292"/>
        <v>0</v>
      </c>
      <c r="DQ58" s="57">
        <f t="shared" ca="1" si="292"/>
        <v>0</v>
      </c>
      <c r="DR58" s="57">
        <f t="shared" ca="1" si="292"/>
        <v>0</v>
      </c>
      <c r="DS58" s="57">
        <f t="shared" ca="1" si="292"/>
        <v>0</v>
      </c>
      <c r="DT58" s="57">
        <f t="shared" ca="1" si="292"/>
        <v>0</v>
      </c>
      <c r="DU58" s="57">
        <f t="shared" ca="1" si="292"/>
        <v>0</v>
      </c>
      <c r="DV58" s="57">
        <f t="shared" ca="1" si="292"/>
        <v>0</v>
      </c>
      <c r="DW58" s="57">
        <f t="shared" ca="1" si="292"/>
        <v>0</v>
      </c>
      <c r="DX58" s="57">
        <f t="shared" ca="1" si="292"/>
        <v>0</v>
      </c>
      <c r="DY58" s="57">
        <f t="shared" ca="1" si="292"/>
        <v>0</v>
      </c>
      <c r="DZ58" s="57">
        <f t="shared" ca="1" si="292"/>
        <v>0</v>
      </c>
      <c r="EA58" s="129">
        <f t="shared" ca="1" si="292"/>
        <v>0</v>
      </c>
      <c r="EB58" s="128">
        <f t="shared" ref="EB58:FG58" ca="1" si="293">IF($M58&lt;=EA$6,0,IF(AND($M58&gt;EA$6,$M58&lt;=EB$6),$R58-(SUM(OFFSET($AJ58,0,0,1,MATCH(EA$6,$AJ$6:$GI$6)))),IF($L58&gt;EB$6,0,(IF($M58&gt;EB$6,$Q58*EB$4)))))</f>
        <v>0</v>
      </c>
      <c r="EC58" s="57">
        <f t="shared" ca="1" si="293"/>
        <v>0</v>
      </c>
      <c r="ED58" s="57">
        <f t="shared" ca="1" si="293"/>
        <v>0</v>
      </c>
      <c r="EE58" s="57">
        <f t="shared" ca="1" si="293"/>
        <v>0</v>
      </c>
      <c r="EF58" s="57">
        <f t="shared" ca="1" si="293"/>
        <v>0</v>
      </c>
      <c r="EG58" s="57">
        <f t="shared" ca="1" si="293"/>
        <v>0</v>
      </c>
      <c r="EH58" s="57">
        <f t="shared" ca="1" si="293"/>
        <v>0</v>
      </c>
      <c r="EI58" s="57">
        <f t="shared" ca="1" si="293"/>
        <v>0</v>
      </c>
      <c r="EJ58" s="57">
        <f t="shared" ca="1" si="293"/>
        <v>0</v>
      </c>
      <c r="EK58" s="57">
        <f t="shared" ca="1" si="293"/>
        <v>0</v>
      </c>
      <c r="EL58" s="57">
        <f t="shared" ca="1" si="293"/>
        <v>0</v>
      </c>
      <c r="EM58" s="129">
        <f t="shared" ca="1" si="293"/>
        <v>0</v>
      </c>
      <c r="EN58" s="128">
        <f t="shared" ca="1" si="293"/>
        <v>0</v>
      </c>
      <c r="EO58" s="57">
        <f t="shared" ca="1" si="293"/>
        <v>0</v>
      </c>
      <c r="EP58" s="57">
        <f t="shared" ca="1" si="293"/>
        <v>0</v>
      </c>
      <c r="EQ58" s="57">
        <f t="shared" ca="1" si="293"/>
        <v>0</v>
      </c>
      <c r="ER58" s="57">
        <f t="shared" ca="1" si="293"/>
        <v>0</v>
      </c>
      <c r="ES58" s="57">
        <f t="shared" ca="1" si="293"/>
        <v>0</v>
      </c>
      <c r="ET58" s="57">
        <f t="shared" ca="1" si="293"/>
        <v>0</v>
      </c>
      <c r="EU58" s="57">
        <f t="shared" ca="1" si="293"/>
        <v>0</v>
      </c>
      <c r="EV58" s="57">
        <f t="shared" ca="1" si="293"/>
        <v>0</v>
      </c>
      <c r="EW58" s="57">
        <f t="shared" ca="1" si="293"/>
        <v>0</v>
      </c>
      <c r="EX58" s="57">
        <f t="shared" ca="1" si="293"/>
        <v>0</v>
      </c>
      <c r="EY58" s="129">
        <f t="shared" ca="1" si="293"/>
        <v>0</v>
      </c>
      <c r="EZ58" s="128">
        <f t="shared" ca="1" si="293"/>
        <v>0</v>
      </c>
      <c r="FA58" s="57">
        <f t="shared" ca="1" si="293"/>
        <v>0</v>
      </c>
      <c r="FB58" s="57">
        <f t="shared" ca="1" si="293"/>
        <v>0</v>
      </c>
      <c r="FC58" s="57">
        <f t="shared" ca="1" si="293"/>
        <v>0</v>
      </c>
      <c r="FD58" s="57">
        <f t="shared" ca="1" si="293"/>
        <v>0</v>
      </c>
      <c r="FE58" s="57">
        <f t="shared" ca="1" si="293"/>
        <v>0</v>
      </c>
      <c r="FF58" s="57">
        <f t="shared" ca="1" si="293"/>
        <v>0</v>
      </c>
      <c r="FG58" s="57">
        <f t="shared" ca="1" si="293"/>
        <v>0</v>
      </c>
      <c r="FH58" s="57">
        <f t="shared" ref="FH58:GI58" ca="1" si="294">IF($M58&lt;=FG$6,0,IF(AND($M58&gt;FG$6,$M58&lt;=FH$6),$R58-(SUM(OFFSET($AJ58,0,0,1,MATCH(FG$6,$AJ$6:$GI$6)))),IF($L58&gt;FH$6,0,(IF($M58&gt;FH$6,$Q58*FH$4)))))</f>
        <v>0</v>
      </c>
      <c r="FI58" s="57">
        <f t="shared" ca="1" si="294"/>
        <v>0</v>
      </c>
      <c r="FJ58" s="57">
        <f t="shared" ca="1" si="294"/>
        <v>0</v>
      </c>
      <c r="FK58" s="129">
        <f t="shared" ca="1" si="294"/>
        <v>0</v>
      </c>
      <c r="FL58" s="128">
        <f t="shared" ca="1" si="294"/>
        <v>73.7</v>
      </c>
      <c r="FM58" s="57">
        <f t="shared" ca="1" si="294"/>
        <v>92.125</v>
      </c>
      <c r="FN58" s="57">
        <f t="shared" ca="1" si="294"/>
        <v>73.7</v>
      </c>
      <c r="FO58" s="57">
        <f t="shared" ca="1" si="294"/>
        <v>73.7</v>
      </c>
      <c r="FP58" s="57">
        <f t="shared" ca="1" si="294"/>
        <v>92.125</v>
      </c>
      <c r="FQ58" s="57">
        <f t="shared" ca="1" si="294"/>
        <v>73.7</v>
      </c>
      <c r="FR58" s="57">
        <f t="shared" ca="1" si="294"/>
        <v>73.7</v>
      </c>
      <c r="FS58" s="57">
        <f t="shared" ca="1" si="294"/>
        <v>92.125</v>
      </c>
      <c r="FT58" s="57">
        <f t="shared" ca="1" si="294"/>
        <v>73.7</v>
      </c>
      <c r="FU58" s="57">
        <f t="shared" ca="1" si="294"/>
        <v>73.7</v>
      </c>
      <c r="FV58" s="57">
        <f t="shared" ca="1" si="294"/>
        <v>92.125</v>
      </c>
      <c r="FW58" s="129">
        <f t="shared" ca="1" si="294"/>
        <v>92.125</v>
      </c>
      <c r="FX58" s="128">
        <f t="shared" ca="1" si="294"/>
        <v>73.7</v>
      </c>
      <c r="FY58" s="57">
        <f t="shared" ca="1" si="294"/>
        <v>92.125</v>
      </c>
      <c r="FZ58" s="57">
        <f t="shared" ca="1" si="294"/>
        <v>73.7</v>
      </c>
      <c r="GA58" s="57">
        <f t="shared" ca="1" si="294"/>
        <v>73.7</v>
      </c>
      <c r="GB58" s="57">
        <f t="shared" ca="1" si="294"/>
        <v>92.125</v>
      </c>
      <c r="GC58" s="57">
        <f t="shared" ca="1" si="294"/>
        <v>73.7</v>
      </c>
      <c r="GD58" s="57">
        <f t="shared" ca="1" si="294"/>
        <v>73.7</v>
      </c>
      <c r="GE58" s="57">
        <f t="shared" ca="1" si="294"/>
        <v>92.125</v>
      </c>
      <c r="GF58" s="57">
        <f t="shared" ca="1" si="294"/>
        <v>73.7</v>
      </c>
      <c r="GG58" s="57">
        <f t="shared" ca="1" si="294"/>
        <v>73.7</v>
      </c>
      <c r="GH58" s="57">
        <f t="shared" ca="1" si="294"/>
        <v>92.125</v>
      </c>
      <c r="GI58" s="129">
        <f t="shared" ca="1" si="294"/>
        <v>73.7</v>
      </c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</row>
    <row r="59" spans="1:222" ht="12.95" customHeight="1" thickBot="1" x14ac:dyDescent="0.3">
      <c r="A59" s="158"/>
      <c r="B59" s="159"/>
      <c r="C59" s="150"/>
      <c r="D59" s="149" t="s">
        <v>14</v>
      </c>
      <c r="E59" s="259"/>
      <c r="F59" s="259"/>
      <c r="G59" s="259"/>
      <c r="H59" s="151"/>
      <c r="I59" s="151"/>
      <c r="J59" s="263"/>
      <c r="K59" s="152"/>
      <c r="L59" s="259"/>
      <c r="M59" s="150"/>
      <c r="N59" s="161"/>
      <c r="O59" s="291"/>
      <c r="P59" s="290"/>
      <c r="Q59" s="163"/>
      <c r="R59" s="154">
        <f>SUM(R49:R58)</f>
        <v>301043</v>
      </c>
      <c r="S59" s="154">
        <f ca="1">SUM(S49:S58)</f>
        <v>175156.43653846154</v>
      </c>
      <c r="T59" s="154">
        <f ca="1">SUM(T49:T58)</f>
        <v>125886.56346153842</v>
      </c>
      <c r="U59" s="158"/>
      <c r="V59" s="154">
        <f t="shared" ref="V59:AH59" ca="1" si="295">SUM(V49:V58)</f>
        <v>1227.05</v>
      </c>
      <c r="W59" s="154">
        <f t="shared" ca="1" si="295"/>
        <v>5916.832692307692</v>
      </c>
      <c r="X59" s="154">
        <f t="shared" ca="1" si="295"/>
        <v>8746.3538461538465</v>
      </c>
      <c r="Y59" s="154">
        <f t="shared" ca="1" si="295"/>
        <v>10472.6</v>
      </c>
      <c r="Z59" s="154">
        <f t="shared" ca="1" si="295"/>
        <v>13614.615384615385</v>
      </c>
      <c r="AA59" s="154">
        <f t="shared" ca="1" si="295"/>
        <v>16139.8</v>
      </c>
      <c r="AB59" s="154">
        <f t="shared" ca="1" si="295"/>
        <v>16450.180769230767</v>
      </c>
      <c r="AC59" s="154">
        <f t="shared" ca="1" si="295"/>
        <v>20778.83846153846</v>
      </c>
      <c r="AD59" s="154">
        <f t="shared" ca="1" si="295"/>
        <v>22399.375</v>
      </c>
      <c r="AE59" s="154">
        <f t="shared" ca="1" si="295"/>
        <v>22615.899999999998</v>
      </c>
      <c r="AF59" s="154">
        <f t="shared" ca="1" si="295"/>
        <v>23412.205769230801</v>
      </c>
      <c r="AG59" s="154">
        <f t="shared" ca="1" si="295"/>
        <v>13382.684615384591</v>
      </c>
      <c r="AH59" s="154">
        <f t="shared" ca="1" si="295"/>
        <v>0</v>
      </c>
      <c r="AI59" s="158"/>
      <c r="AJ59" s="155">
        <f t="shared" ref="AJ59:BO59" ca="1" si="296">SUM(AJ49:AJ58)</f>
        <v>0</v>
      </c>
      <c r="AK59" s="156">
        <f t="shared" ca="1" si="296"/>
        <v>0</v>
      </c>
      <c r="AL59" s="156">
        <f t="shared" ca="1" si="296"/>
        <v>0</v>
      </c>
      <c r="AM59" s="156">
        <f t="shared" ca="1" si="296"/>
        <v>0</v>
      </c>
      <c r="AN59" s="156">
        <f t="shared" ca="1" si="296"/>
        <v>0</v>
      </c>
      <c r="AO59" s="156">
        <f t="shared" ca="1" si="296"/>
        <v>0</v>
      </c>
      <c r="AP59" s="156">
        <f t="shared" ca="1" si="296"/>
        <v>0</v>
      </c>
      <c r="AQ59" s="156">
        <f t="shared" ca="1" si="296"/>
        <v>278.875</v>
      </c>
      <c r="AR59" s="156">
        <f t="shared" ca="1" si="296"/>
        <v>223.1</v>
      </c>
      <c r="AS59" s="156">
        <f t="shared" ca="1" si="296"/>
        <v>223.1</v>
      </c>
      <c r="AT59" s="156">
        <f t="shared" ca="1" si="296"/>
        <v>278.875</v>
      </c>
      <c r="AU59" s="157">
        <f t="shared" ca="1" si="296"/>
        <v>223.1</v>
      </c>
      <c r="AV59" s="155">
        <f t="shared" ca="1" si="296"/>
        <v>223.1</v>
      </c>
      <c r="AW59" s="156">
        <f t="shared" ca="1" si="296"/>
        <v>278.875</v>
      </c>
      <c r="AX59" s="156">
        <f t="shared" ca="1" si="296"/>
        <v>223.1</v>
      </c>
      <c r="AY59" s="156">
        <f t="shared" ca="1" si="296"/>
        <v>223.1</v>
      </c>
      <c r="AZ59" s="156">
        <f t="shared" ca="1" si="296"/>
        <v>278.875</v>
      </c>
      <c r="BA59" s="156">
        <f t="shared" ca="1" si="296"/>
        <v>223.1</v>
      </c>
      <c r="BB59" s="156">
        <f t="shared" ca="1" si="296"/>
        <v>661.73076923076928</v>
      </c>
      <c r="BC59" s="156">
        <f t="shared" ca="1" si="296"/>
        <v>827.16346153846143</v>
      </c>
      <c r="BD59" s="156">
        <f t="shared" ca="1" si="296"/>
        <v>661.73076923076928</v>
      </c>
      <c r="BE59" s="156">
        <f t="shared" ca="1" si="296"/>
        <v>661.73076923076928</v>
      </c>
      <c r="BF59" s="156">
        <f t="shared" ca="1" si="296"/>
        <v>827.16346153846143</v>
      </c>
      <c r="BG59" s="157">
        <f t="shared" ca="1" si="296"/>
        <v>827.16346153846143</v>
      </c>
      <c r="BH59" s="155">
        <f t="shared" ca="1" si="296"/>
        <v>661.73076923076928</v>
      </c>
      <c r="BI59" s="156">
        <f t="shared" ca="1" si="296"/>
        <v>827.16346153846143</v>
      </c>
      <c r="BJ59" s="156">
        <f t="shared" ca="1" si="296"/>
        <v>661.73076923076928</v>
      </c>
      <c r="BK59" s="156">
        <f t="shared" ca="1" si="296"/>
        <v>661.73076923076928</v>
      </c>
      <c r="BL59" s="156">
        <f t="shared" ca="1" si="296"/>
        <v>827.16346153846143</v>
      </c>
      <c r="BM59" s="156">
        <f t="shared" ca="1" si="296"/>
        <v>661.73076923076928</v>
      </c>
      <c r="BN59" s="156">
        <f t="shared" ca="1" si="296"/>
        <v>661.73076923076928</v>
      </c>
      <c r="BO59" s="156">
        <f t="shared" ca="1" si="296"/>
        <v>827.16346153846143</v>
      </c>
      <c r="BP59" s="156">
        <f t="shared" ref="BP59:CU59" ca="1" si="297">SUM(BP49:BP58)</f>
        <v>661.73076923076928</v>
      </c>
      <c r="BQ59" s="156">
        <f t="shared" ca="1" si="297"/>
        <v>661.73076923076928</v>
      </c>
      <c r="BR59" s="156">
        <f t="shared" ca="1" si="297"/>
        <v>827.16346153846143</v>
      </c>
      <c r="BS59" s="157">
        <f t="shared" ca="1" si="297"/>
        <v>805.5846153846154</v>
      </c>
      <c r="BT59" s="155">
        <f t="shared" ca="1" si="297"/>
        <v>805.5846153846154</v>
      </c>
      <c r="BU59" s="156">
        <f t="shared" ca="1" si="297"/>
        <v>1006.9807692307691</v>
      </c>
      <c r="BV59" s="156">
        <f t="shared" ca="1" si="297"/>
        <v>805.5846153846154</v>
      </c>
      <c r="BW59" s="156">
        <f t="shared" ca="1" si="297"/>
        <v>805.5846153846154</v>
      </c>
      <c r="BX59" s="156">
        <f t="shared" ca="1" si="297"/>
        <v>1006.9807692307691</v>
      </c>
      <c r="BY59" s="156">
        <f t="shared" ca="1" si="297"/>
        <v>805.5846153846154</v>
      </c>
      <c r="BZ59" s="156">
        <f t="shared" ca="1" si="297"/>
        <v>805.5846153846154</v>
      </c>
      <c r="CA59" s="156">
        <f t="shared" ca="1" si="297"/>
        <v>1006.9807692307691</v>
      </c>
      <c r="CB59" s="156">
        <f t="shared" ca="1" si="297"/>
        <v>805.5846153846154</v>
      </c>
      <c r="CC59" s="156">
        <f t="shared" ca="1" si="297"/>
        <v>805.5846153846154</v>
      </c>
      <c r="CD59" s="156">
        <f t="shared" ca="1" si="297"/>
        <v>1006.9807692307691</v>
      </c>
      <c r="CE59" s="157">
        <f t="shared" ca="1" si="297"/>
        <v>805.5846153846154</v>
      </c>
      <c r="CF59" s="155">
        <f t="shared" ca="1" si="297"/>
        <v>805.5846153846154</v>
      </c>
      <c r="CG59" s="156">
        <f t="shared" ca="1" si="297"/>
        <v>1006.9807692307691</v>
      </c>
      <c r="CH59" s="156">
        <f t="shared" ca="1" si="297"/>
        <v>805.5846153846154</v>
      </c>
      <c r="CI59" s="156">
        <f t="shared" ca="1" si="297"/>
        <v>1093.7384615384615</v>
      </c>
      <c r="CJ59" s="156">
        <f t="shared" ca="1" si="297"/>
        <v>1367.1730769230767</v>
      </c>
      <c r="CK59" s="156">
        <f t="shared" ca="1" si="297"/>
        <v>1093.7384615384615</v>
      </c>
      <c r="CL59" s="156">
        <f t="shared" ca="1" si="297"/>
        <v>1093.7384615384615</v>
      </c>
      <c r="CM59" s="156">
        <f t="shared" ca="1" si="297"/>
        <v>1367.1730769230767</v>
      </c>
      <c r="CN59" s="156">
        <f t="shared" ca="1" si="297"/>
        <v>1093.7384615384615</v>
      </c>
      <c r="CO59" s="156">
        <f t="shared" ca="1" si="297"/>
        <v>1093.7384615384615</v>
      </c>
      <c r="CP59" s="156">
        <f t="shared" ca="1" si="297"/>
        <v>1551.903846153846</v>
      </c>
      <c r="CQ59" s="157">
        <f t="shared" ca="1" si="297"/>
        <v>1241.5230769230768</v>
      </c>
      <c r="CR59" s="155">
        <f t="shared" ca="1" si="297"/>
        <v>1241.5230769230768</v>
      </c>
      <c r="CS59" s="156">
        <f t="shared" ca="1" si="297"/>
        <v>1551.903846153846</v>
      </c>
      <c r="CT59" s="156">
        <f t="shared" ca="1" si="297"/>
        <v>1241.5230769230768</v>
      </c>
      <c r="CU59" s="156">
        <f t="shared" ca="1" si="297"/>
        <v>1241.5230769230768</v>
      </c>
      <c r="CV59" s="156">
        <f t="shared" ref="CV59:EA59" ca="1" si="298">SUM(CV49:CV58)</f>
        <v>1551.903846153846</v>
      </c>
      <c r="CW59" s="156">
        <f t="shared" ca="1" si="298"/>
        <v>1241.5230769230768</v>
      </c>
      <c r="CX59" s="156">
        <f t="shared" ca="1" si="298"/>
        <v>1241.5230769230768</v>
      </c>
      <c r="CY59" s="156">
        <f t="shared" ca="1" si="298"/>
        <v>1551.903846153846</v>
      </c>
      <c r="CZ59" s="156">
        <f t="shared" ca="1" si="298"/>
        <v>1241.5230769230768</v>
      </c>
      <c r="DA59" s="156">
        <f t="shared" ca="1" si="298"/>
        <v>1241.5230769230768</v>
      </c>
      <c r="DB59" s="156">
        <f t="shared" ca="1" si="298"/>
        <v>1551.903846153846</v>
      </c>
      <c r="DC59" s="157">
        <f t="shared" ca="1" si="298"/>
        <v>1241.5230769230768</v>
      </c>
      <c r="DD59" s="155">
        <f t="shared" ca="1" si="298"/>
        <v>1241.5230769230768</v>
      </c>
      <c r="DE59" s="156">
        <f t="shared" ca="1" si="298"/>
        <v>1551.903846153846</v>
      </c>
      <c r="DF59" s="156">
        <f t="shared" ca="1" si="298"/>
        <v>1241.5230769230768</v>
      </c>
      <c r="DG59" s="156">
        <f t="shared" ca="1" si="298"/>
        <v>1241.5230769230768</v>
      </c>
      <c r="DH59" s="156">
        <f t="shared" ca="1" si="298"/>
        <v>1551.903846153846</v>
      </c>
      <c r="DI59" s="156">
        <f t="shared" ca="1" si="298"/>
        <v>1241.5230769230768</v>
      </c>
      <c r="DJ59" s="156">
        <f t="shared" ca="1" si="298"/>
        <v>1241.5230769230768</v>
      </c>
      <c r="DK59" s="156">
        <f t="shared" ca="1" si="298"/>
        <v>1551.903846153846</v>
      </c>
      <c r="DL59" s="156">
        <f t="shared" ca="1" si="298"/>
        <v>1241.5230769230768</v>
      </c>
      <c r="DM59" s="156">
        <f t="shared" ca="1" si="298"/>
        <v>1241.5230769230768</v>
      </c>
      <c r="DN59" s="156">
        <f t="shared" ca="1" si="298"/>
        <v>1551.903846153846</v>
      </c>
      <c r="DO59" s="157">
        <f t="shared" ca="1" si="298"/>
        <v>1551.903846153846</v>
      </c>
      <c r="DP59" s="155">
        <f t="shared" ca="1" si="298"/>
        <v>1241.5230769230768</v>
      </c>
      <c r="DQ59" s="156">
        <f t="shared" ca="1" si="298"/>
        <v>1551.903846153846</v>
      </c>
      <c r="DR59" s="156">
        <f t="shared" ca="1" si="298"/>
        <v>1673.0615384615385</v>
      </c>
      <c r="DS59" s="156">
        <f t="shared" ca="1" si="298"/>
        <v>1673.0615384615385</v>
      </c>
      <c r="DT59" s="156">
        <f t="shared" ca="1" si="298"/>
        <v>2091.3269230769229</v>
      </c>
      <c r="DU59" s="156">
        <f t="shared" ca="1" si="298"/>
        <v>1673.0615384615385</v>
      </c>
      <c r="DV59" s="156">
        <f t="shared" ca="1" si="298"/>
        <v>1673.0615384615385</v>
      </c>
      <c r="DW59" s="156">
        <f t="shared" ca="1" si="298"/>
        <v>2091.3269230769229</v>
      </c>
      <c r="DX59" s="156">
        <f t="shared" ca="1" si="298"/>
        <v>1673.0615384615385</v>
      </c>
      <c r="DY59" s="156">
        <f t="shared" ca="1" si="298"/>
        <v>1673.0615384615385</v>
      </c>
      <c r="DZ59" s="156">
        <f t="shared" ca="1" si="298"/>
        <v>2091.3269230769229</v>
      </c>
      <c r="EA59" s="157">
        <f t="shared" ca="1" si="298"/>
        <v>1673.0615384615385</v>
      </c>
      <c r="EB59" s="155">
        <f t="shared" ref="EB59:FG59" ca="1" si="299">SUM(EB49:EB58)</f>
        <v>1673.0615384615385</v>
      </c>
      <c r="EC59" s="156">
        <f t="shared" ca="1" si="299"/>
        <v>2091.3269230769229</v>
      </c>
      <c r="ED59" s="156">
        <f t="shared" ca="1" si="299"/>
        <v>1673.0615384615385</v>
      </c>
      <c r="EE59" s="156">
        <f t="shared" ca="1" si="299"/>
        <v>1739.6846153846154</v>
      </c>
      <c r="EF59" s="156">
        <f t="shared" ca="1" si="299"/>
        <v>2174.6057692307691</v>
      </c>
      <c r="EG59" s="156">
        <f t="shared" ca="1" si="299"/>
        <v>1739.6846153846154</v>
      </c>
      <c r="EH59" s="156">
        <f t="shared" ca="1" si="299"/>
        <v>1739.6846153846154</v>
      </c>
      <c r="EI59" s="156">
        <f t="shared" ca="1" si="299"/>
        <v>2174.6057692307691</v>
      </c>
      <c r="EJ59" s="156">
        <f t="shared" ca="1" si="299"/>
        <v>1739.6846153846154</v>
      </c>
      <c r="EK59" s="156">
        <f t="shared" ca="1" si="299"/>
        <v>1739.6846153846154</v>
      </c>
      <c r="EL59" s="156">
        <f t="shared" ca="1" si="299"/>
        <v>2174.6057692307691</v>
      </c>
      <c r="EM59" s="157">
        <f t="shared" ca="1" si="299"/>
        <v>1739.6846153846154</v>
      </c>
      <c r="EN59" s="155">
        <f t="shared" ca="1" si="299"/>
        <v>1739.6846153846154</v>
      </c>
      <c r="EO59" s="156">
        <f t="shared" ca="1" si="299"/>
        <v>2174.6057692307691</v>
      </c>
      <c r="EP59" s="156">
        <f t="shared" ca="1" si="299"/>
        <v>1739.6846153846154</v>
      </c>
      <c r="EQ59" s="156">
        <f t="shared" ca="1" si="299"/>
        <v>1739.6846153846154</v>
      </c>
      <c r="ER59" s="156">
        <f t="shared" ca="1" si="299"/>
        <v>2174.6057692307691</v>
      </c>
      <c r="ES59" s="156">
        <f t="shared" ca="1" si="299"/>
        <v>1739.6846153846154</v>
      </c>
      <c r="ET59" s="156">
        <f t="shared" ca="1" si="299"/>
        <v>1739.6846153846154</v>
      </c>
      <c r="EU59" s="156">
        <f t="shared" ca="1" si="299"/>
        <v>2174.6057692307691</v>
      </c>
      <c r="EV59" s="156">
        <f t="shared" ca="1" si="299"/>
        <v>1739.6846153846154</v>
      </c>
      <c r="EW59" s="156">
        <f t="shared" ca="1" si="299"/>
        <v>1739.6846153846154</v>
      </c>
      <c r="EX59" s="156">
        <f t="shared" ca="1" si="299"/>
        <v>2174.6057692307691</v>
      </c>
      <c r="EY59" s="157">
        <f t="shared" ca="1" si="299"/>
        <v>1739.6846153846154</v>
      </c>
      <c r="EZ59" s="155">
        <f t="shared" ca="1" si="299"/>
        <v>1739.6846153846154</v>
      </c>
      <c r="FA59" s="156">
        <f t="shared" ca="1" si="299"/>
        <v>2174.6057692307691</v>
      </c>
      <c r="FB59" s="156">
        <f t="shared" ca="1" si="299"/>
        <v>1739.6846153846154</v>
      </c>
      <c r="FC59" s="156">
        <f t="shared" ca="1" si="299"/>
        <v>1739.6846153846154</v>
      </c>
      <c r="FD59" s="156">
        <f t="shared" ca="1" si="299"/>
        <v>2174.6057692307691</v>
      </c>
      <c r="FE59" s="156">
        <f t="shared" ca="1" si="299"/>
        <v>1739.6846153846154</v>
      </c>
      <c r="FF59" s="156">
        <f t="shared" ca="1" si="299"/>
        <v>1628.1346153846507</v>
      </c>
      <c r="FG59" s="156">
        <f t="shared" ca="1" si="299"/>
        <v>1895.7307692307691</v>
      </c>
      <c r="FH59" s="156">
        <f t="shared" ref="FH59:GI59" ca="1" si="300">SUM(FH49:FH58)</f>
        <v>2018.9153846153847</v>
      </c>
      <c r="FI59" s="156">
        <f t="shared" ca="1" si="300"/>
        <v>2018.9153846153847</v>
      </c>
      <c r="FJ59" s="156">
        <f t="shared" ca="1" si="300"/>
        <v>2523.6442307692305</v>
      </c>
      <c r="FK59" s="157">
        <f t="shared" ca="1" si="300"/>
        <v>2018.9153846153847</v>
      </c>
      <c r="FL59" s="155">
        <f t="shared" ca="1" si="300"/>
        <v>2092.6153846153848</v>
      </c>
      <c r="FM59" s="156">
        <f t="shared" ca="1" si="300"/>
        <v>2615.7692307692305</v>
      </c>
      <c r="FN59" s="156">
        <f t="shared" ca="1" si="300"/>
        <v>2092.6153846153848</v>
      </c>
      <c r="FO59" s="156">
        <f t="shared" ca="1" si="300"/>
        <v>2092.6153846153848</v>
      </c>
      <c r="FP59" s="156">
        <f t="shared" ca="1" si="300"/>
        <v>2615.7692307692305</v>
      </c>
      <c r="FQ59" s="156">
        <f t="shared" ca="1" si="300"/>
        <v>1873.299999999977</v>
      </c>
      <c r="FR59" s="156">
        <f t="shared" ca="1" si="300"/>
        <v>1653.9846153846154</v>
      </c>
      <c r="FS59" s="156">
        <f t="shared" ca="1" si="300"/>
        <v>2067.4807692307691</v>
      </c>
      <c r="FT59" s="156">
        <f t="shared" ca="1" si="300"/>
        <v>1653.9846153846154</v>
      </c>
      <c r="FU59" s="156">
        <f t="shared" ca="1" si="300"/>
        <v>1653.9846153846154</v>
      </c>
      <c r="FV59" s="156">
        <f t="shared" ca="1" si="300"/>
        <v>2067.4807692307691</v>
      </c>
      <c r="FW59" s="157">
        <f t="shared" ca="1" si="300"/>
        <v>2067.4807692307691</v>
      </c>
      <c r="FX59" s="155">
        <f t="shared" ca="1" si="300"/>
        <v>1653.9846153846154</v>
      </c>
      <c r="FY59" s="156">
        <f t="shared" ca="1" si="300"/>
        <v>2067.4807692307691</v>
      </c>
      <c r="FZ59" s="156">
        <f t="shared" ca="1" si="300"/>
        <v>1653.9846153846154</v>
      </c>
      <c r="GA59" s="156">
        <f t="shared" ca="1" si="300"/>
        <v>1653.9846153846154</v>
      </c>
      <c r="GB59" s="156">
        <f t="shared" ca="1" si="300"/>
        <v>2067.4807692307691</v>
      </c>
      <c r="GC59" s="156">
        <f t="shared" ca="1" si="300"/>
        <v>1653.9846153846154</v>
      </c>
      <c r="GD59" s="156">
        <f t="shared" ca="1" si="300"/>
        <v>1653.9846153846154</v>
      </c>
      <c r="GE59" s="156">
        <f t="shared" ca="1" si="300"/>
        <v>2067.4807692307691</v>
      </c>
      <c r="GF59" s="156">
        <f t="shared" ca="1" si="300"/>
        <v>1653.9846153846154</v>
      </c>
      <c r="GG59" s="156">
        <f t="shared" ca="1" si="300"/>
        <v>1653.9846153846154</v>
      </c>
      <c r="GH59" s="156">
        <f t="shared" ca="1" si="300"/>
        <v>1995.5538461538276</v>
      </c>
      <c r="GI59" s="157">
        <f t="shared" ca="1" si="300"/>
        <v>1510.1307692307694</v>
      </c>
      <c r="GJ59" s="158"/>
      <c r="GK59" s="158"/>
      <c r="GL59" s="158"/>
      <c r="GM59" s="158"/>
      <c r="GN59" s="158"/>
      <c r="GO59" s="158"/>
      <c r="GP59" s="158"/>
      <c r="GQ59" s="158"/>
      <c r="GR59" s="158"/>
      <c r="GS59" s="158"/>
      <c r="GT59" s="158"/>
      <c r="GU59" s="158"/>
      <c r="GV59" s="158"/>
      <c r="GW59" s="158"/>
      <c r="GX59" s="158"/>
      <c r="GY59" s="158"/>
      <c r="GZ59" s="158"/>
      <c r="HA59" s="158"/>
      <c r="HB59" s="158"/>
      <c r="HC59" s="158"/>
      <c r="HD59" s="158"/>
      <c r="HE59" s="158"/>
      <c r="HF59" s="158"/>
      <c r="HG59" s="158"/>
      <c r="HH59" s="158"/>
      <c r="HI59" s="158"/>
      <c r="HJ59" s="158"/>
      <c r="HK59" s="158"/>
      <c r="HL59" s="158"/>
      <c r="HM59" s="158"/>
      <c r="HN59" s="158"/>
    </row>
    <row r="60" spans="1:222" ht="12.95" customHeight="1" x14ac:dyDescent="0.25">
      <c r="A60" s="30"/>
      <c r="B60" s="30"/>
      <c r="C60" s="30"/>
      <c r="D60" s="265"/>
      <c r="E60" s="31"/>
      <c r="F60" s="31"/>
      <c r="G60" s="31"/>
      <c r="H60" s="30"/>
      <c r="I60" s="30"/>
      <c r="J60" s="265"/>
      <c r="K60" s="87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</row>
    <row r="61" spans="1:222" ht="12.95" customHeight="1" thickBot="1" x14ac:dyDescent="0.3">
      <c r="A61" s="30"/>
      <c r="B61" s="30"/>
      <c r="C61" s="30"/>
      <c r="D61" s="265"/>
      <c r="E61" s="31"/>
      <c r="F61" s="31"/>
      <c r="G61" s="31"/>
      <c r="H61" s="30"/>
      <c r="I61" s="30"/>
      <c r="J61" s="265"/>
      <c r="K61" s="87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</row>
    <row r="62" spans="1:222" ht="12.95" customHeight="1" x14ac:dyDescent="0.25">
      <c r="A62" s="34"/>
      <c r="B62" s="280" t="s">
        <v>15</v>
      </c>
      <c r="C62" s="107" t="s">
        <v>511</v>
      </c>
      <c r="D62" s="281" t="s">
        <v>359</v>
      </c>
      <c r="E62" s="107" t="s">
        <v>323</v>
      </c>
      <c r="F62" s="107" t="s">
        <v>446</v>
      </c>
      <c r="G62" s="257" t="s">
        <v>447</v>
      </c>
      <c r="H62" s="132">
        <v>16500100000</v>
      </c>
      <c r="I62" s="132">
        <v>44800201000</v>
      </c>
      <c r="J62" s="99" t="str">
        <f>IF(AND(M62&gt;VLOOKUP($B$2,References!A:B,2,FALSE),M62&lt;$B$2),"Ending Depreciation",IF(M62&lt;=$B$2,"Fully Depreciated",IF(M62&gt;$B$2,"Depreciating","ERROR")))</f>
        <v>Fully Depreciated</v>
      </c>
      <c r="K62" s="133" t="s">
        <v>154</v>
      </c>
      <c r="L62" s="101">
        <f>VLOOKUP(K62,References!U:W,3,FALSE)</f>
        <v>40111</v>
      </c>
      <c r="M62" s="103">
        <f t="shared" ref="M62:M71" si="301">+L62+(365*N62)</f>
        <v>41206</v>
      </c>
      <c r="N62" s="105">
        <v>3</v>
      </c>
      <c r="O62" s="107">
        <f t="shared" ref="O62:O71" si="302">+N62*52</f>
        <v>156</v>
      </c>
      <c r="P62" s="108">
        <f t="shared" ref="P62:P71" si="303">+($B$2-L62)/7</f>
        <v>599.85714285714289</v>
      </c>
      <c r="Q62" s="96">
        <f t="shared" ref="Q62:Q71" si="304">+R62/O62</f>
        <v>166.83974358974359</v>
      </c>
      <c r="R62" s="90">
        <v>26027</v>
      </c>
      <c r="S62" s="91">
        <f t="shared" ref="S62:S71" ca="1" si="305">SUM(V62:AH62)</f>
        <v>26027.000000000007</v>
      </c>
      <c r="T62" s="91">
        <f t="shared" ref="T62:T71" ca="1" si="306">+R62-S62</f>
        <v>0</v>
      </c>
      <c r="U62" s="34"/>
      <c r="V62" s="93">
        <f t="shared" ref="V62:V71" ca="1" si="307">IFERROR(IF($B$2&gt;$AU$6,SUM(AJ62:AU62),(SUM(OFFSET($AJ62,0,0,1,MATCH($B$2,$AJ$6:$AU$6,0))))),0)</f>
        <v>8675.6666666666679</v>
      </c>
      <c r="W62" s="93">
        <f t="shared" ref="W62:W71" ca="1" si="308">IFERROR(IF($B$2&gt;$BG$6,SUM(AV62:BG62),(SUM(OFFSET($AV62,0,0,1,MATCH($B$2,$AV$6:$BG$6,0))))),0)</f>
        <v>8842.506410256412</v>
      </c>
      <c r="X62" s="93">
        <f t="shared" ref="X62:X71" ca="1" si="309">IFERROR(IF($B$2&gt;$BS$6,SUM(BH62:BS62),(SUM(OFFSET($BH62,0,0,1,MATCH($B$2,$BH$6:$BS$6,0))))),0)</f>
        <v>8508.8269230769274</v>
      </c>
      <c r="Y62" s="93">
        <f t="shared" ref="Y62:Y71" ca="1" si="310">IFERROR(IF($B$2&gt;$CE$6,SUM(BT62:CE62),(SUM(OFFSET($BT62,0,0,1,MATCH($B$2,$BT$6:$CE$6,0))))),0)</f>
        <v>0</v>
      </c>
      <c r="Z62" s="93">
        <f t="shared" ref="Z62:Z71" ca="1" si="311">IFERROR(IF($B$2&gt;$CQ$6,SUM(CF62:CQ62),(SUM(OFFSET($CF62,0,0,1,MATCH($B$2,$CF$6:$CQ$6,0))))),0)</f>
        <v>0</v>
      </c>
      <c r="AA62" s="93">
        <f t="shared" ref="AA62:AA71" ca="1" si="312">IFERROR(IF($B$2&gt;$DC$6,SUM(CR62:DC62),(SUM(OFFSET($CR62,0,0,1,MATCH($B$2,$CR$6:$DC$6,0))))),0)</f>
        <v>0</v>
      </c>
      <c r="AB62" s="93">
        <f t="shared" ref="AB62:AB71" ca="1" si="313">IFERROR(IF($B$2&gt;$DO$6,SUM(DD62:DO62),(SUM(OFFSET($DD62,0,0,1,MATCH($B$2,$DD$6:$DO$6,0))))),0)</f>
        <v>0</v>
      </c>
      <c r="AC62" s="93">
        <f t="shared" ref="AC62:AC71" ca="1" si="314">IFERROR(IF($B$2&gt;$EA$6,SUM(DP62:EA62),(SUM(OFFSET($DP62,0,0,1,MATCH($B$2,$DP$6:$EA$6,0))))),0)</f>
        <v>0</v>
      </c>
      <c r="AD62" s="93">
        <f t="shared" ref="AD62:AD71" ca="1" si="315">IFERROR(IF($B$2&gt;$EM$6,SUM(EB62:EM62),(SUM(OFFSET($EB62,0,0,1,MATCH($B$2,$EB$6:$EM$6,0))))),0)</f>
        <v>0</v>
      </c>
      <c r="AE62" s="93">
        <f t="shared" ref="AE62:AE71" ca="1" si="316">IFERROR(IF($B$2&gt;$EY$6,SUM(EN62:EY62),(SUM(OFFSET($EN62,0,0,1,MATCH($B$2,$EN$6:$EY$6,0))))),0)</f>
        <v>0</v>
      </c>
      <c r="AF62" s="93">
        <f t="shared" ref="AF62:AF71" ca="1" si="317">IFERROR(IF($B$2&gt;$FK$6,SUM(EZ62:FK62),(SUM(OFFSET($EZ62,0,0,1,MATCH($B$2,$EZ$6:$FK$6,0))))),0)</f>
        <v>0</v>
      </c>
      <c r="AG62" s="93">
        <f t="shared" ref="AG62:AG71" ca="1" si="318">IFERROR(IF($B$2&gt;$FW$6,SUM(FL62:FW62),(SUM(OFFSET($FL62,0,0,1,MATCH($B$2,$FL$6:$FW$6,0))))),0)</f>
        <v>0</v>
      </c>
      <c r="AH62" s="93">
        <f t="shared" ref="AH62:AH71" ca="1" si="319">IFERROR(IF($B$2&gt;$GI$6,SUM(FX62:GI62),(SUM(OFFSET($FX62,0,0,1,MATCH($B$2,$FX$6:$GI$6,0))))),0)</f>
        <v>0</v>
      </c>
      <c r="AI62" s="34"/>
      <c r="AJ62" s="125">
        <f t="shared" ref="AJ62:BO62" ca="1" si="320">IF($M62&lt;=AI$6,0,IF(AND($M62&gt;AI$6,$M62&lt;=AJ$6),$R62-(SUM(OFFSET($AJ62,0,0,1,MATCH(AI$6,$AJ$6:$GI$6)))),IF($L62&gt;AJ$6,0,(IF($M62&gt;AJ$6,$Q62*AJ$4)))))</f>
        <v>667.35897435897436</v>
      </c>
      <c r="AK62" s="126">
        <f t="shared" ca="1" si="320"/>
        <v>834.19871794871801</v>
      </c>
      <c r="AL62" s="126">
        <f t="shared" ca="1" si="320"/>
        <v>667.35897435897436</v>
      </c>
      <c r="AM62" s="126">
        <f t="shared" ca="1" si="320"/>
        <v>667.35897435897436</v>
      </c>
      <c r="AN62" s="126">
        <f t="shared" ca="1" si="320"/>
        <v>834.19871794871801</v>
      </c>
      <c r="AO62" s="126">
        <f t="shared" ca="1" si="320"/>
        <v>667.35897435897436</v>
      </c>
      <c r="AP62" s="126">
        <f t="shared" ca="1" si="320"/>
        <v>667.35897435897436</v>
      </c>
      <c r="AQ62" s="126">
        <f t="shared" ca="1" si="320"/>
        <v>834.19871794871801</v>
      </c>
      <c r="AR62" s="126">
        <f t="shared" ca="1" si="320"/>
        <v>667.35897435897436</v>
      </c>
      <c r="AS62" s="126">
        <f t="shared" ca="1" si="320"/>
        <v>667.35897435897436</v>
      </c>
      <c r="AT62" s="126">
        <f t="shared" ca="1" si="320"/>
        <v>834.19871794871801</v>
      </c>
      <c r="AU62" s="127">
        <f t="shared" ca="1" si="320"/>
        <v>667.35897435897436</v>
      </c>
      <c r="AV62" s="125">
        <f t="shared" ca="1" si="320"/>
        <v>667.35897435897436</v>
      </c>
      <c r="AW62" s="126">
        <f t="shared" ca="1" si="320"/>
        <v>834.19871794871801</v>
      </c>
      <c r="AX62" s="126">
        <f t="shared" ca="1" si="320"/>
        <v>667.35897435897436</v>
      </c>
      <c r="AY62" s="126">
        <f t="shared" ca="1" si="320"/>
        <v>667.35897435897436</v>
      </c>
      <c r="AZ62" s="126">
        <f t="shared" ca="1" si="320"/>
        <v>834.19871794871801</v>
      </c>
      <c r="BA62" s="126">
        <f t="shared" ca="1" si="320"/>
        <v>667.35897435897436</v>
      </c>
      <c r="BB62" s="126">
        <f t="shared" ca="1" si="320"/>
        <v>667.35897435897436</v>
      </c>
      <c r="BC62" s="126">
        <f t="shared" ca="1" si="320"/>
        <v>834.19871794871801</v>
      </c>
      <c r="BD62" s="126">
        <f t="shared" ca="1" si="320"/>
        <v>667.35897435897436</v>
      </c>
      <c r="BE62" s="126">
        <f t="shared" ca="1" si="320"/>
        <v>667.35897435897436</v>
      </c>
      <c r="BF62" s="126">
        <f t="shared" ca="1" si="320"/>
        <v>834.19871794871801</v>
      </c>
      <c r="BG62" s="127">
        <f t="shared" ca="1" si="320"/>
        <v>834.19871794871801</v>
      </c>
      <c r="BH62" s="125">
        <f t="shared" ca="1" si="320"/>
        <v>667.35897435897436</v>
      </c>
      <c r="BI62" s="126">
        <f t="shared" ca="1" si="320"/>
        <v>834.19871794871801</v>
      </c>
      <c r="BJ62" s="126">
        <f t="shared" ca="1" si="320"/>
        <v>667.35897435897436</v>
      </c>
      <c r="BK62" s="126">
        <f t="shared" ca="1" si="320"/>
        <v>667.35897435897436</v>
      </c>
      <c r="BL62" s="126">
        <f t="shared" ca="1" si="320"/>
        <v>834.19871794871801</v>
      </c>
      <c r="BM62" s="126">
        <f t="shared" ca="1" si="320"/>
        <v>667.35897435897436</v>
      </c>
      <c r="BN62" s="126">
        <f t="shared" ca="1" si="320"/>
        <v>667.35897435897436</v>
      </c>
      <c r="BO62" s="126">
        <f t="shared" ca="1" si="320"/>
        <v>834.19871794871801</v>
      </c>
      <c r="BP62" s="126">
        <f t="shared" ref="BP62:CU62" ca="1" si="321">IF($M62&lt;=BO$6,0,IF(AND($M62&gt;BO$6,$M62&lt;=BP$6),$R62-(SUM(OFFSET($AJ62,0,0,1,MATCH(BO$6,$AJ$6:$GI$6)))),IF($L62&gt;BP$6,0,(IF($M62&gt;BP$6,$Q62*BP$4)))))</f>
        <v>667.35897435897436</v>
      </c>
      <c r="BQ62" s="126">
        <f t="shared" ca="1" si="321"/>
        <v>667.35897435897436</v>
      </c>
      <c r="BR62" s="126">
        <f t="shared" ca="1" si="321"/>
        <v>834.19871794871801</v>
      </c>
      <c r="BS62" s="127">
        <f t="shared" ca="1" si="321"/>
        <v>500.51923076923413</v>
      </c>
      <c r="BT62" s="125">
        <f t="shared" ca="1" si="321"/>
        <v>0</v>
      </c>
      <c r="BU62" s="126">
        <f t="shared" ca="1" si="321"/>
        <v>0</v>
      </c>
      <c r="BV62" s="126">
        <f t="shared" ca="1" si="321"/>
        <v>0</v>
      </c>
      <c r="BW62" s="126">
        <f t="shared" ca="1" si="321"/>
        <v>0</v>
      </c>
      <c r="BX62" s="126">
        <f t="shared" ca="1" si="321"/>
        <v>0</v>
      </c>
      <c r="BY62" s="126">
        <f t="shared" ca="1" si="321"/>
        <v>0</v>
      </c>
      <c r="BZ62" s="126">
        <f t="shared" ca="1" si="321"/>
        <v>0</v>
      </c>
      <c r="CA62" s="126">
        <f t="shared" ca="1" si="321"/>
        <v>0</v>
      </c>
      <c r="CB62" s="126">
        <f t="shared" ca="1" si="321"/>
        <v>0</v>
      </c>
      <c r="CC62" s="126">
        <f t="shared" ca="1" si="321"/>
        <v>0</v>
      </c>
      <c r="CD62" s="126">
        <f t="shared" ca="1" si="321"/>
        <v>0</v>
      </c>
      <c r="CE62" s="127">
        <f t="shared" ca="1" si="321"/>
        <v>0</v>
      </c>
      <c r="CF62" s="125">
        <f t="shared" ca="1" si="321"/>
        <v>0</v>
      </c>
      <c r="CG62" s="126">
        <f t="shared" ca="1" si="321"/>
        <v>0</v>
      </c>
      <c r="CH62" s="126">
        <f t="shared" ca="1" si="321"/>
        <v>0</v>
      </c>
      <c r="CI62" s="126">
        <f t="shared" ca="1" si="321"/>
        <v>0</v>
      </c>
      <c r="CJ62" s="126">
        <f t="shared" ca="1" si="321"/>
        <v>0</v>
      </c>
      <c r="CK62" s="126">
        <f t="shared" ca="1" si="321"/>
        <v>0</v>
      </c>
      <c r="CL62" s="126">
        <f t="shared" ca="1" si="321"/>
        <v>0</v>
      </c>
      <c r="CM62" s="126">
        <f t="shared" ca="1" si="321"/>
        <v>0</v>
      </c>
      <c r="CN62" s="126">
        <f t="shared" ca="1" si="321"/>
        <v>0</v>
      </c>
      <c r="CO62" s="126">
        <f t="shared" ca="1" si="321"/>
        <v>0</v>
      </c>
      <c r="CP62" s="126">
        <f t="shared" ca="1" si="321"/>
        <v>0</v>
      </c>
      <c r="CQ62" s="127">
        <f t="shared" ca="1" si="321"/>
        <v>0</v>
      </c>
      <c r="CR62" s="125">
        <f t="shared" ca="1" si="321"/>
        <v>0</v>
      </c>
      <c r="CS62" s="126">
        <f t="shared" ca="1" si="321"/>
        <v>0</v>
      </c>
      <c r="CT62" s="126">
        <f t="shared" ca="1" si="321"/>
        <v>0</v>
      </c>
      <c r="CU62" s="126">
        <f t="shared" ca="1" si="321"/>
        <v>0</v>
      </c>
      <c r="CV62" s="126">
        <f t="shared" ref="CV62:EA62" ca="1" si="322">IF($M62&lt;=CU$6,0,IF(AND($M62&gt;CU$6,$M62&lt;=CV$6),$R62-(SUM(OFFSET($AJ62,0,0,1,MATCH(CU$6,$AJ$6:$GI$6)))),IF($L62&gt;CV$6,0,(IF($M62&gt;CV$6,$Q62*CV$4)))))</f>
        <v>0</v>
      </c>
      <c r="CW62" s="126">
        <f t="shared" ca="1" si="322"/>
        <v>0</v>
      </c>
      <c r="CX62" s="126">
        <f t="shared" ca="1" si="322"/>
        <v>0</v>
      </c>
      <c r="CY62" s="126">
        <f t="shared" ca="1" si="322"/>
        <v>0</v>
      </c>
      <c r="CZ62" s="126">
        <f t="shared" ca="1" si="322"/>
        <v>0</v>
      </c>
      <c r="DA62" s="126">
        <f t="shared" ca="1" si="322"/>
        <v>0</v>
      </c>
      <c r="DB62" s="126">
        <f t="shared" ca="1" si="322"/>
        <v>0</v>
      </c>
      <c r="DC62" s="127">
        <f t="shared" ca="1" si="322"/>
        <v>0</v>
      </c>
      <c r="DD62" s="125">
        <f t="shared" ca="1" si="322"/>
        <v>0</v>
      </c>
      <c r="DE62" s="126">
        <f t="shared" ca="1" si="322"/>
        <v>0</v>
      </c>
      <c r="DF62" s="126">
        <f t="shared" ca="1" si="322"/>
        <v>0</v>
      </c>
      <c r="DG62" s="126">
        <f t="shared" ca="1" si="322"/>
        <v>0</v>
      </c>
      <c r="DH62" s="126">
        <f t="shared" ca="1" si="322"/>
        <v>0</v>
      </c>
      <c r="DI62" s="126">
        <f t="shared" ca="1" si="322"/>
        <v>0</v>
      </c>
      <c r="DJ62" s="126">
        <f t="shared" ca="1" si="322"/>
        <v>0</v>
      </c>
      <c r="DK62" s="126">
        <f t="shared" ca="1" si="322"/>
        <v>0</v>
      </c>
      <c r="DL62" s="126">
        <f t="shared" ca="1" si="322"/>
        <v>0</v>
      </c>
      <c r="DM62" s="126">
        <f t="shared" ca="1" si="322"/>
        <v>0</v>
      </c>
      <c r="DN62" s="126">
        <f t="shared" ca="1" si="322"/>
        <v>0</v>
      </c>
      <c r="DO62" s="127">
        <f t="shared" ca="1" si="322"/>
        <v>0</v>
      </c>
      <c r="DP62" s="125">
        <f t="shared" ca="1" si="322"/>
        <v>0</v>
      </c>
      <c r="DQ62" s="126">
        <f t="shared" ca="1" si="322"/>
        <v>0</v>
      </c>
      <c r="DR62" s="126">
        <f t="shared" ca="1" si="322"/>
        <v>0</v>
      </c>
      <c r="DS62" s="126">
        <f t="shared" ca="1" si="322"/>
        <v>0</v>
      </c>
      <c r="DT62" s="126">
        <f t="shared" ca="1" si="322"/>
        <v>0</v>
      </c>
      <c r="DU62" s="126">
        <f t="shared" ca="1" si="322"/>
        <v>0</v>
      </c>
      <c r="DV62" s="126">
        <f t="shared" ca="1" si="322"/>
        <v>0</v>
      </c>
      <c r="DW62" s="126">
        <f t="shared" ca="1" si="322"/>
        <v>0</v>
      </c>
      <c r="DX62" s="126">
        <f t="shared" ca="1" si="322"/>
        <v>0</v>
      </c>
      <c r="DY62" s="126">
        <f t="shared" ca="1" si="322"/>
        <v>0</v>
      </c>
      <c r="DZ62" s="126">
        <f t="shared" ca="1" si="322"/>
        <v>0</v>
      </c>
      <c r="EA62" s="127">
        <f t="shared" ca="1" si="322"/>
        <v>0</v>
      </c>
      <c r="EB62" s="125">
        <f t="shared" ref="EB62:FG62" ca="1" si="323">IF($M62&lt;=EA$6,0,IF(AND($M62&gt;EA$6,$M62&lt;=EB$6),$R62-(SUM(OFFSET($AJ62,0,0,1,MATCH(EA$6,$AJ$6:$GI$6)))),IF($L62&gt;EB$6,0,(IF($M62&gt;EB$6,$Q62*EB$4)))))</f>
        <v>0</v>
      </c>
      <c r="EC62" s="126">
        <f t="shared" ca="1" si="323"/>
        <v>0</v>
      </c>
      <c r="ED62" s="126">
        <f t="shared" ca="1" si="323"/>
        <v>0</v>
      </c>
      <c r="EE62" s="126">
        <f t="shared" ca="1" si="323"/>
        <v>0</v>
      </c>
      <c r="EF62" s="126">
        <f t="shared" ca="1" si="323"/>
        <v>0</v>
      </c>
      <c r="EG62" s="126">
        <f t="shared" ca="1" si="323"/>
        <v>0</v>
      </c>
      <c r="EH62" s="126">
        <f t="shared" ca="1" si="323"/>
        <v>0</v>
      </c>
      <c r="EI62" s="126">
        <f t="shared" ca="1" si="323"/>
        <v>0</v>
      </c>
      <c r="EJ62" s="126">
        <f t="shared" ca="1" si="323"/>
        <v>0</v>
      </c>
      <c r="EK62" s="126">
        <f t="shared" ca="1" si="323"/>
        <v>0</v>
      </c>
      <c r="EL62" s="126">
        <f t="shared" ca="1" si="323"/>
        <v>0</v>
      </c>
      <c r="EM62" s="127">
        <f t="shared" ca="1" si="323"/>
        <v>0</v>
      </c>
      <c r="EN62" s="125">
        <f t="shared" ca="1" si="323"/>
        <v>0</v>
      </c>
      <c r="EO62" s="126">
        <f t="shared" ca="1" si="323"/>
        <v>0</v>
      </c>
      <c r="EP62" s="126">
        <f t="shared" ca="1" si="323"/>
        <v>0</v>
      </c>
      <c r="EQ62" s="126">
        <f t="shared" ca="1" si="323"/>
        <v>0</v>
      </c>
      <c r="ER62" s="126">
        <f t="shared" ca="1" si="323"/>
        <v>0</v>
      </c>
      <c r="ES62" s="126">
        <f t="shared" ca="1" si="323"/>
        <v>0</v>
      </c>
      <c r="ET62" s="126">
        <f t="shared" ca="1" si="323"/>
        <v>0</v>
      </c>
      <c r="EU62" s="126">
        <f t="shared" ca="1" si="323"/>
        <v>0</v>
      </c>
      <c r="EV62" s="126">
        <f t="shared" ca="1" si="323"/>
        <v>0</v>
      </c>
      <c r="EW62" s="126">
        <f t="shared" ca="1" si="323"/>
        <v>0</v>
      </c>
      <c r="EX62" s="126">
        <f t="shared" ca="1" si="323"/>
        <v>0</v>
      </c>
      <c r="EY62" s="127">
        <f t="shared" ca="1" si="323"/>
        <v>0</v>
      </c>
      <c r="EZ62" s="125">
        <f t="shared" ca="1" si="323"/>
        <v>0</v>
      </c>
      <c r="FA62" s="126">
        <f t="shared" ca="1" si="323"/>
        <v>0</v>
      </c>
      <c r="FB62" s="126">
        <f t="shared" ca="1" si="323"/>
        <v>0</v>
      </c>
      <c r="FC62" s="126">
        <f t="shared" ca="1" si="323"/>
        <v>0</v>
      </c>
      <c r="FD62" s="126">
        <f t="shared" ca="1" si="323"/>
        <v>0</v>
      </c>
      <c r="FE62" s="126">
        <f t="shared" ca="1" si="323"/>
        <v>0</v>
      </c>
      <c r="FF62" s="126">
        <f t="shared" ca="1" si="323"/>
        <v>0</v>
      </c>
      <c r="FG62" s="126">
        <f t="shared" ca="1" si="323"/>
        <v>0</v>
      </c>
      <c r="FH62" s="126">
        <f t="shared" ref="FH62:GI62" ca="1" si="324">IF($M62&lt;=FG$6,0,IF(AND($M62&gt;FG$6,$M62&lt;=FH$6),$R62-(SUM(OFFSET($AJ62,0,0,1,MATCH(FG$6,$AJ$6:$GI$6)))),IF($L62&gt;FH$6,0,(IF($M62&gt;FH$6,$Q62*FH$4)))))</f>
        <v>0</v>
      </c>
      <c r="FI62" s="126">
        <f t="shared" ca="1" si="324"/>
        <v>0</v>
      </c>
      <c r="FJ62" s="126">
        <f t="shared" ca="1" si="324"/>
        <v>0</v>
      </c>
      <c r="FK62" s="127">
        <f t="shared" ca="1" si="324"/>
        <v>0</v>
      </c>
      <c r="FL62" s="125">
        <f t="shared" ca="1" si="324"/>
        <v>0</v>
      </c>
      <c r="FM62" s="126">
        <f t="shared" ca="1" si="324"/>
        <v>0</v>
      </c>
      <c r="FN62" s="126">
        <f t="shared" ca="1" si="324"/>
        <v>0</v>
      </c>
      <c r="FO62" s="126">
        <f t="shared" ca="1" si="324"/>
        <v>0</v>
      </c>
      <c r="FP62" s="126">
        <f t="shared" ca="1" si="324"/>
        <v>0</v>
      </c>
      <c r="FQ62" s="126">
        <f t="shared" ca="1" si="324"/>
        <v>0</v>
      </c>
      <c r="FR62" s="126">
        <f t="shared" ca="1" si="324"/>
        <v>0</v>
      </c>
      <c r="FS62" s="126">
        <f t="shared" ca="1" si="324"/>
        <v>0</v>
      </c>
      <c r="FT62" s="126">
        <f t="shared" ca="1" si="324"/>
        <v>0</v>
      </c>
      <c r="FU62" s="126">
        <f t="shared" ca="1" si="324"/>
        <v>0</v>
      </c>
      <c r="FV62" s="126">
        <f t="shared" ca="1" si="324"/>
        <v>0</v>
      </c>
      <c r="FW62" s="127">
        <f t="shared" ca="1" si="324"/>
        <v>0</v>
      </c>
      <c r="FX62" s="125">
        <f t="shared" ca="1" si="324"/>
        <v>0</v>
      </c>
      <c r="FY62" s="126">
        <f t="shared" ca="1" si="324"/>
        <v>0</v>
      </c>
      <c r="FZ62" s="126">
        <f t="shared" ca="1" si="324"/>
        <v>0</v>
      </c>
      <c r="GA62" s="126">
        <f t="shared" ca="1" si="324"/>
        <v>0</v>
      </c>
      <c r="GB62" s="126">
        <f t="shared" ca="1" si="324"/>
        <v>0</v>
      </c>
      <c r="GC62" s="126">
        <f t="shared" ca="1" si="324"/>
        <v>0</v>
      </c>
      <c r="GD62" s="126">
        <f t="shared" ca="1" si="324"/>
        <v>0</v>
      </c>
      <c r="GE62" s="126">
        <f t="shared" ca="1" si="324"/>
        <v>0</v>
      </c>
      <c r="GF62" s="126">
        <f t="shared" ca="1" si="324"/>
        <v>0</v>
      </c>
      <c r="GG62" s="126">
        <f t="shared" ca="1" si="324"/>
        <v>0</v>
      </c>
      <c r="GH62" s="126">
        <f t="shared" ca="1" si="324"/>
        <v>0</v>
      </c>
      <c r="GI62" s="127">
        <f t="shared" ca="1" si="324"/>
        <v>0</v>
      </c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</row>
    <row r="63" spans="1:222" ht="12.95" customHeight="1" x14ac:dyDescent="0.25">
      <c r="A63" s="34"/>
      <c r="B63" s="275" t="s">
        <v>15</v>
      </c>
      <c r="C63" s="29" t="s">
        <v>512</v>
      </c>
      <c r="D63" s="276" t="s">
        <v>360</v>
      </c>
      <c r="E63" s="29" t="s">
        <v>322</v>
      </c>
      <c r="F63" s="29" t="s">
        <v>448</v>
      </c>
      <c r="G63" s="258" t="s">
        <v>449</v>
      </c>
      <c r="H63" s="1">
        <v>16500100000</v>
      </c>
      <c r="I63" s="1">
        <v>44800401000</v>
      </c>
      <c r="J63" s="100" t="str">
        <f>IF(AND(M63&gt;VLOOKUP($B$2,References!A:B,2,FALSE),M63&lt;$B$2),"Ending Depreciation",IF(M63&lt;=$B$2,"Fully Depreciated",IF(M63&gt;$B$2,"Depreciating","ERROR")))</f>
        <v>Fully Depreciated</v>
      </c>
      <c r="K63" s="52" t="s">
        <v>168</v>
      </c>
      <c r="L63" s="102">
        <f>VLOOKUP(K63,References!U:W,3,FALSE)</f>
        <v>40538</v>
      </c>
      <c r="M63" s="104">
        <f t="shared" si="301"/>
        <v>41633</v>
      </c>
      <c r="N63" s="106">
        <v>3</v>
      </c>
      <c r="O63" s="29">
        <f t="shared" si="302"/>
        <v>156</v>
      </c>
      <c r="P63" s="109">
        <f t="shared" si="303"/>
        <v>538.85714285714289</v>
      </c>
      <c r="Q63" s="98">
        <f t="shared" si="304"/>
        <v>157.66666666666666</v>
      </c>
      <c r="R63" s="92">
        <v>24596</v>
      </c>
      <c r="S63" s="28">
        <f t="shared" ca="1" si="305"/>
        <v>24595.999999999996</v>
      </c>
      <c r="T63" s="28">
        <f t="shared" ca="1" si="306"/>
        <v>0</v>
      </c>
      <c r="U63" s="34"/>
      <c r="V63" s="27">
        <f t="shared" ca="1" si="307"/>
        <v>0</v>
      </c>
      <c r="W63" s="27">
        <f t="shared" ca="1" si="308"/>
        <v>6937.333333333333</v>
      </c>
      <c r="X63" s="27">
        <f t="shared" ca="1" si="309"/>
        <v>8198.6666666666661</v>
      </c>
      <c r="Y63" s="27">
        <f t="shared" ca="1" si="310"/>
        <v>8198.6666666666661</v>
      </c>
      <c r="Z63" s="27">
        <f t="shared" ca="1" si="311"/>
        <v>1261.3333333333308</v>
      </c>
      <c r="AA63" s="27">
        <f t="shared" ca="1" si="312"/>
        <v>0</v>
      </c>
      <c r="AB63" s="27">
        <f t="shared" ca="1" si="313"/>
        <v>0</v>
      </c>
      <c r="AC63" s="27">
        <f t="shared" ca="1" si="314"/>
        <v>0</v>
      </c>
      <c r="AD63" s="27">
        <f t="shared" ca="1" si="315"/>
        <v>0</v>
      </c>
      <c r="AE63" s="27">
        <f t="shared" ca="1" si="316"/>
        <v>0</v>
      </c>
      <c r="AF63" s="27">
        <f t="shared" ca="1" si="317"/>
        <v>0</v>
      </c>
      <c r="AG63" s="27">
        <f t="shared" ca="1" si="318"/>
        <v>0</v>
      </c>
      <c r="AH63" s="27">
        <f t="shared" ca="1" si="319"/>
        <v>0</v>
      </c>
      <c r="AI63" s="34"/>
      <c r="AJ63" s="128">
        <f t="shared" ref="AJ63:BO63" ca="1" si="325">IF($M63&lt;=AI$6,0,IF(AND($M63&gt;AI$6,$M63&lt;=AJ$6),$R63-(SUM(OFFSET($AJ63,0,0,1,MATCH(AI$6,$AJ$6:$GI$6)))),IF($L63&gt;AJ$6,0,(IF($M63&gt;AJ$6,$Q63*AJ$4)))))</f>
        <v>0</v>
      </c>
      <c r="AK63" s="57">
        <f t="shared" ca="1" si="325"/>
        <v>0</v>
      </c>
      <c r="AL63" s="57">
        <f t="shared" ca="1" si="325"/>
        <v>0</v>
      </c>
      <c r="AM63" s="57">
        <f t="shared" ca="1" si="325"/>
        <v>0</v>
      </c>
      <c r="AN63" s="57">
        <f t="shared" ca="1" si="325"/>
        <v>0</v>
      </c>
      <c r="AO63" s="57">
        <f t="shared" ca="1" si="325"/>
        <v>0</v>
      </c>
      <c r="AP63" s="57">
        <f t="shared" ca="1" si="325"/>
        <v>0</v>
      </c>
      <c r="AQ63" s="57">
        <f t="shared" ca="1" si="325"/>
        <v>0</v>
      </c>
      <c r="AR63" s="57">
        <f t="shared" ca="1" si="325"/>
        <v>0</v>
      </c>
      <c r="AS63" s="57">
        <f t="shared" ca="1" si="325"/>
        <v>0</v>
      </c>
      <c r="AT63" s="57">
        <f t="shared" ca="1" si="325"/>
        <v>0</v>
      </c>
      <c r="AU63" s="129">
        <f t="shared" ca="1" si="325"/>
        <v>0</v>
      </c>
      <c r="AV63" s="128">
        <f t="shared" ca="1" si="325"/>
        <v>0</v>
      </c>
      <c r="AW63" s="57">
        <f t="shared" ca="1" si="325"/>
        <v>0</v>
      </c>
      <c r="AX63" s="57">
        <f t="shared" ca="1" si="325"/>
        <v>630.66666666666663</v>
      </c>
      <c r="AY63" s="57">
        <f t="shared" ca="1" si="325"/>
        <v>630.66666666666663</v>
      </c>
      <c r="AZ63" s="57">
        <f t="shared" ca="1" si="325"/>
        <v>788.33333333333326</v>
      </c>
      <c r="BA63" s="57">
        <f t="shared" ca="1" si="325"/>
        <v>630.66666666666663</v>
      </c>
      <c r="BB63" s="57">
        <f t="shared" ca="1" si="325"/>
        <v>630.66666666666663</v>
      </c>
      <c r="BC63" s="57">
        <f t="shared" ca="1" si="325"/>
        <v>788.33333333333326</v>
      </c>
      <c r="BD63" s="57">
        <f t="shared" ca="1" si="325"/>
        <v>630.66666666666663</v>
      </c>
      <c r="BE63" s="57">
        <f t="shared" ca="1" si="325"/>
        <v>630.66666666666663</v>
      </c>
      <c r="BF63" s="57">
        <f t="shared" ca="1" si="325"/>
        <v>788.33333333333326</v>
      </c>
      <c r="BG63" s="129">
        <f t="shared" ca="1" si="325"/>
        <v>788.33333333333326</v>
      </c>
      <c r="BH63" s="128">
        <f t="shared" ca="1" si="325"/>
        <v>630.66666666666663</v>
      </c>
      <c r="BI63" s="57">
        <f t="shared" ca="1" si="325"/>
        <v>788.33333333333326</v>
      </c>
      <c r="BJ63" s="57">
        <f t="shared" ca="1" si="325"/>
        <v>630.66666666666663</v>
      </c>
      <c r="BK63" s="57">
        <f t="shared" ca="1" si="325"/>
        <v>630.66666666666663</v>
      </c>
      <c r="BL63" s="57">
        <f t="shared" ca="1" si="325"/>
        <v>788.33333333333326</v>
      </c>
      <c r="BM63" s="57">
        <f t="shared" ca="1" si="325"/>
        <v>630.66666666666663</v>
      </c>
      <c r="BN63" s="57">
        <f t="shared" ca="1" si="325"/>
        <v>630.66666666666663</v>
      </c>
      <c r="BO63" s="57">
        <f t="shared" ca="1" si="325"/>
        <v>788.33333333333326</v>
      </c>
      <c r="BP63" s="57">
        <f t="shared" ref="BP63:CU63" ca="1" si="326">IF($M63&lt;=BO$6,0,IF(AND($M63&gt;BO$6,$M63&lt;=BP$6),$R63-(SUM(OFFSET($AJ63,0,0,1,MATCH(BO$6,$AJ$6:$GI$6)))),IF($L63&gt;BP$6,0,(IF($M63&gt;BP$6,$Q63*BP$4)))))</f>
        <v>630.66666666666663</v>
      </c>
      <c r="BQ63" s="57">
        <f t="shared" ca="1" si="326"/>
        <v>630.66666666666663</v>
      </c>
      <c r="BR63" s="57">
        <f t="shared" ca="1" si="326"/>
        <v>788.33333333333326</v>
      </c>
      <c r="BS63" s="129">
        <f t="shared" ca="1" si="326"/>
        <v>630.66666666666663</v>
      </c>
      <c r="BT63" s="128">
        <f t="shared" ca="1" si="326"/>
        <v>630.66666666666663</v>
      </c>
      <c r="BU63" s="57">
        <f t="shared" ca="1" si="326"/>
        <v>788.33333333333326</v>
      </c>
      <c r="BV63" s="57">
        <f t="shared" ca="1" si="326"/>
        <v>630.66666666666663</v>
      </c>
      <c r="BW63" s="57">
        <f t="shared" ca="1" si="326"/>
        <v>630.66666666666663</v>
      </c>
      <c r="BX63" s="57">
        <f t="shared" ca="1" si="326"/>
        <v>788.33333333333326</v>
      </c>
      <c r="BY63" s="57">
        <f t="shared" ca="1" si="326"/>
        <v>630.66666666666663</v>
      </c>
      <c r="BZ63" s="57">
        <f t="shared" ca="1" si="326"/>
        <v>630.66666666666663</v>
      </c>
      <c r="CA63" s="57">
        <f t="shared" ca="1" si="326"/>
        <v>788.33333333333326</v>
      </c>
      <c r="CB63" s="57">
        <f t="shared" ca="1" si="326"/>
        <v>630.66666666666663</v>
      </c>
      <c r="CC63" s="57">
        <f t="shared" ca="1" si="326"/>
        <v>630.66666666666663</v>
      </c>
      <c r="CD63" s="57">
        <f t="shared" ca="1" si="326"/>
        <v>788.33333333333326</v>
      </c>
      <c r="CE63" s="129">
        <f t="shared" ca="1" si="326"/>
        <v>630.66666666666663</v>
      </c>
      <c r="CF63" s="128">
        <f t="shared" ca="1" si="326"/>
        <v>630.66666666666663</v>
      </c>
      <c r="CG63" s="57">
        <f t="shared" ca="1" si="326"/>
        <v>630.66666666666424</v>
      </c>
      <c r="CH63" s="57">
        <f t="shared" ca="1" si="326"/>
        <v>0</v>
      </c>
      <c r="CI63" s="57">
        <f t="shared" ca="1" si="326"/>
        <v>0</v>
      </c>
      <c r="CJ63" s="57">
        <f t="shared" ca="1" si="326"/>
        <v>0</v>
      </c>
      <c r="CK63" s="57">
        <f t="shared" ca="1" si="326"/>
        <v>0</v>
      </c>
      <c r="CL63" s="57">
        <f t="shared" ca="1" si="326"/>
        <v>0</v>
      </c>
      <c r="CM63" s="57">
        <f t="shared" ca="1" si="326"/>
        <v>0</v>
      </c>
      <c r="CN63" s="57">
        <f t="shared" ca="1" si="326"/>
        <v>0</v>
      </c>
      <c r="CO63" s="57">
        <f t="shared" ca="1" si="326"/>
        <v>0</v>
      </c>
      <c r="CP63" s="57">
        <f t="shared" ca="1" si="326"/>
        <v>0</v>
      </c>
      <c r="CQ63" s="129">
        <f t="shared" ca="1" si="326"/>
        <v>0</v>
      </c>
      <c r="CR63" s="128">
        <f t="shared" ca="1" si="326"/>
        <v>0</v>
      </c>
      <c r="CS63" s="57">
        <f t="shared" ca="1" si="326"/>
        <v>0</v>
      </c>
      <c r="CT63" s="57">
        <f t="shared" ca="1" si="326"/>
        <v>0</v>
      </c>
      <c r="CU63" s="57">
        <f t="shared" ca="1" si="326"/>
        <v>0</v>
      </c>
      <c r="CV63" s="57">
        <f t="shared" ref="CV63:EA63" ca="1" si="327">IF($M63&lt;=CU$6,0,IF(AND($M63&gt;CU$6,$M63&lt;=CV$6),$R63-(SUM(OFFSET($AJ63,0,0,1,MATCH(CU$6,$AJ$6:$GI$6)))),IF($L63&gt;CV$6,0,(IF($M63&gt;CV$6,$Q63*CV$4)))))</f>
        <v>0</v>
      </c>
      <c r="CW63" s="57">
        <f t="shared" ca="1" si="327"/>
        <v>0</v>
      </c>
      <c r="CX63" s="57">
        <f t="shared" ca="1" si="327"/>
        <v>0</v>
      </c>
      <c r="CY63" s="57">
        <f t="shared" ca="1" si="327"/>
        <v>0</v>
      </c>
      <c r="CZ63" s="57">
        <f t="shared" ca="1" si="327"/>
        <v>0</v>
      </c>
      <c r="DA63" s="57">
        <f t="shared" ca="1" si="327"/>
        <v>0</v>
      </c>
      <c r="DB63" s="57">
        <f t="shared" ca="1" si="327"/>
        <v>0</v>
      </c>
      <c r="DC63" s="129">
        <f t="shared" ca="1" si="327"/>
        <v>0</v>
      </c>
      <c r="DD63" s="128">
        <f t="shared" ca="1" si="327"/>
        <v>0</v>
      </c>
      <c r="DE63" s="57">
        <f t="shared" ca="1" si="327"/>
        <v>0</v>
      </c>
      <c r="DF63" s="57">
        <f t="shared" ca="1" si="327"/>
        <v>0</v>
      </c>
      <c r="DG63" s="57">
        <f t="shared" ca="1" si="327"/>
        <v>0</v>
      </c>
      <c r="DH63" s="57">
        <f t="shared" ca="1" si="327"/>
        <v>0</v>
      </c>
      <c r="DI63" s="57">
        <f t="shared" ca="1" si="327"/>
        <v>0</v>
      </c>
      <c r="DJ63" s="57">
        <f t="shared" ca="1" si="327"/>
        <v>0</v>
      </c>
      <c r="DK63" s="57">
        <f t="shared" ca="1" si="327"/>
        <v>0</v>
      </c>
      <c r="DL63" s="57">
        <f t="shared" ca="1" si="327"/>
        <v>0</v>
      </c>
      <c r="DM63" s="57">
        <f t="shared" ca="1" si="327"/>
        <v>0</v>
      </c>
      <c r="DN63" s="57">
        <f t="shared" ca="1" si="327"/>
        <v>0</v>
      </c>
      <c r="DO63" s="129">
        <f t="shared" ca="1" si="327"/>
        <v>0</v>
      </c>
      <c r="DP63" s="128">
        <f t="shared" ca="1" si="327"/>
        <v>0</v>
      </c>
      <c r="DQ63" s="57">
        <f t="shared" ca="1" si="327"/>
        <v>0</v>
      </c>
      <c r="DR63" s="57">
        <f t="shared" ca="1" si="327"/>
        <v>0</v>
      </c>
      <c r="DS63" s="57">
        <f t="shared" ca="1" si="327"/>
        <v>0</v>
      </c>
      <c r="DT63" s="57">
        <f t="shared" ca="1" si="327"/>
        <v>0</v>
      </c>
      <c r="DU63" s="57">
        <f t="shared" ca="1" si="327"/>
        <v>0</v>
      </c>
      <c r="DV63" s="57">
        <f t="shared" ca="1" si="327"/>
        <v>0</v>
      </c>
      <c r="DW63" s="57">
        <f t="shared" ca="1" si="327"/>
        <v>0</v>
      </c>
      <c r="DX63" s="57">
        <f t="shared" ca="1" si="327"/>
        <v>0</v>
      </c>
      <c r="DY63" s="57">
        <f t="shared" ca="1" si="327"/>
        <v>0</v>
      </c>
      <c r="DZ63" s="57">
        <f t="shared" ca="1" si="327"/>
        <v>0</v>
      </c>
      <c r="EA63" s="129">
        <f t="shared" ca="1" si="327"/>
        <v>0</v>
      </c>
      <c r="EB63" s="128">
        <f t="shared" ref="EB63:FG63" ca="1" si="328">IF($M63&lt;=EA$6,0,IF(AND($M63&gt;EA$6,$M63&lt;=EB$6),$R63-(SUM(OFFSET($AJ63,0,0,1,MATCH(EA$6,$AJ$6:$GI$6)))),IF($L63&gt;EB$6,0,(IF($M63&gt;EB$6,$Q63*EB$4)))))</f>
        <v>0</v>
      </c>
      <c r="EC63" s="57">
        <f t="shared" ca="1" si="328"/>
        <v>0</v>
      </c>
      <c r="ED63" s="57">
        <f t="shared" ca="1" si="328"/>
        <v>0</v>
      </c>
      <c r="EE63" s="57">
        <f t="shared" ca="1" si="328"/>
        <v>0</v>
      </c>
      <c r="EF63" s="57">
        <f t="shared" ca="1" si="328"/>
        <v>0</v>
      </c>
      <c r="EG63" s="57">
        <f t="shared" ca="1" si="328"/>
        <v>0</v>
      </c>
      <c r="EH63" s="57">
        <f t="shared" ca="1" si="328"/>
        <v>0</v>
      </c>
      <c r="EI63" s="57">
        <f t="shared" ca="1" si="328"/>
        <v>0</v>
      </c>
      <c r="EJ63" s="57">
        <f t="shared" ca="1" si="328"/>
        <v>0</v>
      </c>
      <c r="EK63" s="57">
        <f t="shared" ca="1" si="328"/>
        <v>0</v>
      </c>
      <c r="EL63" s="57">
        <f t="shared" ca="1" si="328"/>
        <v>0</v>
      </c>
      <c r="EM63" s="129">
        <f t="shared" ca="1" si="328"/>
        <v>0</v>
      </c>
      <c r="EN63" s="128">
        <f t="shared" ca="1" si="328"/>
        <v>0</v>
      </c>
      <c r="EO63" s="57">
        <f t="shared" ca="1" si="328"/>
        <v>0</v>
      </c>
      <c r="EP63" s="57">
        <f t="shared" ca="1" si="328"/>
        <v>0</v>
      </c>
      <c r="EQ63" s="57">
        <f t="shared" ca="1" si="328"/>
        <v>0</v>
      </c>
      <c r="ER63" s="57">
        <f t="shared" ca="1" si="328"/>
        <v>0</v>
      </c>
      <c r="ES63" s="57">
        <f t="shared" ca="1" si="328"/>
        <v>0</v>
      </c>
      <c r="ET63" s="57">
        <f t="shared" ca="1" si="328"/>
        <v>0</v>
      </c>
      <c r="EU63" s="57">
        <f t="shared" ca="1" si="328"/>
        <v>0</v>
      </c>
      <c r="EV63" s="57">
        <f t="shared" ca="1" si="328"/>
        <v>0</v>
      </c>
      <c r="EW63" s="57">
        <f t="shared" ca="1" si="328"/>
        <v>0</v>
      </c>
      <c r="EX63" s="57">
        <f t="shared" ca="1" si="328"/>
        <v>0</v>
      </c>
      <c r="EY63" s="129">
        <f t="shared" ca="1" si="328"/>
        <v>0</v>
      </c>
      <c r="EZ63" s="128">
        <f t="shared" ca="1" si="328"/>
        <v>0</v>
      </c>
      <c r="FA63" s="57">
        <f t="shared" ca="1" si="328"/>
        <v>0</v>
      </c>
      <c r="FB63" s="57">
        <f t="shared" ca="1" si="328"/>
        <v>0</v>
      </c>
      <c r="FC63" s="57">
        <f t="shared" ca="1" si="328"/>
        <v>0</v>
      </c>
      <c r="FD63" s="57">
        <f t="shared" ca="1" si="328"/>
        <v>0</v>
      </c>
      <c r="FE63" s="57">
        <f t="shared" ca="1" si="328"/>
        <v>0</v>
      </c>
      <c r="FF63" s="57">
        <f t="shared" ca="1" si="328"/>
        <v>0</v>
      </c>
      <c r="FG63" s="57">
        <f t="shared" ca="1" si="328"/>
        <v>0</v>
      </c>
      <c r="FH63" s="57">
        <f t="shared" ref="FH63:GI63" ca="1" si="329">IF($M63&lt;=FG$6,0,IF(AND($M63&gt;FG$6,$M63&lt;=FH$6),$R63-(SUM(OFFSET($AJ63,0,0,1,MATCH(FG$6,$AJ$6:$GI$6)))),IF($L63&gt;FH$6,0,(IF($M63&gt;FH$6,$Q63*FH$4)))))</f>
        <v>0</v>
      </c>
      <c r="FI63" s="57">
        <f t="shared" ca="1" si="329"/>
        <v>0</v>
      </c>
      <c r="FJ63" s="57">
        <f t="shared" ca="1" si="329"/>
        <v>0</v>
      </c>
      <c r="FK63" s="129">
        <f t="shared" ca="1" si="329"/>
        <v>0</v>
      </c>
      <c r="FL63" s="128">
        <f t="shared" ca="1" si="329"/>
        <v>0</v>
      </c>
      <c r="FM63" s="57">
        <f t="shared" ca="1" si="329"/>
        <v>0</v>
      </c>
      <c r="FN63" s="57">
        <f t="shared" ca="1" si="329"/>
        <v>0</v>
      </c>
      <c r="FO63" s="57">
        <f t="shared" ca="1" si="329"/>
        <v>0</v>
      </c>
      <c r="FP63" s="57">
        <f t="shared" ca="1" si="329"/>
        <v>0</v>
      </c>
      <c r="FQ63" s="57">
        <f t="shared" ca="1" si="329"/>
        <v>0</v>
      </c>
      <c r="FR63" s="57">
        <f t="shared" ca="1" si="329"/>
        <v>0</v>
      </c>
      <c r="FS63" s="57">
        <f t="shared" ca="1" si="329"/>
        <v>0</v>
      </c>
      <c r="FT63" s="57">
        <f t="shared" ca="1" si="329"/>
        <v>0</v>
      </c>
      <c r="FU63" s="57">
        <f t="shared" ca="1" si="329"/>
        <v>0</v>
      </c>
      <c r="FV63" s="57">
        <f t="shared" ca="1" si="329"/>
        <v>0</v>
      </c>
      <c r="FW63" s="129">
        <f t="shared" ca="1" si="329"/>
        <v>0</v>
      </c>
      <c r="FX63" s="128">
        <f t="shared" ca="1" si="329"/>
        <v>0</v>
      </c>
      <c r="FY63" s="57">
        <f t="shared" ca="1" si="329"/>
        <v>0</v>
      </c>
      <c r="FZ63" s="57">
        <f t="shared" ca="1" si="329"/>
        <v>0</v>
      </c>
      <c r="GA63" s="57">
        <f t="shared" ca="1" si="329"/>
        <v>0</v>
      </c>
      <c r="GB63" s="57">
        <f t="shared" ca="1" si="329"/>
        <v>0</v>
      </c>
      <c r="GC63" s="57">
        <f t="shared" ca="1" si="329"/>
        <v>0</v>
      </c>
      <c r="GD63" s="57">
        <f t="shared" ca="1" si="329"/>
        <v>0</v>
      </c>
      <c r="GE63" s="57">
        <f t="shared" ca="1" si="329"/>
        <v>0</v>
      </c>
      <c r="GF63" s="57">
        <f t="shared" ca="1" si="329"/>
        <v>0</v>
      </c>
      <c r="GG63" s="57">
        <f t="shared" ca="1" si="329"/>
        <v>0</v>
      </c>
      <c r="GH63" s="57">
        <f t="shared" ca="1" si="329"/>
        <v>0</v>
      </c>
      <c r="GI63" s="129">
        <f t="shared" ca="1" si="329"/>
        <v>0</v>
      </c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</row>
    <row r="64" spans="1:222" ht="12.95" customHeight="1" x14ac:dyDescent="0.25">
      <c r="A64" s="34"/>
      <c r="B64" s="275" t="s">
        <v>15</v>
      </c>
      <c r="C64" s="29" t="s">
        <v>513</v>
      </c>
      <c r="D64" s="276" t="s">
        <v>361</v>
      </c>
      <c r="E64" s="29" t="s">
        <v>324</v>
      </c>
      <c r="F64" s="29" t="s">
        <v>450</v>
      </c>
      <c r="G64" s="258" t="s">
        <v>451</v>
      </c>
      <c r="H64" s="1">
        <v>16500100000</v>
      </c>
      <c r="I64" s="1">
        <v>44800501000</v>
      </c>
      <c r="J64" s="100" t="str">
        <f>IF(AND(M64&gt;VLOOKUP($B$2,References!A:B,2,FALSE),M64&lt;$B$2),"Ending Depreciation",IF(M64&lt;=$B$2,"Fully Depreciated",IF(M64&gt;$B$2,"Depreciating","ERROR")))</f>
        <v>Fully Depreciated</v>
      </c>
      <c r="K64" s="52" t="s">
        <v>199</v>
      </c>
      <c r="L64" s="102">
        <f>VLOOKUP(K64,References!U:W,3,FALSE)</f>
        <v>41483</v>
      </c>
      <c r="M64" s="104">
        <f t="shared" si="301"/>
        <v>42578</v>
      </c>
      <c r="N64" s="106">
        <v>3</v>
      </c>
      <c r="O64" s="29">
        <f t="shared" si="302"/>
        <v>156</v>
      </c>
      <c r="P64" s="109">
        <f t="shared" si="303"/>
        <v>403.85714285714283</v>
      </c>
      <c r="Q64" s="98">
        <f t="shared" si="304"/>
        <v>142.98076923076923</v>
      </c>
      <c r="R64" s="92">
        <v>22305</v>
      </c>
      <c r="S64" s="28">
        <f t="shared" ca="1" si="305"/>
        <v>22304.999999999996</v>
      </c>
      <c r="T64" s="28">
        <f t="shared" ca="1" si="306"/>
        <v>0</v>
      </c>
      <c r="U64" s="34"/>
      <c r="V64" s="27">
        <f t="shared" ca="1" si="307"/>
        <v>0</v>
      </c>
      <c r="W64" s="27">
        <f t="shared" ca="1" si="308"/>
        <v>0</v>
      </c>
      <c r="X64" s="27">
        <f t="shared" ca="1" si="309"/>
        <v>0</v>
      </c>
      <c r="Y64" s="27">
        <f t="shared" ca="1" si="310"/>
        <v>1858.75</v>
      </c>
      <c r="Z64" s="27">
        <f t="shared" ca="1" si="311"/>
        <v>7435.0000000000009</v>
      </c>
      <c r="AA64" s="27">
        <f t="shared" ca="1" si="312"/>
        <v>7435.0000000000009</v>
      </c>
      <c r="AB64" s="27">
        <f t="shared" ca="1" si="313"/>
        <v>5576.2499999999973</v>
      </c>
      <c r="AC64" s="27">
        <f t="shared" ca="1" si="314"/>
        <v>0</v>
      </c>
      <c r="AD64" s="27">
        <f t="shared" ca="1" si="315"/>
        <v>0</v>
      </c>
      <c r="AE64" s="27">
        <f t="shared" ca="1" si="316"/>
        <v>0</v>
      </c>
      <c r="AF64" s="27">
        <f t="shared" ca="1" si="317"/>
        <v>0</v>
      </c>
      <c r="AG64" s="27">
        <f t="shared" ca="1" si="318"/>
        <v>0</v>
      </c>
      <c r="AH64" s="27">
        <f t="shared" ca="1" si="319"/>
        <v>0</v>
      </c>
      <c r="AI64" s="34"/>
      <c r="AJ64" s="128">
        <f t="shared" ref="AJ64:BO64" ca="1" si="330">IF($M64&lt;=AI$6,0,IF(AND($M64&gt;AI$6,$M64&lt;=AJ$6),$R64-(SUM(OFFSET($AJ64,0,0,1,MATCH(AI$6,$AJ$6:$GI$6)))),IF($L64&gt;AJ$6,0,(IF($M64&gt;AJ$6,$Q64*AJ$4)))))</f>
        <v>0</v>
      </c>
      <c r="AK64" s="57">
        <f t="shared" ca="1" si="330"/>
        <v>0</v>
      </c>
      <c r="AL64" s="57">
        <f t="shared" ca="1" si="330"/>
        <v>0</v>
      </c>
      <c r="AM64" s="57">
        <f t="shared" ca="1" si="330"/>
        <v>0</v>
      </c>
      <c r="AN64" s="57">
        <f t="shared" ca="1" si="330"/>
        <v>0</v>
      </c>
      <c r="AO64" s="57">
        <f t="shared" ca="1" si="330"/>
        <v>0</v>
      </c>
      <c r="AP64" s="57">
        <f t="shared" ca="1" si="330"/>
        <v>0</v>
      </c>
      <c r="AQ64" s="57">
        <f t="shared" ca="1" si="330"/>
        <v>0</v>
      </c>
      <c r="AR64" s="57">
        <f t="shared" ca="1" si="330"/>
        <v>0</v>
      </c>
      <c r="AS64" s="57">
        <f t="shared" ca="1" si="330"/>
        <v>0</v>
      </c>
      <c r="AT64" s="57">
        <f t="shared" ca="1" si="330"/>
        <v>0</v>
      </c>
      <c r="AU64" s="129">
        <f t="shared" ca="1" si="330"/>
        <v>0</v>
      </c>
      <c r="AV64" s="128">
        <f t="shared" ca="1" si="330"/>
        <v>0</v>
      </c>
      <c r="AW64" s="57">
        <f t="shared" ca="1" si="330"/>
        <v>0</v>
      </c>
      <c r="AX64" s="57">
        <f t="shared" ca="1" si="330"/>
        <v>0</v>
      </c>
      <c r="AY64" s="57">
        <f t="shared" ca="1" si="330"/>
        <v>0</v>
      </c>
      <c r="AZ64" s="57">
        <f t="shared" ca="1" si="330"/>
        <v>0</v>
      </c>
      <c r="BA64" s="57">
        <f t="shared" ca="1" si="330"/>
        <v>0</v>
      </c>
      <c r="BB64" s="57">
        <f t="shared" ca="1" si="330"/>
        <v>0</v>
      </c>
      <c r="BC64" s="57">
        <f t="shared" ca="1" si="330"/>
        <v>0</v>
      </c>
      <c r="BD64" s="57">
        <f t="shared" ca="1" si="330"/>
        <v>0</v>
      </c>
      <c r="BE64" s="57">
        <f t="shared" ca="1" si="330"/>
        <v>0</v>
      </c>
      <c r="BF64" s="57">
        <f t="shared" ca="1" si="330"/>
        <v>0</v>
      </c>
      <c r="BG64" s="129">
        <f t="shared" ca="1" si="330"/>
        <v>0</v>
      </c>
      <c r="BH64" s="128">
        <f t="shared" ca="1" si="330"/>
        <v>0</v>
      </c>
      <c r="BI64" s="57">
        <f t="shared" ca="1" si="330"/>
        <v>0</v>
      </c>
      <c r="BJ64" s="57">
        <f t="shared" ca="1" si="330"/>
        <v>0</v>
      </c>
      <c r="BK64" s="57">
        <f t="shared" ca="1" si="330"/>
        <v>0</v>
      </c>
      <c r="BL64" s="57">
        <f t="shared" ca="1" si="330"/>
        <v>0</v>
      </c>
      <c r="BM64" s="57">
        <f t="shared" ca="1" si="330"/>
        <v>0</v>
      </c>
      <c r="BN64" s="57">
        <f t="shared" ca="1" si="330"/>
        <v>0</v>
      </c>
      <c r="BO64" s="57">
        <f t="shared" ca="1" si="330"/>
        <v>0</v>
      </c>
      <c r="BP64" s="57">
        <f t="shared" ref="BP64:CU64" ca="1" si="331">IF($M64&lt;=BO$6,0,IF(AND($M64&gt;BO$6,$M64&lt;=BP$6),$R64-(SUM(OFFSET($AJ64,0,0,1,MATCH(BO$6,$AJ$6:$GI$6)))),IF($L64&gt;BP$6,0,(IF($M64&gt;BP$6,$Q64*BP$4)))))</f>
        <v>0</v>
      </c>
      <c r="BQ64" s="57">
        <f t="shared" ca="1" si="331"/>
        <v>0</v>
      </c>
      <c r="BR64" s="57">
        <f t="shared" ca="1" si="331"/>
        <v>0</v>
      </c>
      <c r="BS64" s="129">
        <f t="shared" ca="1" si="331"/>
        <v>0</v>
      </c>
      <c r="BT64" s="128">
        <f t="shared" ca="1" si="331"/>
        <v>0</v>
      </c>
      <c r="BU64" s="57">
        <f t="shared" ca="1" si="331"/>
        <v>0</v>
      </c>
      <c r="BV64" s="57">
        <f t="shared" ca="1" si="331"/>
        <v>0</v>
      </c>
      <c r="BW64" s="57">
        <f t="shared" ca="1" si="331"/>
        <v>0</v>
      </c>
      <c r="BX64" s="57">
        <f t="shared" ca="1" si="331"/>
        <v>0</v>
      </c>
      <c r="BY64" s="57">
        <f t="shared" ca="1" si="331"/>
        <v>0</v>
      </c>
      <c r="BZ64" s="57">
        <f t="shared" ca="1" si="331"/>
        <v>0</v>
      </c>
      <c r="CA64" s="57">
        <f t="shared" ca="1" si="331"/>
        <v>0</v>
      </c>
      <c r="CB64" s="57">
        <f t="shared" ca="1" si="331"/>
        <v>0</v>
      </c>
      <c r="CC64" s="57">
        <f t="shared" ca="1" si="331"/>
        <v>571.92307692307691</v>
      </c>
      <c r="CD64" s="57">
        <f t="shared" ca="1" si="331"/>
        <v>714.90384615384619</v>
      </c>
      <c r="CE64" s="129">
        <f t="shared" ca="1" si="331"/>
        <v>571.92307692307691</v>
      </c>
      <c r="CF64" s="128">
        <f t="shared" ca="1" si="331"/>
        <v>571.92307692307691</v>
      </c>
      <c r="CG64" s="57">
        <f t="shared" ca="1" si="331"/>
        <v>714.90384615384619</v>
      </c>
      <c r="CH64" s="57">
        <f t="shared" ca="1" si="331"/>
        <v>571.92307692307691</v>
      </c>
      <c r="CI64" s="57">
        <f t="shared" ca="1" si="331"/>
        <v>571.92307692307691</v>
      </c>
      <c r="CJ64" s="57">
        <f t="shared" ca="1" si="331"/>
        <v>714.90384615384619</v>
      </c>
      <c r="CK64" s="57">
        <f t="shared" ca="1" si="331"/>
        <v>571.92307692307691</v>
      </c>
      <c r="CL64" s="57">
        <f t="shared" ca="1" si="331"/>
        <v>571.92307692307691</v>
      </c>
      <c r="CM64" s="57">
        <f t="shared" ca="1" si="331"/>
        <v>714.90384615384619</v>
      </c>
      <c r="CN64" s="57">
        <f t="shared" ca="1" si="331"/>
        <v>571.92307692307691</v>
      </c>
      <c r="CO64" s="57">
        <f t="shared" ca="1" si="331"/>
        <v>571.92307692307691</v>
      </c>
      <c r="CP64" s="57">
        <f t="shared" ca="1" si="331"/>
        <v>714.90384615384619</v>
      </c>
      <c r="CQ64" s="129">
        <f t="shared" ca="1" si="331"/>
        <v>571.92307692307691</v>
      </c>
      <c r="CR64" s="128">
        <f t="shared" ca="1" si="331"/>
        <v>571.92307692307691</v>
      </c>
      <c r="CS64" s="57">
        <f t="shared" ca="1" si="331"/>
        <v>714.90384615384619</v>
      </c>
      <c r="CT64" s="57">
        <f t="shared" ca="1" si="331"/>
        <v>571.92307692307691</v>
      </c>
      <c r="CU64" s="57">
        <f t="shared" ca="1" si="331"/>
        <v>571.92307692307691</v>
      </c>
      <c r="CV64" s="57">
        <f t="shared" ref="CV64:EA64" ca="1" si="332">IF($M64&lt;=CU$6,0,IF(AND($M64&gt;CU$6,$M64&lt;=CV$6),$R64-(SUM(OFFSET($AJ64,0,0,1,MATCH(CU$6,$AJ$6:$GI$6)))),IF($L64&gt;CV$6,0,(IF($M64&gt;CV$6,$Q64*CV$4)))))</f>
        <v>714.90384615384619</v>
      </c>
      <c r="CW64" s="57">
        <f t="shared" ca="1" si="332"/>
        <v>571.92307692307691</v>
      </c>
      <c r="CX64" s="57">
        <f t="shared" ca="1" si="332"/>
        <v>571.92307692307691</v>
      </c>
      <c r="CY64" s="57">
        <f t="shared" ca="1" si="332"/>
        <v>714.90384615384619</v>
      </c>
      <c r="CZ64" s="57">
        <f t="shared" ca="1" si="332"/>
        <v>571.92307692307691</v>
      </c>
      <c r="DA64" s="57">
        <f t="shared" ca="1" si="332"/>
        <v>571.92307692307691</v>
      </c>
      <c r="DB64" s="57">
        <f t="shared" ca="1" si="332"/>
        <v>714.90384615384619</v>
      </c>
      <c r="DC64" s="129">
        <f t="shared" ca="1" si="332"/>
        <v>571.92307692307691</v>
      </c>
      <c r="DD64" s="128">
        <f t="shared" ca="1" si="332"/>
        <v>571.92307692307691</v>
      </c>
      <c r="DE64" s="57">
        <f t="shared" ca="1" si="332"/>
        <v>714.90384615384619</v>
      </c>
      <c r="DF64" s="57">
        <f t="shared" ca="1" si="332"/>
        <v>571.92307692307691</v>
      </c>
      <c r="DG64" s="57">
        <f t="shared" ca="1" si="332"/>
        <v>571.92307692307691</v>
      </c>
      <c r="DH64" s="57">
        <f t="shared" ca="1" si="332"/>
        <v>714.90384615384619</v>
      </c>
      <c r="DI64" s="57">
        <f t="shared" ca="1" si="332"/>
        <v>571.92307692307691</v>
      </c>
      <c r="DJ64" s="57">
        <f t="shared" ca="1" si="332"/>
        <v>571.92307692307691</v>
      </c>
      <c r="DK64" s="57">
        <f t="shared" ca="1" si="332"/>
        <v>714.90384615384619</v>
      </c>
      <c r="DL64" s="57">
        <f t="shared" ca="1" si="332"/>
        <v>571.92307692307691</v>
      </c>
      <c r="DM64" s="57">
        <f t="shared" ca="1" si="332"/>
        <v>-3.637978807091713E-12</v>
      </c>
      <c r="DN64" s="57">
        <f t="shared" ca="1" si="332"/>
        <v>0</v>
      </c>
      <c r="DO64" s="129">
        <f t="shared" ca="1" si="332"/>
        <v>0</v>
      </c>
      <c r="DP64" s="128">
        <f t="shared" ca="1" si="332"/>
        <v>0</v>
      </c>
      <c r="DQ64" s="57">
        <f t="shared" ca="1" si="332"/>
        <v>0</v>
      </c>
      <c r="DR64" s="57">
        <f t="shared" ca="1" si="332"/>
        <v>0</v>
      </c>
      <c r="DS64" s="57">
        <f t="shared" ca="1" si="332"/>
        <v>0</v>
      </c>
      <c r="DT64" s="57">
        <f t="shared" ca="1" si="332"/>
        <v>0</v>
      </c>
      <c r="DU64" s="57">
        <f t="shared" ca="1" si="332"/>
        <v>0</v>
      </c>
      <c r="DV64" s="57">
        <f t="shared" ca="1" si="332"/>
        <v>0</v>
      </c>
      <c r="DW64" s="57">
        <f t="shared" ca="1" si="332"/>
        <v>0</v>
      </c>
      <c r="DX64" s="57">
        <f t="shared" ca="1" si="332"/>
        <v>0</v>
      </c>
      <c r="DY64" s="57">
        <f t="shared" ca="1" si="332"/>
        <v>0</v>
      </c>
      <c r="DZ64" s="57">
        <f t="shared" ca="1" si="332"/>
        <v>0</v>
      </c>
      <c r="EA64" s="129">
        <f t="shared" ca="1" si="332"/>
        <v>0</v>
      </c>
      <c r="EB64" s="128">
        <f t="shared" ref="EB64:FG64" ca="1" si="333">IF($M64&lt;=EA$6,0,IF(AND($M64&gt;EA$6,$M64&lt;=EB$6),$R64-(SUM(OFFSET($AJ64,0,0,1,MATCH(EA$6,$AJ$6:$GI$6)))),IF($L64&gt;EB$6,0,(IF($M64&gt;EB$6,$Q64*EB$4)))))</f>
        <v>0</v>
      </c>
      <c r="EC64" s="57">
        <f t="shared" ca="1" si="333"/>
        <v>0</v>
      </c>
      <c r="ED64" s="57">
        <f t="shared" ca="1" si="333"/>
        <v>0</v>
      </c>
      <c r="EE64" s="57">
        <f t="shared" ca="1" si="333"/>
        <v>0</v>
      </c>
      <c r="EF64" s="57">
        <f t="shared" ca="1" si="333"/>
        <v>0</v>
      </c>
      <c r="EG64" s="57">
        <f t="shared" ca="1" si="333"/>
        <v>0</v>
      </c>
      <c r="EH64" s="57">
        <f t="shared" ca="1" si="333"/>
        <v>0</v>
      </c>
      <c r="EI64" s="57">
        <f t="shared" ca="1" si="333"/>
        <v>0</v>
      </c>
      <c r="EJ64" s="57">
        <f t="shared" ca="1" si="333"/>
        <v>0</v>
      </c>
      <c r="EK64" s="57">
        <f t="shared" ca="1" si="333"/>
        <v>0</v>
      </c>
      <c r="EL64" s="57">
        <f t="shared" ca="1" si="333"/>
        <v>0</v>
      </c>
      <c r="EM64" s="129">
        <f t="shared" ca="1" si="333"/>
        <v>0</v>
      </c>
      <c r="EN64" s="128">
        <f t="shared" ca="1" si="333"/>
        <v>0</v>
      </c>
      <c r="EO64" s="57">
        <f t="shared" ca="1" si="333"/>
        <v>0</v>
      </c>
      <c r="EP64" s="57">
        <f t="shared" ca="1" si="333"/>
        <v>0</v>
      </c>
      <c r="EQ64" s="57">
        <f t="shared" ca="1" si="333"/>
        <v>0</v>
      </c>
      <c r="ER64" s="57">
        <f t="shared" ca="1" si="333"/>
        <v>0</v>
      </c>
      <c r="ES64" s="57">
        <f t="shared" ca="1" si="333"/>
        <v>0</v>
      </c>
      <c r="ET64" s="57">
        <f t="shared" ca="1" si="333"/>
        <v>0</v>
      </c>
      <c r="EU64" s="57">
        <f t="shared" ca="1" si="333"/>
        <v>0</v>
      </c>
      <c r="EV64" s="57">
        <f t="shared" ca="1" si="333"/>
        <v>0</v>
      </c>
      <c r="EW64" s="57">
        <f t="shared" ca="1" si="333"/>
        <v>0</v>
      </c>
      <c r="EX64" s="57">
        <f t="shared" ca="1" si="333"/>
        <v>0</v>
      </c>
      <c r="EY64" s="129">
        <f t="shared" ca="1" si="333"/>
        <v>0</v>
      </c>
      <c r="EZ64" s="128">
        <f t="shared" ca="1" si="333"/>
        <v>0</v>
      </c>
      <c r="FA64" s="57">
        <f t="shared" ca="1" si="333"/>
        <v>0</v>
      </c>
      <c r="FB64" s="57">
        <f t="shared" ca="1" si="333"/>
        <v>0</v>
      </c>
      <c r="FC64" s="57">
        <f t="shared" ca="1" si="333"/>
        <v>0</v>
      </c>
      <c r="FD64" s="57">
        <f t="shared" ca="1" si="333"/>
        <v>0</v>
      </c>
      <c r="FE64" s="57">
        <f t="shared" ca="1" si="333"/>
        <v>0</v>
      </c>
      <c r="FF64" s="57">
        <f t="shared" ca="1" si="333"/>
        <v>0</v>
      </c>
      <c r="FG64" s="57">
        <f t="shared" ca="1" si="333"/>
        <v>0</v>
      </c>
      <c r="FH64" s="57">
        <f t="shared" ref="FH64:GI64" ca="1" si="334">IF($M64&lt;=FG$6,0,IF(AND($M64&gt;FG$6,$M64&lt;=FH$6),$R64-(SUM(OFFSET($AJ64,0,0,1,MATCH(FG$6,$AJ$6:$GI$6)))),IF($L64&gt;FH$6,0,(IF($M64&gt;FH$6,$Q64*FH$4)))))</f>
        <v>0</v>
      </c>
      <c r="FI64" s="57">
        <f t="shared" ca="1" si="334"/>
        <v>0</v>
      </c>
      <c r="FJ64" s="57">
        <f t="shared" ca="1" si="334"/>
        <v>0</v>
      </c>
      <c r="FK64" s="129">
        <f t="shared" ca="1" si="334"/>
        <v>0</v>
      </c>
      <c r="FL64" s="128">
        <f t="shared" ca="1" si="334"/>
        <v>0</v>
      </c>
      <c r="FM64" s="57">
        <f t="shared" ca="1" si="334"/>
        <v>0</v>
      </c>
      <c r="FN64" s="57">
        <f t="shared" ca="1" si="334"/>
        <v>0</v>
      </c>
      <c r="FO64" s="57">
        <f t="shared" ca="1" si="334"/>
        <v>0</v>
      </c>
      <c r="FP64" s="57">
        <f t="shared" ca="1" si="334"/>
        <v>0</v>
      </c>
      <c r="FQ64" s="57">
        <f t="shared" ca="1" si="334"/>
        <v>0</v>
      </c>
      <c r="FR64" s="57">
        <f t="shared" ca="1" si="334"/>
        <v>0</v>
      </c>
      <c r="FS64" s="57">
        <f t="shared" ca="1" si="334"/>
        <v>0</v>
      </c>
      <c r="FT64" s="57">
        <f t="shared" ca="1" si="334"/>
        <v>0</v>
      </c>
      <c r="FU64" s="57">
        <f t="shared" ca="1" si="334"/>
        <v>0</v>
      </c>
      <c r="FV64" s="57">
        <f t="shared" ca="1" si="334"/>
        <v>0</v>
      </c>
      <c r="FW64" s="129">
        <f t="shared" ca="1" si="334"/>
        <v>0</v>
      </c>
      <c r="FX64" s="128">
        <f t="shared" ca="1" si="334"/>
        <v>0</v>
      </c>
      <c r="FY64" s="57">
        <f t="shared" ca="1" si="334"/>
        <v>0</v>
      </c>
      <c r="FZ64" s="57">
        <f t="shared" ca="1" si="334"/>
        <v>0</v>
      </c>
      <c r="GA64" s="57">
        <f t="shared" ca="1" si="334"/>
        <v>0</v>
      </c>
      <c r="GB64" s="57">
        <f t="shared" ca="1" si="334"/>
        <v>0</v>
      </c>
      <c r="GC64" s="57">
        <f t="shared" ca="1" si="334"/>
        <v>0</v>
      </c>
      <c r="GD64" s="57">
        <f t="shared" ca="1" si="334"/>
        <v>0</v>
      </c>
      <c r="GE64" s="57">
        <f t="shared" ca="1" si="334"/>
        <v>0</v>
      </c>
      <c r="GF64" s="57">
        <f t="shared" ca="1" si="334"/>
        <v>0</v>
      </c>
      <c r="GG64" s="57">
        <f t="shared" ca="1" si="334"/>
        <v>0</v>
      </c>
      <c r="GH64" s="57">
        <f t="shared" ca="1" si="334"/>
        <v>0</v>
      </c>
      <c r="GI64" s="129">
        <f t="shared" ca="1" si="334"/>
        <v>0</v>
      </c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</row>
    <row r="65" spans="1:222" ht="12.95" customHeight="1" x14ac:dyDescent="0.25">
      <c r="A65" s="34"/>
      <c r="B65" s="275" t="s">
        <v>15</v>
      </c>
      <c r="C65" s="29" t="s">
        <v>514</v>
      </c>
      <c r="D65" s="276" t="s">
        <v>362</v>
      </c>
      <c r="E65" s="29" t="s">
        <v>323</v>
      </c>
      <c r="F65" s="29" t="s">
        <v>452</v>
      </c>
      <c r="G65" s="258" t="s">
        <v>453</v>
      </c>
      <c r="H65" s="1">
        <v>16500100000</v>
      </c>
      <c r="I65" s="1">
        <v>44800201000</v>
      </c>
      <c r="J65" s="100" t="str">
        <f>IF(AND(M65&gt;VLOOKUP($B$2,References!A:B,2,FALSE),M65&lt;$B$2),"Ending Depreciation",IF(M65&lt;=$B$2,"Fully Depreciated",IF(M65&gt;$B$2,"Depreciating","ERROR")))</f>
        <v>Fully Depreciated</v>
      </c>
      <c r="K65" s="52" t="s">
        <v>219</v>
      </c>
      <c r="L65" s="102">
        <f>VLOOKUP(K65,References!U:W,3,FALSE)</f>
        <v>42092</v>
      </c>
      <c r="M65" s="104">
        <f t="shared" si="301"/>
        <v>43917</v>
      </c>
      <c r="N65" s="106">
        <v>5</v>
      </c>
      <c r="O65" s="29">
        <f t="shared" si="302"/>
        <v>260</v>
      </c>
      <c r="P65" s="109">
        <f t="shared" si="303"/>
        <v>316.85714285714283</v>
      </c>
      <c r="Q65" s="98">
        <f t="shared" si="304"/>
        <v>180.91153846153847</v>
      </c>
      <c r="R65" s="92">
        <v>47037</v>
      </c>
      <c r="S65" s="28">
        <f t="shared" ca="1" si="305"/>
        <v>47037</v>
      </c>
      <c r="T65" s="28">
        <f t="shared" ca="1" si="306"/>
        <v>0</v>
      </c>
      <c r="U65" s="34"/>
      <c r="V65" s="27">
        <f t="shared" ca="1" si="307"/>
        <v>0</v>
      </c>
      <c r="W65" s="27">
        <f t="shared" ca="1" si="308"/>
        <v>0</v>
      </c>
      <c r="X65" s="27">
        <f t="shared" ca="1" si="309"/>
        <v>0</v>
      </c>
      <c r="Y65" s="27">
        <f t="shared" ca="1" si="310"/>
        <v>0</v>
      </c>
      <c r="Z65" s="27">
        <f t="shared" ca="1" si="311"/>
        <v>0</v>
      </c>
      <c r="AA65" s="27">
        <f t="shared" ca="1" si="312"/>
        <v>5427.3461538461543</v>
      </c>
      <c r="AB65" s="27">
        <f t="shared" ca="1" si="313"/>
        <v>9588.3115384615376</v>
      </c>
      <c r="AC65" s="27">
        <f t="shared" ca="1" si="314"/>
        <v>9407.4</v>
      </c>
      <c r="AD65" s="27">
        <f t="shared" ca="1" si="315"/>
        <v>9407.4</v>
      </c>
      <c r="AE65" s="27">
        <f t="shared" ca="1" si="316"/>
        <v>9407.4</v>
      </c>
      <c r="AF65" s="27">
        <f t="shared" ca="1" si="317"/>
        <v>3799.1423076923061</v>
      </c>
      <c r="AG65" s="27">
        <f t="shared" ca="1" si="318"/>
        <v>0</v>
      </c>
      <c r="AH65" s="27">
        <f t="shared" ca="1" si="319"/>
        <v>0</v>
      </c>
      <c r="AI65" s="34"/>
      <c r="AJ65" s="128">
        <f t="shared" ref="AJ65:BO65" ca="1" si="335">IF($M65&lt;=AI$6,0,IF(AND($M65&gt;AI$6,$M65&lt;=AJ$6),$R65-(SUM(OFFSET($AJ65,0,0,1,MATCH(AI$6,$AJ$6:$GI$6)))),IF($L65&gt;AJ$6,0,(IF($M65&gt;AJ$6,$Q65*AJ$4)))))</f>
        <v>0</v>
      </c>
      <c r="AK65" s="57">
        <f t="shared" ca="1" si="335"/>
        <v>0</v>
      </c>
      <c r="AL65" s="57">
        <f t="shared" ca="1" si="335"/>
        <v>0</v>
      </c>
      <c r="AM65" s="57">
        <f t="shared" ca="1" si="335"/>
        <v>0</v>
      </c>
      <c r="AN65" s="57">
        <f t="shared" ca="1" si="335"/>
        <v>0</v>
      </c>
      <c r="AO65" s="57">
        <f t="shared" ca="1" si="335"/>
        <v>0</v>
      </c>
      <c r="AP65" s="57">
        <f t="shared" ca="1" si="335"/>
        <v>0</v>
      </c>
      <c r="AQ65" s="57">
        <f t="shared" ca="1" si="335"/>
        <v>0</v>
      </c>
      <c r="AR65" s="57">
        <f t="shared" ca="1" si="335"/>
        <v>0</v>
      </c>
      <c r="AS65" s="57">
        <f t="shared" ca="1" si="335"/>
        <v>0</v>
      </c>
      <c r="AT65" s="57">
        <f t="shared" ca="1" si="335"/>
        <v>0</v>
      </c>
      <c r="AU65" s="129">
        <f t="shared" ca="1" si="335"/>
        <v>0</v>
      </c>
      <c r="AV65" s="128">
        <f t="shared" ca="1" si="335"/>
        <v>0</v>
      </c>
      <c r="AW65" s="57">
        <f t="shared" ca="1" si="335"/>
        <v>0</v>
      </c>
      <c r="AX65" s="57">
        <f t="shared" ca="1" si="335"/>
        <v>0</v>
      </c>
      <c r="AY65" s="57">
        <f t="shared" ca="1" si="335"/>
        <v>0</v>
      </c>
      <c r="AZ65" s="57">
        <f t="shared" ca="1" si="335"/>
        <v>0</v>
      </c>
      <c r="BA65" s="57">
        <f t="shared" ca="1" si="335"/>
        <v>0</v>
      </c>
      <c r="BB65" s="57">
        <f t="shared" ca="1" si="335"/>
        <v>0</v>
      </c>
      <c r="BC65" s="57">
        <f t="shared" ca="1" si="335"/>
        <v>0</v>
      </c>
      <c r="BD65" s="57">
        <f t="shared" ca="1" si="335"/>
        <v>0</v>
      </c>
      <c r="BE65" s="57">
        <f t="shared" ca="1" si="335"/>
        <v>0</v>
      </c>
      <c r="BF65" s="57">
        <f t="shared" ca="1" si="335"/>
        <v>0</v>
      </c>
      <c r="BG65" s="129">
        <f t="shared" ca="1" si="335"/>
        <v>0</v>
      </c>
      <c r="BH65" s="128">
        <f t="shared" ca="1" si="335"/>
        <v>0</v>
      </c>
      <c r="BI65" s="57">
        <f t="shared" ca="1" si="335"/>
        <v>0</v>
      </c>
      <c r="BJ65" s="57">
        <f t="shared" ca="1" si="335"/>
        <v>0</v>
      </c>
      <c r="BK65" s="57">
        <f t="shared" ca="1" si="335"/>
        <v>0</v>
      </c>
      <c r="BL65" s="57">
        <f t="shared" ca="1" si="335"/>
        <v>0</v>
      </c>
      <c r="BM65" s="57">
        <f t="shared" ca="1" si="335"/>
        <v>0</v>
      </c>
      <c r="BN65" s="57">
        <f t="shared" ca="1" si="335"/>
        <v>0</v>
      </c>
      <c r="BO65" s="57">
        <f t="shared" ca="1" si="335"/>
        <v>0</v>
      </c>
      <c r="BP65" s="57">
        <f t="shared" ref="BP65:CU65" ca="1" si="336">IF($M65&lt;=BO$6,0,IF(AND($M65&gt;BO$6,$M65&lt;=BP$6),$R65-(SUM(OFFSET($AJ65,0,0,1,MATCH(BO$6,$AJ$6:$GI$6)))),IF($L65&gt;BP$6,0,(IF($M65&gt;BP$6,$Q65*BP$4)))))</f>
        <v>0</v>
      </c>
      <c r="BQ65" s="57">
        <f t="shared" ca="1" si="336"/>
        <v>0</v>
      </c>
      <c r="BR65" s="57">
        <f t="shared" ca="1" si="336"/>
        <v>0</v>
      </c>
      <c r="BS65" s="129">
        <f t="shared" ca="1" si="336"/>
        <v>0</v>
      </c>
      <c r="BT65" s="128">
        <f t="shared" ca="1" si="336"/>
        <v>0</v>
      </c>
      <c r="BU65" s="57">
        <f t="shared" ca="1" si="336"/>
        <v>0</v>
      </c>
      <c r="BV65" s="57">
        <f t="shared" ca="1" si="336"/>
        <v>0</v>
      </c>
      <c r="BW65" s="57">
        <f t="shared" ca="1" si="336"/>
        <v>0</v>
      </c>
      <c r="BX65" s="57">
        <f t="shared" ca="1" si="336"/>
        <v>0</v>
      </c>
      <c r="BY65" s="57">
        <f t="shared" ca="1" si="336"/>
        <v>0</v>
      </c>
      <c r="BZ65" s="57">
        <f t="shared" ca="1" si="336"/>
        <v>0</v>
      </c>
      <c r="CA65" s="57">
        <f t="shared" ca="1" si="336"/>
        <v>0</v>
      </c>
      <c r="CB65" s="57">
        <f t="shared" ca="1" si="336"/>
        <v>0</v>
      </c>
      <c r="CC65" s="57">
        <f t="shared" ca="1" si="336"/>
        <v>0</v>
      </c>
      <c r="CD65" s="57">
        <f t="shared" ca="1" si="336"/>
        <v>0</v>
      </c>
      <c r="CE65" s="129">
        <f t="shared" ca="1" si="336"/>
        <v>0</v>
      </c>
      <c r="CF65" s="128">
        <f t="shared" ca="1" si="336"/>
        <v>0</v>
      </c>
      <c r="CG65" s="57">
        <f t="shared" ca="1" si="336"/>
        <v>0</v>
      </c>
      <c r="CH65" s="57">
        <f t="shared" ca="1" si="336"/>
        <v>0</v>
      </c>
      <c r="CI65" s="57">
        <f t="shared" ca="1" si="336"/>
        <v>0</v>
      </c>
      <c r="CJ65" s="57">
        <f t="shared" ca="1" si="336"/>
        <v>0</v>
      </c>
      <c r="CK65" s="57">
        <f t="shared" ca="1" si="336"/>
        <v>0</v>
      </c>
      <c r="CL65" s="57">
        <f t="shared" ca="1" si="336"/>
        <v>0</v>
      </c>
      <c r="CM65" s="57">
        <f t="shared" ca="1" si="336"/>
        <v>0</v>
      </c>
      <c r="CN65" s="57">
        <f t="shared" ca="1" si="336"/>
        <v>0</v>
      </c>
      <c r="CO65" s="57">
        <f t="shared" ca="1" si="336"/>
        <v>0</v>
      </c>
      <c r="CP65" s="57">
        <f t="shared" ca="1" si="336"/>
        <v>0</v>
      </c>
      <c r="CQ65" s="129">
        <f t="shared" ca="1" si="336"/>
        <v>0</v>
      </c>
      <c r="CR65" s="128">
        <f t="shared" ca="1" si="336"/>
        <v>0</v>
      </c>
      <c r="CS65" s="57">
        <f t="shared" ca="1" si="336"/>
        <v>0</v>
      </c>
      <c r="CT65" s="57">
        <f t="shared" ca="1" si="336"/>
        <v>0</v>
      </c>
      <c r="CU65" s="57">
        <f t="shared" ca="1" si="336"/>
        <v>0</v>
      </c>
      <c r="CV65" s="57">
        <f t="shared" ref="CV65:EA65" ca="1" si="337">IF($M65&lt;=CU$6,0,IF(AND($M65&gt;CU$6,$M65&lt;=CV$6),$R65-(SUM(OFFSET($AJ65,0,0,1,MATCH(CU$6,$AJ$6:$GI$6)))),IF($L65&gt;CV$6,0,(IF($M65&gt;CV$6,$Q65*CV$4)))))</f>
        <v>0</v>
      </c>
      <c r="CW65" s="57">
        <f t="shared" ca="1" si="337"/>
        <v>723.64615384615388</v>
      </c>
      <c r="CX65" s="57">
        <f t="shared" ca="1" si="337"/>
        <v>723.64615384615388</v>
      </c>
      <c r="CY65" s="57">
        <f t="shared" ca="1" si="337"/>
        <v>904.55769230769238</v>
      </c>
      <c r="CZ65" s="57">
        <f t="shared" ca="1" si="337"/>
        <v>723.64615384615388</v>
      </c>
      <c r="DA65" s="57">
        <f t="shared" ca="1" si="337"/>
        <v>723.64615384615388</v>
      </c>
      <c r="DB65" s="57">
        <f t="shared" ca="1" si="337"/>
        <v>904.55769230769238</v>
      </c>
      <c r="DC65" s="129">
        <f t="shared" ca="1" si="337"/>
        <v>723.64615384615388</v>
      </c>
      <c r="DD65" s="128">
        <f t="shared" ca="1" si="337"/>
        <v>723.64615384615388</v>
      </c>
      <c r="DE65" s="57">
        <f t="shared" ca="1" si="337"/>
        <v>904.55769230769238</v>
      </c>
      <c r="DF65" s="57">
        <f t="shared" ca="1" si="337"/>
        <v>723.64615384615388</v>
      </c>
      <c r="DG65" s="57">
        <f t="shared" ca="1" si="337"/>
        <v>723.64615384615388</v>
      </c>
      <c r="DH65" s="57">
        <f t="shared" ca="1" si="337"/>
        <v>904.55769230769238</v>
      </c>
      <c r="DI65" s="57">
        <f t="shared" ca="1" si="337"/>
        <v>723.64615384615388</v>
      </c>
      <c r="DJ65" s="57">
        <f t="shared" ca="1" si="337"/>
        <v>723.64615384615388</v>
      </c>
      <c r="DK65" s="57">
        <f t="shared" ca="1" si="337"/>
        <v>904.55769230769238</v>
      </c>
      <c r="DL65" s="57">
        <f t="shared" ca="1" si="337"/>
        <v>723.64615384615388</v>
      </c>
      <c r="DM65" s="57">
        <f t="shared" ca="1" si="337"/>
        <v>723.64615384615388</v>
      </c>
      <c r="DN65" s="57">
        <f t="shared" ca="1" si="337"/>
        <v>904.55769230769238</v>
      </c>
      <c r="DO65" s="129">
        <f t="shared" ca="1" si="337"/>
        <v>904.55769230769238</v>
      </c>
      <c r="DP65" s="128">
        <f t="shared" ca="1" si="337"/>
        <v>723.64615384615388</v>
      </c>
      <c r="DQ65" s="57">
        <f t="shared" ca="1" si="337"/>
        <v>904.55769230769238</v>
      </c>
      <c r="DR65" s="57">
        <f t="shared" ca="1" si="337"/>
        <v>723.64615384615388</v>
      </c>
      <c r="DS65" s="57">
        <f t="shared" ca="1" si="337"/>
        <v>723.64615384615388</v>
      </c>
      <c r="DT65" s="57">
        <f t="shared" ca="1" si="337"/>
        <v>904.55769230769238</v>
      </c>
      <c r="DU65" s="57">
        <f t="shared" ca="1" si="337"/>
        <v>723.64615384615388</v>
      </c>
      <c r="DV65" s="57">
        <f t="shared" ca="1" si="337"/>
        <v>723.64615384615388</v>
      </c>
      <c r="DW65" s="57">
        <f t="shared" ca="1" si="337"/>
        <v>904.55769230769238</v>
      </c>
      <c r="DX65" s="57">
        <f t="shared" ca="1" si="337"/>
        <v>723.64615384615388</v>
      </c>
      <c r="DY65" s="57">
        <f t="shared" ca="1" si="337"/>
        <v>723.64615384615388</v>
      </c>
      <c r="DZ65" s="57">
        <f t="shared" ca="1" si="337"/>
        <v>904.55769230769238</v>
      </c>
      <c r="EA65" s="129">
        <f t="shared" ca="1" si="337"/>
        <v>723.64615384615388</v>
      </c>
      <c r="EB65" s="128">
        <f t="shared" ref="EB65:FG65" ca="1" si="338">IF($M65&lt;=EA$6,0,IF(AND($M65&gt;EA$6,$M65&lt;=EB$6),$R65-(SUM(OFFSET($AJ65,0,0,1,MATCH(EA$6,$AJ$6:$GI$6)))),IF($L65&gt;EB$6,0,(IF($M65&gt;EB$6,$Q65*EB$4)))))</f>
        <v>723.64615384615388</v>
      </c>
      <c r="EC65" s="57">
        <f t="shared" ca="1" si="338"/>
        <v>904.55769230769238</v>
      </c>
      <c r="ED65" s="57">
        <f t="shared" ca="1" si="338"/>
        <v>723.64615384615388</v>
      </c>
      <c r="EE65" s="57">
        <f t="shared" ca="1" si="338"/>
        <v>723.64615384615388</v>
      </c>
      <c r="EF65" s="57">
        <f t="shared" ca="1" si="338"/>
        <v>904.55769230769238</v>
      </c>
      <c r="EG65" s="57">
        <f t="shared" ca="1" si="338"/>
        <v>723.64615384615388</v>
      </c>
      <c r="EH65" s="57">
        <f t="shared" ca="1" si="338"/>
        <v>723.64615384615388</v>
      </c>
      <c r="EI65" s="57">
        <f t="shared" ca="1" si="338"/>
        <v>904.55769230769238</v>
      </c>
      <c r="EJ65" s="57">
        <f t="shared" ca="1" si="338"/>
        <v>723.64615384615388</v>
      </c>
      <c r="EK65" s="57">
        <f t="shared" ca="1" si="338"/>
        <v>723.64615384615388</v>
      </c>
      <c r="EL65" s="57">
        <f t="shared" ca="1" si="338"/>
        <v>904.55769230769238</v>
      </c>
      <c r="EM65" s="129">
        <f t="shared" ca="1" si="338"/>
        <v>723.64615384615388</v>
      </c>
      <c r="EN65" s="128">
        <f t="shared" ca="1" si="338"/>
        <v>723.64615384615388</v>
      </c>
      <c r="EO65" s="57">
        <f t="shared" ca="1" si="338"/>
        <v>904.55769230769238</v>
      </c>
      <c r="EP65" s="57">
        <f t="shared" ca="1" si="338"/>
        <v>723.64615384615388</v>
      </c>
      <c r="EQ65" s="57">
        <f t="shared" ca="1" si="338"/>
        <v>723.64615384615388</v>
      </c>
      <c r="ER65" s="57">
        <f t="shared" ca="1" si="338"/>
        <v>904.55769230769238</v>
      </c>
      <c r="ES65" s="57">
        <f t="shared" ca="1" si="338"/>
        <v>723.64615384615388</v>
      </c>
      <c r="ET65" s="57">
        <f t="shared" ca="1" si="338"/>
        <v>723.64615384615388</v>
      </c>
      <c r="EU65" s="57">
        <f t="shared" ca="1" si="338"/>
        <v>904.55769230769238</v>
      </c>
      <c r="EV65" s="57">
        <f t="shared" ca="1" si="338"/>
        <v>723.64615384615388</v>
      </c>
      <c r="EW65" s="57">
        <f t="shared" ca="1" si="338"/>
        <v>723.64615384615388</v>
      </c>
      <c r="EX65" s="57">
        <f t="shared" ca="1" si="338"/>
        <v>904.55769230769238</v>
      </c>
      <c r="EY65" s="129">
        <f t="shared" ca="1" si="338"/>
        <v>723.64615384615388</v>
      </c>
      <c r="EZ65" s="128">
        <f t="shared" ca="1" si="338"/>
        <v>723.64615384615388</v>
      </c>
      <c r="FA65" s="57">
        <f t="shared" ca="1" si="338"/>
        <v>904.55769230769238</v>
      </c>
      <c r="FB65" s="57">
        <f t="shared" ca="1" si="338"/>
        <v>723.64615384615388</v>
      </c>
      <c r="FC65" s="57">
        <f t="shared" ca="1" si="338"/>
        <v>723.64615384615388</v>
      </c>
      <c r="FD65" s="57">
        <f t="shared" ca="1" si="338"/>
        <v>723.64615384615172</v>
      </c>
      <c r="FE65" s="57">
        <f t="shared" ca="1" si="338"/>
        <v>0</v>
      </c>
      <c r="FF65" s="57">
        <f t="shared" ca="1" si="338"/>
        <v>0</v>
      </c>
      <c r="FG65" s="57">
        <f t="shared" ca="1" si="338"/>
        <v>0</v>
      </c>
      <c r="FH65" s="57">
        <f t="shared" ref="FH65:GI65" ca="1" si="339">IF($M65&lt;=FG$6,0,IF(AND($M65&gt;FG$6,$M65&lt;=FH$6),$R65-(SUM(OFFSET($AJ65,0,0,1,MATCH(FG$6,$AJ$6:$GI$6)))),IF($L65&gt;FH$6,0,(IF($M65&gt;FH$6,$Q65*FH$4)))))</f>
        <v>0</v>
      </c>
      <c r="FI65" s="57">
        <f t="shared" ca="1" si="339"/>
        <v>0</v>
      </c>
      <c r="FJ65" s="57">
        <f t="shared" ca="1" si="339"/>
        <v>0</v>
      </c>
      <c r="FK65" s="129">
        <f t="shared" ca="1" si="339"/>
        <v>0</v>
      </c>
      <c r="FL65" s="128">
        <f t="shared" ca="1" si="339"/>
        <v>0</v>
      </c>
      <c r="FM65" s="57">
        <f t="shared" ca="1" si="339"/>
        <v>0</v>
      </c>
      <c r="FN65" s="57">
        <f t="shared" ca="1" si="339"/>
        <v>0</v>
      </c>
      <c r="FO65" s="57">
        <f t="shared" ca="1" si="339"/>
        <v>0</v>
      </c>
      <c r="FP65" s="57">
        <f t="shared" ca="1" si="339"/>
        <v>0</v>
      </c>
      <c r="FQ65" s="57">
        <f t="shared" ca="1" si="339"/>
        <v>0</v>
      </c>
      <c r="FR65" s="57">
        <f t="shared" ca="1" si="339"/>
        <v>0</v>
      </c>
      <c r="FS65" s="57">
        <f t="shared" ca="1" si="339"/>
        <v>0</v>
      </c>
      <c r="FT65" s="57">
        <f t="shared" ca="1" si="339"/>
        <v>0</v>
      </c>
      <c r="FU65" s="57">
        <f t="shared" ca="1" si="339"/>
        <v>0</v>
      </c>
      <c r="FV65" s="57">
        <f t="shared" ca="1" si="339"/>
        <v>0</v>
      </c>
      <c r="FW65" s="129">
        <f t="shared" ca="1" si="339"/>
        <v>0</v>
      </c>
      <c r="FX65" s="128">
        <f t="shared" ca="1" si="339"/>
        <v>0</v>
      </c>
      <c r="FY65" s="57">
        <f t="shared" ca="1" si="339"/>
        <v>0</v>
      </c>
      <c r="FZ65" s="57">
        <f t="shared" ca="1" si="339"/>
        <v>0</v>
      </c>
      <c r="GA65" s="57">
        <f t="shared" ca="1" si="339"/>
        <v>0</v>
      </c>
      <c r="GB65" s="57">
        <f t="shared" ca="1" si="339"/>
        <v>0</v>
      </c>
      <c r="GC65" s="57">
        <f t="shared" ca="1" si="339"/>
        <v>0</v>
      </c>
      <c r="GD65" s="57">
        <f t="shared" ca="1" si="339"/>
        <v>0</v>
      </c>
      <c r="GE65" s="57">
        <f t="shared" ca="1" si="339"/>
        <v>0</v>
      </c>
      <c r="GF65" s="57">
        <f t="shared" ca="1" si="339"/>
        <v>0</v>
      </c>
      <c r="GG65" s="57">
        <f t="shared" ca="1" si="339"/>
        <v>0</v>
      </c>
      <c r="GH65" s="57">
        <f t="shared" ca="1" si="339"/>
        <v>0</v>
      </c>
      <c r="GI65" s="129">
        <f t="shared" ca="1" si="339"/>
        <v>0</v>
      </c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  <c r="HE65" s="34"/>
      <c r="HF65" s="34"/>
      <c r="HG65" s="34"/>
      <c r="HH65" s="34"/>
      <c r="HI65" s="34"/>
      <c r="HJ65" s="34"/>
      <c r="HK65" s="34"/>
      <c r="HL65" s="34"/>
      <c r="HM65" s="34"/>
      <c r="HN65" s="34"/>
    </row>
    <row r="66" spans="1:222" ht="12.95" customHeight="1" x14ac:dyDescent="0.25">
      <c r="A66" s="34"/>
      <c r="B66" s="275" t="s">
        <v>15</v>
      </c>
      <c r="C66" s="29" t="s">
        <v>515</v>
      </c>
      <c r="D66" s="276" t="s">
        <v>363</v>
      </c>
      <c r="E66" s="29" t="s">
        <v>321</v>
      </c>
      <c r="F66" s="29" t="s">
        <v>454</v>
      </c>
      <c r="G66" s="258" t="s">
        <v>455</v>
      </c>
      <c r="H66" s="1">
        <v>16500100000</v>
      </c>
      <c r="I66" s="1">
        <v>44800301000</v>
      </c>
      <c r="J66" s="100" t="str">
        <f>IF(AND(M66&gt;VLOOKUP($B$2,References!A:B,2,FALSE),M66&lt;$B$2),"Ending Depreciation",IF(M66&lt;=$B$2,"Fully Depreciated",IF(M66&gt;$B$2,"Depreciating","ERROR")))</f>
        <v>Fully Depreciated</v>
      </c>
      <c r="K66" s="52" t="s">
        <v>221</v>
      </c>
      <c r="L66" s="102">
        <f>VLOOKUP(K66,References!U:W,3,FALSE)</f>
        <v>42148</v>
      </c>
      <c r="M66" s="104">
        <f t="shared" si="301"/>
        <v>43973</v>
      </c>
      <c r="N66" s="106">
        <v>5</v>
      </c>
      <c r="O66" s="29">
        <f t="shared" si="302"/>
        <v>260</v>
      </c>
      <c r="P66" s="109">
        <f t="shared" si="303"/>
        <v>308.85714285714283</v>
      </c>
      <c r="Q66" s="98">
        <f t="shared" si="304"/>
        <v>347.92692307692306</v>
      </c>
      <c r="R66" s="92">
        <v>90461</v>
      </c>
      <c r="S66" s="28">
        <f t="shared" ca="1" si="305"/>
        <v>90461</v>
      </c>
      <c r="T66" s="28">
        <f t="shared" ca="1" si="306"/>
        <v>0</v>
      </c>
      <c r="U66" s="34"/>
      <c r="V66" s="27">
        <f t="shared" ca="1" si="307"/>
        <v>0</v>
      </c>
      <c r="W66" s="27">
        <f t="shared" ca="1" si="308"/>
        <v>0</v>
      </c>
      <c r="X66" s="27">
        <f t="shared" ca="1" si="309"/>
        <v>0</v>
      </c>
      <c r="Y66" s="27">
        <f t="shared" ca="1" si="310"/>
        <v>0</v>
      </c>
      <c r="Z66" s="27">
        <f t="shared" ca="1" si="311"/>
        <v>0</v>
      </c>
      <c r="AA66" s="27">
        <f t="shared" ca="1" si="312"/>
        <v>7654.3923076923065</v>
      </c>
      <c r="AB66" s="27">
        <f t="shared" ca="1" si="313"/>
        <v>18440.126923076925</v>
      </c>
      <c r="AC66" s="27">
        <f t="shared" ca="1" si="314"/>
        <v>18092.2</v>
      </c>
      <c r="AD66" s="27">
        <f t="shared" ca="1" si="315"/>
        <v>18092.2</v>
      </c>
      <c r="AE66" s="27">
        <f t="shared" ca="1" si="316"/>
        <v>18092.2</v>
      </c>
      <c r="AF66" s="27">
        <f t="shared" ca="1" si="317"/>
        <v>10089.880769230782</v>
      </c>
      <c r="AG66" s="27">
        <f t="shared" ca="1" si="318"/>
        <v>0</v>
      </c>
      <c r="AH66" s="27">
        <f t="shared" ca="1" si="319"/>
        <v>0</v>
      </c>
      <c r="AI66" s="34"/>
      <c r="AJ66" s="128">
        <f t="shared" ref="AJ66:BO66" ca="1" si="340">IF($M66&lt;=AI$6,0,IF(AND($M66&gt;AI$6,$M66&lt;=AJ$6),$R66-(SUM(OFFSET($AJ66,0,0,1,MATCH(AI$6,$AJ$6:$GI$6)))),IF($L66&gt;AJ$6,0,(IF($M66&gt;AJ$6,$Q66*AJ$4)))))</f>
        <v>0</v>
      </c>
      <c r="AK66" s="57">
        <f t="shared" ca="1" si="340"/>
        <v>0</v>
      </c>
      <c r="AL66" s="57">
        <f t="shared" ca="1" si="340"/>
        <v>0</v>
      </c>
      <c r="AM66" s="57">
        <f t="shared" ca="1" si="340"/>
        <v>0</v>
      </c>
      <c r="AN66" s="57">
        <f t="shared" ca="1" si="340"/>
        <v>0</v>
      </c>
      <c r="AO66" s="57">
        <f t="shared" ca="1" si="340"/>
        <v>0</v>
      </c>
      <c r="AP66" s="57">
        <f t="shared" ca="1" si="340"/>
        <v>0</v>
      </c>
      <c r="AQ66" s="57">
        <f t="shared" ca="1" si="340"/>
        <v>0</v>
      </c>
      <c r="AR66" s="57">
        <f t="shared" ca="1" si="340"/>
        <v>0</v>
      </c>
      <c r="AS66" s="57">
        <f t="shared" ca="1" si="340"/>
        <v>0</v>
      </c>
      <c r="AT66" s="57">
        <f t="shared" ca="1" si="340"/>
        <v>0</v>
      </c>
      <c r="AU66" s="129">
        <f t="shared" ca="1" si="340"/>
        <v>0</v>
      </c>
      <c r="AV66" s="128">
        <f t="shared" ca="1" si="340"/>
        <v>0</v>
      </c>
      <c r="AW66" s="57">
        <f t="shared" ca="1" si="340"/>
        <v>0</v>
      </c>
      <c r="AX66" s="57">
        <f t="shared" ca="1" si="340"/>
        <v>0</v>
      </c>
      <c r="AY66" s="57">
        <f t="shared" ca="1" si="340"/>
        <v>0</v>
      </c>
      <c r="AZ66" s="57">
        <f t="shared" ca="1" si="340"/>
        <v>0</v>
      </c>
      <c r="BA66" s="57">
        <f t="shared" ca="1" si="340"/>
        <v>0</v>
      </c>
      <c r="BB66" s="57">
        <f t="shared" ca="1" si="340"/>
        <v>0</v>
      </c>
      <c r="BC66" s="57">
        <f t="shared" ca="1" si="340"/>
        <v>0</v>
      </c>
      <c r="BD66" s="57">
        <f t="shared" ca="1" si="340"/>
        <v>0</v>
      </c>
      <c r="BE66" s="57">
        <f t="shared" ca="1" si="340"/>
        <v>0</v>
      </c>
      <c r="BF66" s="57">
        <f t="shared" ca="1" si="340"/>
        <v>0</v>
      </c>
      <c r="BG66" s="129">
        <f t="shared" ca="1" si="340"/>
        <v>0</v>
      </c>
      <c r="BH66" s="128">
        <f t="shared" ca="1" si="340"/>
        <v>0</v>
      </c>
      <c r="BI66" s="57">
        <f t="shared" ca="1" si="340"/>
        <v>0</v>
      </c>
      <c r="BJ66" s="57">
        <f t="shared" ca="1" si="340"/>
        <v>0</v>
      </c>
      <c r="BK66" s="57">
        <f t="shared" ca="1" si="340"/>
        <v>0</v>
      </c>
      <c r="BL66" s="57">
        <f t="shared" ca="1" si="340"/>
        <v>0</v>
      </c>
      <c r="BM66" s="57">
        <f t="shared" ca="1" si="340"/>
        <v>0</v>
      </c>
      <c r="BN66" s="57">
        <f t="shared" ca="1" si="340"/>
        <v>0</v>
      </c>
      <c r="BO66" s="57">
        <f t="shared" ca="1" si="340"/>
        <v>0</v>
      </c>
      <c r="BP66" s="57">
        <f t="shared" ref="BP66:CU66" ca="1" si="341">IF($M66&lt;=BO$6,0,IF(AND($M66&gt;BO$6,$M66&lt;=BP$6),$R66-(SUM(OFFSET($AJ66,0,0,1,MATCH(BO$6,$AJ$6:$GI$6)))),IF($L66&gt;BP$6,0,(IF($M66&gt;BP$6,$Q66*BP$4)))))</f>
        <v>0</v>
      </c>
      <c r="BQ66" s="57">
        <f t="shared" ca="1" si="341"/>
        <v>0</v>
      </c>
      <c r="BR66" s="57">
        <f t="shared" ca="1" si="341"/>
        <v>0</v>
      </c>
      <c r="BS66" s="129">
        <f t="shared" ca="1" si="341"/>
        <v>0</v>
      </c>
      <c r="BT66" s="128">
        <f t="shared" ca="1" si="341"/>
        <v>0</v>
      </c>
      <c r="BU66" s="57">
        <f t="shared" ca="1" si="341"/>
        <v>0</v>
      </c>
      <c r="BV66" s="57">
        <f t="shared" ca="1" si="341"/>
        <v>0</v>
      </c>
      <c r="BW66" s="57">
        <f t="shared" ca="1" si="341"/>
        <v>0</v>
      </c>
      <c r="BX66" s="57">
        <f t="shared" ca="1" si="341"/>
        <v>0</v>
      </c>
      <c r="BY66" s="57">
        <f t="shared" ca="1" si="341"/>
        <v>0</v>
      </c>
      <c r="BZ66" s="57">
        <f t="shared" ca="1" si="341"/>
        <v>0</v>
      </c>
      <c r="CA66" s="57">
        <f t="shared" ca="1" si="341"/>
        <v>0</v>
      </c>
      <c r="CB66" s="57">
        <f t="shared" ca="1" si="341"/>
        <v>0</v>
      </c>
      <c r="CC66" s="57">
        <f t="shared" ca="1" si="341"/>
        <v>0</v>
      </c>
      <c r="CD66" s="57">
        <f t="shared" ca="1" si="341"/>
        <v>0</v>
      </c>
      <c r="CE66" s="129">
        <f t="shared" ca="1" si="341"/>
        <v>0</v>
      </c>
      <c r="CF66" s="128">
        <f t="shared" ca="1" si="341"/>
        <v>0</v>
      </c>
      <c r="CG66" s="57">
        <f t="shared" ca="1" si="341"/>
        <v>0</v>
      </c>
      <c r="CH66" s="57">
        <f t="shared" ca="1" si="341"/>
        <v>0</v>
      </c>
      <c r="CI66" s="57">
        <f t="shared" ca="1" si="341"/>
        <v>0</v>
      </c>
      <c r="CJ66" s="57">
        <f t="shared" ca="1" si="341"/>
        <v>0</v>
      </c>
      <c r="CK66" s="57">
        <f t="shared" ca="1" si="341"/>
        <v>0</v>
      </c>
      <c r="CL66" s="57">
        <f t="shared" ca="1" si="341"/>
        <v>0</v>
      </c>
      <c r="CM66" s="57">
        <f t="shared" ca="1" si="341"/>
        <v>0</v>
      </c>
      <c r="CN66" s="57">
        <f t="shared" ca="1" si="341"/>
        <v>0</v>
      </c>
      <c r="CO66" s="57">
        <f t="shared" ca="1" si="341"/>
        <v>0</v>
      </c>
      <c r="CP66" s="57">
        <f t="shared" ca="1" si="341"/>
        <v>0</v>
      </c>
      <c r="CQ66" s="129">
        <f t="shared" ca="1" si="341"/>
        <v>0</v>
      </c>
      <c r="CR66" s="128">
        <f t="shared" ca="1" si="341"/>
        <v>0</v>
      </c>
      <c r="CS66" s="57">
        <f t="shared" ca="1" si="341"/>
        <v>0</v>
      </c>
      <c r="CT66" s="57">
        <f t="shared" ca="1" si="341"/>
        <v>0</v>
      </c>
      <c r="CU66" s="57">
        <f t="shared" ca="1" si="341"/>
        <v>0</v>
      </c>
      <c r="CV66" s="57">
        <f t="shared" ref="CV66:EA66" ca="1" si="342">IF($M66&lt;=CU$6,0,IF(AND($M66&gt;CU$6,$M66&lt;=CV$6),$R66-(SUM(OFFSET($AJ66,0,0,1,MATCH(CU$6,$AJ$6:$GI$6)))),IF($L66&gt;CV$6,0,(IF($M66&gt;CV$6,$Q66*CV$4)))))</f>
        <v>0</v>
      </c>
      <c r="CW66" s="57">
        <f t="shared" ca="1" si="342"/>
        <v>0</v>
      </c>
      <c r="CX66" s="57">
        <f t="shared" ca="1" si="342"/>
        <v>0</v>
      </c>
      <c r="CY66" s="57">
        <f t="shared" ca="1" si="342"/>
        <v>1739.6346153846152</v>
      </c>
      <c r="CZ66" s="57">
        <f t="shared" ca="1" si="342"/>
        <v>1391.7076923076922</v>
      </c>
      <c r="DA66" s="57">
        <f t="shared" ca="1" si="342"/>
        <v>1391.7076923076922</v>
      </c>
      <c r="DB66" s="57">
        <f t="shared" ca="1" si="342"/>
        <v>1739.6346153846152</v>
      </c>
      <c r="DC66" s="129">
        <f t="shared" ca="1" si="342"/>
        <v>1391.7076923076922</v>
      </c>
      <c r="DD66" s="128">
        <f t="shared" ca="1" si="342"/>
        <v>1391.7076923076922</v>
      </c>
      <c r="DE66" s="57">
        <f t="shared" ca="1" si="342"/>
        <v>1739.6346153846152</v>
      </c>
      <c r="DF66" s="57">
        <f t="shared" ca="1" si="342"/>
        <v>1391.7076923076922</v>
      </c>
      <c r="DG66" s="57">
        <f t="shared" ca="1" si="342"/>
        <v>1391.7076923076922</v>
      </c>
      <c r="DH66" s="57">
        <f t="shared" ca="1" si="342"/>
        <v>1739.6346153846152</v>
      </c>
      <c r="DI66" s="57">
        <f t="shared" ca="1" si="342"/>
        <v>1391.7076923076922</v>
      </c>
      <c r="DJ66" s="57">
        <f t="shared" ca="1" si="342"/>
        <v>1391.7076923076922</v>
      </c>
      <c r="DK66" s="57">
        <f t="shared" ca="1" si="342"/>
        <v>1739.6346153846152</v>
      </c>
      <c r="DL66" s="57">
        <f t="shared" ca="1" si="342"/>
        <v>1391.7076923076922</v>
      </c>
      <c r="DM66" s="57">
        <f t="shared" ca="1" si="342"/>
        <v>1391.7076923076922</v>
      </c>
      <c r="DN66" s="57">
        <f t="shared" ca="1" si="342"/>
        <v>1739.6346153846152</v>
      </c>
      <c r="DO66" s="129">
        <f t="shared" ca="1" si="342"/>
        <v>1739.6346153846152</v>
      </c>
      <c r="DP66" s="128">
        <f t="shared" ca="1" si="342"/>
        <v>1391.7076923076922</v>
      </c>
      <c r="DQ66" s="57">
        <f t="shared" ca="1" si="342"/>
        <v>1739.6346153846152</v>
      </c>
      <c r="DR66" s="57">
        <f t="shared" ca="1" si="342"/>
        <v>1391.7076923076922</v>
      </c>
      <c r="DS66" s="57">
        <f t="shared" ca="1" si="342"/>
        <v>1391.7076923076922</v>
      </c>
      <c r="DT66" s="57">
        <f t="shared" ca="1" si="342"/>
        <v>1739.6346153846152</v>
      </c>
      <c r="DU66" s="57">
        <f t="shared" ca="1" si="342"/>
        <v>1391.7076923076922</v>
      </c>
      <c r="DV66" s="57">
        <f t="shared" ca="1" si="342"/>
        <v>1391.7076923076922</v>
      </c>
      <c r="DW66" s="57">
        <f t="shared" ca="1" si="342"/>
        <v>1739.6346153846152</v>
      </c>
      <c r="DX66" s="57">
        <f t="shared" ca="1" si="342"/>
        <v>1391.7076923076922</v>
      </c>
      <c r="DY66" s="57">
        <f t="shared" ca="1" si="342"/>
        <v>1391.7076923076922</v>
      </c>
      <c r="DZ66" s="57">
        <f t="shared" ca="1" si="342"/>
        <v>1739.6346153846152</v>
      </c>
      <c r="EA66" s="129">
        <f t="shared" ca="1" si="342"/>
        <v>1391.7076923076922</v>
      </c>
      <c r="EB66" s="128">
        <f t="shared" ref="EB66:FG66" ca="1" si="343">IF($M66&lt;=EA$6,0,IF(AND($M66&gt;EA$6,$M66&lt;=EB$6),$R66-(SUM(OFFSET($AJ66,0,0,1,MATCH(EA$6,$AJ$6:$GI$6)))),IF($L66&gt;EB$6,0,(IF($M66&gt;EB$6,$Q66*EB$4)))))</f>
        <v>1391.7076923076922</v>
      </c>
      <c r="EC66" s="57">
        <f t="shared" ca="1" si="343"/>
        <v>1739.6346153846152</v>
      </c>
      <c r="ED66" s="57">
        <f t="shared" ca="1" si="343"/>
        <v>1391.7076923076922</v>
      </c>
      <c r="EE66" s="57">
        <f t="shared" ca="1" si="343"/>
        <v>1391.7076923076922</v>
      </c>
      <c r="EF66" s="57">
        <f t="shared" ca="1" si="343"/>
        <v>1739.6346153846152</v>
      </c>
      <c r="EG66" s="57">
        <f t="shared" ca="1" si="343"/>
        <v>1391.7076923076922</v>
      </c>
      <c r="EH66" s="57">
        <f t="shared" ca="1" si="343"/>
        <v>1391.7076923076922</v>
      </c>
      <c r="EI66" s="57">
        <f t="shared" ca="1" si="343"/>
        <v>1739.6346153846152</v>
      </c>
      <c r="EJ66" s="57">
        <f t="shared" ca="1" si="343"/>
        <v>1391.7076923076922</v>
      </c>
      <c r="EK66" s="57">
        <f t="shared" ca="1" si="343"/>
        <v>1391.7076923076922</v>
      </c>
      <c r="EL66" s="57">
        <f t="shared" ca="1" si="343"/>
        <v>1739.6346153846152</v>
      </c>
      <c r="EM66" s="129">
        <f t="shared" ca="1" si="343"/>
        <v>1391.7076923076922</v>
      </c>
      <c r="EN66" s="128">
        <f t="shared" ca="1" si="343"/>
        <v>1391.7076923076922</v>
      </c>
      <c r="EO66" s="57">
        <f t="shared" ca="1" si="343"/>
        <v>1739.6346153846152</v>
      </c>
      <c r="EP66" s="57">
        <f t="shared" ca="1" si="343"/>
        <v>1391.7076923076922</v>
      </c>
      <c r="EQ66" s="57">
        <f t="shared" ca="1" si="343"/>
        <v>1391.7076923076922</v>
      </c>
      <c r="ER66" s="57">
        <f t="shared" ca="1" si="343"/>
        <v>1739.6346153846152</v>
      </c>
      <c r="ES66" s="57">
        <f t="shared" ca="1" si="343"/>
        <v>1391.7076923076922</v>
      </c>
      <c r="ET66" s="57">
        <f t="shared" ca="1" si="343"/>
        <v>1391.7076923076922</v>
      </c>
      <c r="EU66" s="57">
        <f t="shared" ca="1" si="343"/>
        <v>1739.6346153846152</v>
      </c>
      <c r="EV66" s="57">
        <f t="shared" ca="1" si="343"/>
        <v>1391.7076923076922</v>
      </c>
      <c r="EW66" s="57">
        <f t="shared" ca="1" si="343"/>
        <v>1391.7076923076922</v>
      </c>
      <c r="EX66" s="57">
        <f t="shared" ca="1" si="343"/>
        <v>1739.6346153846152</v>
      </c>
      <c r="EY66" s="129">
        <f t="shared" ca="1" si="343"/>
        <v>1391.7076923076922</v>
      </c>
      <c r="EZ66" s="128">
        <f t="shared" ca="1" si="343"/>
        <v>1391.7076923076922</v>
      </c>
      <c r="FA66" s="57">
        <f t="shared" ca="1" si="343"/>
        <v>1739.6346153846152</v>
      </c>
      <c r="FB66" s="57">
        <f t="shared" ca="1" si="343"/>
        <v>1391.7076923076922</v>
      </c>
      <c r="FC66" s="57">
        <f t="shared" ca="1" si="343"/>
        <v>1391.7076923076922</v>
      </c>
      <c r="FD66" s="57">
        <f t="shared" ca="1" si="343"/>
        <v>1739.6346153846152</v>
      </c>
      <c r="FE66" s="57">
        <f t="shared" ca="1" si="343"/>
        <v>1391.7076923076922</v>
      </c>
      <c r="FF66" s="57">
        <f t="shared" ca="1" si="343"/>
        <v>1043.7807692307833</v>
      </c>
      <c r="FG66" s="57">
        <f t="shared" ca="1" si="343"/>
        <v>0</v>
      </c>
      <c r="FH66" s="57">
        <f t="shared" ref="FH66:GI66" ca="1" si="344">IF($M66&lt;=FG$6,0,IF(AND($M66&gt;FG$6,$M66&lt;=FH$6),$R66-(SUM(OFFSET($AJ66,0,0,1,MATCH(FG$6,$AJ$6:$GI$6)))),IF($L66&gt;FH$6,0,(IF($M66&gt;FH$6,$Q66*FH$4)))))</f>
        <v>0</v>
      </c>
      <c r="FI66" s="57">
        <f t="shared" ca="1" si="344"/>
        <v>0</v>
      </c>
      <c r="FJ66" s="57">
        <f t="shared" ca="1" si="344"/>
        <v>0</v>
      </c>
      <c r="FK66" s="129">
        <f t="shared" ca="1" si="344"/>
        <v>0</v>
      </c>
      <c r="FL66" s="128">
        <f t="shared" ca="1" si="344"/>
        <v>0</v>
      </c>
      <c r="FM66" s="57">
        <f t="shared" ca="1" si="344"/>
        <v>0</v>
      </c>
      <c r="FN66" s="57">
        <f t="shared" ca="1" si="344"/>
        <v>0</v>
      </c>
      <c r="FO66" s="57">
        <f t="shared" ca="1" si="344"/>
        <v>0</v>
      </c>
      <c r="FP66" s="57">
        <f t="shared" ca="1" si="344"/>
        <v>0</v>
      </c>
      <c r="FQ66" s="57">
        <f t="shared" ca="1" si="344"/>
        <v>0</v>
      </c>
      <c r="FR66" s="57">
        <f t="shared" ca="1" si="344"/>
        <v>0</v>
      </c>
      <c r="FS66" s="57">
        <f t="shared" ca="1" si="344"/>
        <v>0</v>
      </c>
      <c r="FT66" s="57">
        <f t="shared" ca="1" si="344"/>
        <v>0</v>
      </c>
      <c r="FU66" s="57">
        <f t="shared" ca="1" si="344"/>
        <v>0</v>
      </c>
      <c r="FV66" s="57">
        <f t="shared" ca="1" si="344"/>
        <v>0</v>
      </c>
      <c r="FW66" s="129">
        <f t="shared" ca="1" si="344"/>
        <v>0</v>
      </c>
      <c r="FX66" s="128">
        <f t="shared" ca="1" si="344"/>
        <v>0</v>
      </c>
      <c r="FY66" s="57">
        <f t="shared" ca="1" si="344"/>
        <v>0</v>
      </c>
      <c r="FZ66" s="57">
        <f t="shared" ca="1" si="344"/>
        <v>0</v>
      </c>
      <c r="GA66" s="57">
        <f t="shared" ca="1" si="344"/>
        <v>0</v>
      </c>
      <c r="GB66" s="57">
        <f t="shared" ca="1" si="344"/>
        <v>0</v>
      </c>
      <c r="GC66" s="57">
        <f t="shared" ca="1" si="344"/>
        <v>0</v>
      </c>
      <c r="GD66" s="57">
        <f t="shared" ca="1" si="344"/>
        <v>0</v>
      </c>
      <c r="GE66" s="57">
        <f t="shared" ca="1" si="344"/>
        <v>0</v>
      </c>
      <c r="GF66" s="57">
        <f t="shared" ca="1" si="344"/>
        <v>0</v>
      </c>
      <c r="GG66" s="57">
        <f t="shared" ca="1" si="344"/>
        <v>0</v>
      </c>
      <c r="GH66" s="57">
        <f t="shared" ca="1" si="344"/>
        <v>0</v>
      </c>
      <c r="GI66" s="129">
        <f t="shared" ca="1" si="344"/>
        <v>0</v>
      </c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</row>
    <row r="67" spans="1:222" ht="12.95" customHeight="1" x14ac:dyDescent="0.25">
      <c r="A67" s="34"/>
      <c r="B67" s="275" t="s">
        <v>15</v>
      </c>
      <c r="C67" s="29" t="s">
        <v>516</v>
      </c>
      <c r="D67" s="276" t="s">
        <v>364</v>
      </c>
      <c r="E67" s="29" t="s">
        <v>322</v>
      </c>
      <c r="F67" s="29" t="s">
        <v>456</v>
      </c>
      <c r="G67" s="258" t="s">
        <v>457</v>
      </c>
      <c r="H67" s="1">
        <v>16500100000</v>
      </c>
      <c r="I67" s="1">
        <v>44800401000</v>
      </c>
      <c r="J67" s="100" t="str">
        <f>IF(AND(M67&gt;VLOOKUP($B$2,References!A:B,2,FALSE),M67&lt;$B$2),"Ending Depreciation",IF(M67&lt;=$B$2,"Fully Depreciated",IF(M67&gt;$B$2,"Depreciating","ERROR")))</f>
        <v>Depreciating</v>
      </c>
      <c r="K67" s="52" t="s">
        <v>260</v>
      </c>
      <c r="L67" s="102">
        <f>VLOOKUP(K67,References!U:W,3,FALSE)</f>
        <v>43338</v>
      </c>
      <c r="M67" s="104">
        <f t="shared" si="301"/>
        <v>44433</v>
      </c>
      <c r="N67" s="106">
        <v>3</v>
      </c>
      <c r="O67" s="29">
        <f t="shared" si="302"/>
        <v>156</v>
      </c>
      <c r="P67" s="109">
        <f t="shared" si="303"/>
        <v>138.85714285714286</v>
      </c>
      <c r="Q67" s="98">
        <f t="shared" si="304"/>
        <v>140.78846153846155</v>
      </c>
      <c r="R67" s="92">
        <v>21963</v>
      </c>
      <c r="S67" s="28">
        <f t="shared" ca="1" si="305"/>
        <v>19569.596153846156</v>
      </c>
      <c r="T67" s="28">
        <f t="shared" ca="1" si="306"/>
        <v>2393.4038461538439</v>
      </c>
      <c r="U67" s="34"/>
      <c r="V67" s="27">
        <f t="shared" ca="1" si="307"/>
        <v>0</v>
      </c>
      <c r="W67" s="27">
        <f t="shared" ca="1" si="308"/>
        <v>0</v>
      </c>
      <c r="X67" s="27">
        <f t="shared" ca="1" si="309"/>
        <v>0</v>
      </c>
      <c r="Y67" s="27">
        <f t="shared" ca="1" si="310"/>
        <v>0</v>
      </c>
      <c r="Z67" s="27">
        <f t="shared" ca="1" si="311"/>
        <v>0</v>
      </c>
      <c r="AA67" s="27">
        <f t="shared" ca="1" si="312"/>
        <v>0</v>
      </c>
      <c r="AB67" s="27">
        <f t="shared" ca="1" si="313"/>
        <v>0</v>
      </c>
      <c r="AC67" s="27">
        <f t="shared" ca="1" si="314"/>
        <v>0</v>
      </c>
      <c r="AD67" s="27">
        <f t="shared" ca="1" si="315"/>
        <v>1267.0961538461538</v>
      </c>
      <c r="AE67" s="27">
        <f t="shared" ca="1" si="316"/>
        <v>7321</v>
      </c>
      <c r="AF67" s="27">
        <f t="shared" ca="1" si="317"/>
        <v>7321</v>
      </c>
      <c r="AG67" s="27">
        <f t="shared" ca="1" si="318"/>
        <v>3660.5</v>
      </c>
      <c r="AH67" s="27">
        <f t="shared" ca="1" si="319"/>
        <v>0</v>
      </c>
      <c r="AI67" s="34"/>
      <c r="AJ67" s="128">
        <f t="shared" ref="AJ67:BO67" ca="1" si="345">IF($M67&lt;=AI$6,0,IF(AND($M67&gt;AI$6,$M67&lt;=AJ$6),$R67-(SUM(OFFSET($AJ67,0,0,1,MATCH(AI$6,$AJ$6:$GI$6)))),IF($L67&gt;AJ$6,0,(IF($M67&gt;AJ$6,$Q67*AJ$4)))))</f>
        <v>0</v>
      </c>
      <c r="AK67" s="57">
        <f t="shared" ca="1" si="345"/>
        <v>0</v>
      </c>
      <c r="AL67" s="57">
        <f t="shared" ca="1" si="345"/>
        <v>0</v>
      </c>
      <c r="AM67" s="57">
        <f t="shared" ca="1" si="345"/>
        <v>0</v>
      </c>
      <c r="AN67" s="57">
        <f t="shared" ca="1" si="345"/>
        <v>0</v>
      </c>
      <c r="AO67" s="57">
        <f t="shared" ca="1" si="345"/>
        <v>0</v>
      </c>
      <c r="AP67" s="57">
        <f t="shared" ca="1" si="345"/>
        <v>0</v>
      </c>
      <c r="AQ67" s="57">
        <f t="shared" ca="1" si="345"/>
        <v>0</v>
      </c>
      <c r="AR67" s="57">
        <f t="shared" ca="1" si="345"/>
        <v>0</v>
      </c>
      <c r="AS67" s="57">
        <f t="shared" ca="1" si="345"/>
        <v>0</v>
      </c>
      <c r="AT67" s="57">
        <f t="shared" ca="1" si="345"/>
        <v>0</v>
      </c>
      <c r="AU67" s="129">
        <f t="shared" ca="1" si="345"/>
        <v>0</v>
      </c>
      <c r="AV67" s="128">
        <f t="shared" ca="1" si="345"/>
        <v>0</v>
      </c>
      <c r="AW67" s="57">
        <f t="shared" ca="1" si="345"/>
        <v>0</v>
      </c>
      <c r="AX67" s="57">
        <f t="shared" ca="1" si="345"/>
        <v>0</v>
      </c>
      <c r="AY67" s="57">
        <f t="shared" ca="1" si="345"/>
        <v>0</v>
      </c>
      <c r="AZ67" s="57">
        <f t="shared" ca="1" si="345"/>
        <v>0</v>
      </c>
      <c r="BA67" s="57">
        <f t="shared" ca="1" si="345"/>
        <v>0</v>
      </c>
      <c r="BB67" s="57">
        <f t="shared" ca="1" si="345"/>
        <v>0</v>
      </c>
      <c r="BC67" s="57">
        <f t="shared" ca="1" si="345"/>
        <v>0</v>
      </c>
      <c r="BD67" s="57">
        <f t="shared" ca="1" si="345"/>
        <v>0</v>
      </c>
      <c r="BE67" s="57">
        <f t="shared" ca="1" si="345"/>
        <v>0</v>
      </c>
      <c r="BF67" s="57">
        <f t="shared" ca="1" si="345"/>
        <v>0</v>
      </c>
      <c r="BG67" s="129">
        <f t="shared" ca="1" si="345"/>
        <v>0</v>
      </c>
      <c r="BH67" s="128">
        <f t="shared" ca="1" si="345"/>
        <v>0</v>
      </c>
      <c r="BI67" s="57">
        <f t="shared" ca="1" si="345"/>
        <v>0</v>
      </c>
      <c r="BJ67" s="57">
        <f t="shared" ca="1" si="345"/>
        <v>0</v>
      </c>
      <c r="BK67" s="57">
        <f t="shared" ca="1" si="345"/>
        <v>0</v>
      </c>
      <c r="BL67" s="57">
        <f t="shared" ca="1" si="345"/>
        <v>0</v>
      </c>
      <c r="BM67" s="57">
        <f t="shared" ca="1" si="345"/>
        <v>0</v>
      </c>
      <c r="BN67" s="57">
        <f t="shared" ca="1" si="345"/>
        <v>0</v>
      </c>
      <c r="BO67" s="57">
        <f t="shared" ca="1" si="345"/>
        <v>0</v>
      </c>
      <c r="BP67" s="57">
        <f t="shared" ref="BP67:CU67" ca="1" si="346">IF($M67&lt;=BO$6,0,IF(AND($M67&gt;BO$6,$M67&lt;=BP$6),$R67-(SUM(OFFSET($AJ67,0,0,1,MATCH(BO$6,$AJ$6:$GI$6)))),IF($L67&gt;BP$6,0,(IF($M67&gt;BP$6,$Q67*BP$4)))))</f>
        <v>0</v>
      </c>
      <c r="BQ67" s="57">
        <f t="shared" ca="1" si="346"/>
        <v>0</v>
      </c>
      <c r="BR67" s="57">
        <f t="shared" ca="1" si="346"/>
        <v>0</v>
      </c>
      <c r="BS67" s="129">
        <f t="shared" ca="1" si="346"/>
        <v>0</v>
      </c>
      <c r="BT67" s="128">
        <f t="shared" ca="1" si="346"/>
        <v>0</v>
      </c>
      <c r="BU67" s="57">
        <f t="shared" ca="1" si="346"/>
        <v>0</v>
      </c>
      <c r="BV67" s="57">
        <f t="shared" ca="1" si="346"/>
        <v>0</v>
      </c>
      <c r="BW67" s="57">
        <f t="shared" ca="1" si="346"/>
        <v>0</v>
      </c>
      <c r="BX67" s="57">
        <f t="shared" ca="1" si="346"/>
        <v>0</v>
      </c>
      <c r="BY67" s="57">
        <f t="shared" ca="1" si="346"/>
        <v>0</v>
      </c>
      <c r="BZ67" s="57">
        <f t="shared" ca="1" si="346"/>
        <v>0</v>
      </c>
      <c r="CA67" s="57">
        <f t="shared" ca="1" si="346"/>
        <v>0</v>
      </c>
      <c r="CB67" s="57">
        <f t="shared" ca="1" si="346"/>
        <v>0</v>
      </c>
      <c r="CC67" s="57">
        <f t="shared" ca="1" si="346"/>
        <v>0</v>
      </c>
      <c r="CD67" s="57">
        <f t="shared" ca="1" si="346"/>
        <v>0</v>
      </c>
      <c r="CE67" s="129">
        <f t="shared" ca="1" si="346"/>
        <v>0</v>
      </c>
      <c r="CF67" s="128">
        <f t="shared" ca="1" si="346"/>
        <v>0</v>
      </c>
      <c r="CG67" s="57">
        <f t="shared" ca="1" si="346"/>
        <v>0</v>
      </c>
      <c r="CH67" s="57">
        <f t="shared" ca="1" si="346"/>
        <v>0</v>
      </c>
      <c r="CI67" s="57">
        <f t="shared" ca="1" si="346"/>
        <v>0</v>
      </c>
      <c r="CJ67" s="57">
        <f t="shared" ca="1" si="346"/>
        <v>0</v>
      </c>
      <c r="CK67" s="57">
        <f t="shared" ca="1" si="346"/>
        <v>0</v>
      </c>
      <c r="CL67" s="57">
        <f t="shared" ca="1" si="346"/>
        <v>0</v>
      </c>
      <c r="CM67" s="57">
        <f t="shared" ca="1" si="346"/>
        <v>0</v>
      </c>
      <c r="CN67" s="57">
        <f t="shared" ca="1" si="346"/>
        <v>0</v>
      </c>
      <c r="CO67" s="57">
        <f t="shared" ca="1" si="346"/>
        <v>0</v>
      </c>
      <c r="CP67" s="57">
        <f t="shared" ca="1" si="346"/>
        <v>0</v>
      </c>
      <c r="CQ67" s="129">
        <f t="shared" ca="1" si="346"/>
        <v>0</v>
      </c>
      <c r="CR67" s="128">
        <f t="shared" ca="1" si="346"/>
        <v>0</v>
      </c>
      <c r="CS67" s="57">
        <f t="shared" ca="1" si="346"/>
        <v>0</v>
      </c>
      <c r="CT67" s="57">
        <f t="shared" ca="1" si="346"/>
        <v>0</v>
      </c>
      <c r="CU67" s="57">
        <f t="shared" ca="1" si="346"/>
        <v>0</v>
      </c>
      <c r="CV67" s="57">
        <f t="shared" ref="CV67:EA67" ca="1" si="347">IF($M67&lt;=CU$6,0,IF(AND($M67&gt;CU$6,$M67&lt;=CV$6),$R67-(SUM(OFFSET($AJ67,0,0,1,MATCH(CU$6,$AJ$6:$GI$6)))),IF($L67&gt;CV$6,0,(IF($M67&gt;CV$6,$Q67*CV$4)))))</f>
        <v>0</v>
      </c>
      <c r="CW67" s="57">
        <f t="shared" ca="1" si="347"/>
        <v>0</v>
      </c>
      <c r="CX67" s="57">
        <f t="shared" ca="1" si="347"/>
        <v>0</v>
      </c>
      <c r="CY67" s="57">
        <f t="shared" ca="1" si="347"/>
        <v>0</v>
      </c>
      <c r="CZ67" s="57">
        <f t="shared" ca="1" si="347"/>
        <v>0</v>
      </c>
      <c r="DA67" s="57">
        <f t="shared" ca="1" si="347"/>
        <v>0</v>
      </c>
      <c r="DB67" s="57">
        <f t="shared" ca="1" si="347"/>
        <v>0</v>
      </c>
      <c r="DC67" s="129">
        <f t="shared" ca="1" si="347"/>
        <v>0</v>
      </c>
      <c r="DD67" s="128">
        <f t="shared" ca="1" si="347"/>
        <v>0</v>
      </c>
      <c r="DE67" s="57">
        <f t="shared" ca="1" si="347"/>
        <v>0</v>
      </c>
      <c r="DF67" s="57">
        <f t="shared" ca="1" si="347"/>
        <v>0</v>
      </c>
      <c r="DG67" s="57">
        <f t="shared" ca="1" si="347"/>
        <v>0</v>
      </c>
      <c r="DH67" s="57">
        <f t="shared" ca="1" si="347"/>
        <v>0</v>
      </c>
      <c r="DI67" s="57">
        <f t="shared" ca="1" si="347"/>
        <v>0</v>
      </c>
      <c r="DJ67" s="57">
        <f t="shared" ca="1" si="347"/>
        <v>0</v>
      </c>
      <c r="DK67" s="57">
        <f t="shared" ca="1" si="347"/>
        <v>0</v>
      </c>
      <c r="DL67" s="57">
        <f t="shared" ca="1" si="347"/>
        <v>0</v>
      </c>
      <c r="DM67" s="57">
        <f t="shared" ca="1" si="347"/>
        <v>0</v>
      </c>
      <c r="DN67" s="57">
        <f t="shared" ca="1" si="347"/>
        <v>0</v>
      </c>
      <c r="DO67" s="129">
        <f t="shared" ca="1" si="347"/>
        <v>0</v>
      </c>
      <c r="DP67" s="128">
        <f t="shared" ca="1" si="347"/>
        <v>0</v>
      </c>
      <c r="DQ67" s="57">
        <f t="shared" ca="1" si="347"/>
        <v>0</v>
      </c>
      <c r="DR67" s="57">
        <f t="shared" ca="1" si="347"/>
        <v>0</v>
      </c>
      <c r="DS67" s="57">
        <f t="shared" ca="1" si="347"/>
        <v>0</v>
      </c>
      <c r="DT67" s="57">
        <f t="shared" ca="1" si="347"/>
        <v>0</v>
      </c>
      <c r="DU67" s="57">
        <f t="shared" ca="1" si="347"/>
        <v>0</v>
      </c>
      <c r="DV67" s="57">
        <f t="shared" ca="1" si="347"/>
        <v>0</v>
      </c>
      <c r="DW67" s="57">
        <f t="shared" ca="1" si="347"/>
        <v>0</v>
      </c>
      <c r="DX67" s="57">
        <f t="shared" ca="1" si="347"/>
        <v>0</v>
      </c>
      <c r="DY67" s="57">
        <f t="shared" ca="1" si="347"/>
        <v>0</v>
      </c>
      <c r="DZ67" s="57">
        <f t="shared" ca="1" si="347"/>
        <v>0</v>
      </c>
      <c r="EA67" s="129">
        <f t="shared" ca="1" si="347"/>
        <v>0</v>
      </c>
      <c r="EB67" s="128">
        <f t="shared" ref="EB67:FG67" ca="1" si="348">IF($M67&lt;=EA$6,0,IF(AND($M67&gt;EA$6,$M67&lt;=EB$6),$R67-(SUM(OFFSET($AJ67,0,0,1,MATCH(EA$6,$AJ$6:$GI$6)))),IF($L67&gt;EB$6,0,(IF($M67&gt;EB$6,$Q67*EB$4)))))</f>
        <v>0</v>
      </c>
      <c r="EC67" s="57">
        <f t="shared" ca="1" si="348"/>
        <v>0</v>
      </c>
      <c r="ED67" s="57">
        <f t="shared" ca="1" si="348"/>
        <v>0</v>
      </c>
      <c r="EE67" s="57">
        <f t="shared" ca="1" si="348"/>
        <v>0</v>
      </c>
      <c r="EF67" s="57">
        <f t="shared" ca="1" si="348"/>
        <v>0</v>
      </c>
      <c r="EG67" s="57">
        <f t="shared" ca="1" si="348"/>
        <v>0</v>
      </c>
      <c r="EH67" s="57">
        <f t="shared" ca="1" si="348"/>
        <v>0</v>
      </c>
      <c r="EI67" s="57">
        <f t="shared" ca="1" si="348"/>
        <v>0</v>
      </c>
      <c r="EJ67" s="57">
        <f t="shared" ca="1" si="348"/>
        <v>0</v>
      </c>
      <c r="EK67" s="57">
        <f t="shared" ca="1" si="348"/>
        <v>0</v>
      </c>
      <c r="EL67" s="57">
        <f t="shared" ca="1" si="348"/>
        <v>703.94230769230774</v>
      </c>
      <c r="EM67" s="129">
        <f t="shared" ca="1" si="348"/>
        <v>563.15384615384619</v>
      </c>
      <c r="EN67" s="128">
        <f t="shared" ca="1" si="348"/>
        <v>563.15384615384619</v>
      </c>
      <c r="EO67" s="57">
        <f t="shared" ca="1" si="348"/>
        <v>703.94230769230774</v>
      </c>
      <c r="EP67" s="57">
        <f t="shared" ca="1" si="348"/>
        <v>563.15384615384619</v>
      </c>
      <c r="EQ67" s="57">
        <f t="shared" ca="1" si="348"/>
        <v>563.15384615384619</v>
      </c>
      <c r="ER67" s="57">
        <f t="shared" ca="1" si="348"/>
        <v>703.94230769230774</v>
      </c>
      <c r="ES67" s="57">
        <f t="shared" ca="1" si="348"/>
        <v>563.15384615384619</v>
      </c>
      <c r="ET67" s="57">
        <f t="shared" ca="1" si="348"/>
        <v>563.15384615384619</v>
      </c>
      <c r="EU67" s="57">
        <f t="shared" ca="1" si="348"/>
        <v>703.94230769230774</v>
      </c>
      <c r="EV67" s="57">
        <f t="shared" ca="1" si="348"/>
        <v>563.15384615384619</v>
      </c>
      <c r="EW67" s="57">
        <f t="shared" ca="1" si="348"/>
        <v>563.15384615384619</v>
      </c>
      <c r="EX67" s="57">
        <f t="shared" ca="1" si="348"/>
        <v>703.94230769230774</v>
      </c>
      <c r="EY67" s="129">
        <f t="shared" ca="1" si="348"/>
        <v>563.15384615384619</v>
      </c>
      <c r="EZ67" s="128">
        <f t="shared" ca="1" si="348"/>
        <v>563.15384615384619</v>
      </c>
      <c r="FA67" s="57">
        <f t="shared" ca="1" si="348"/>
        <v>703.94230769230774</v>
      </c>
      <c r="FB67" s="57">
        <f t="shared" ca="1" si="348"/>
        <v>563.15384615384619</v>
      </c>
      <c r="FC67" s="57">
        <f t="shared" ca="1" si="348"/>
        <v>563.15384615384619</v>
      </c>
      <c r="FD67" s="57">
        <f t="shared" ca="1" si="348"/>
        <v>703.94230769230774</v>
      </c>
      <c r="FE67" s="57">
        <f t="shared" ca="1" si="348"/>
        <v>563.15384615384619</v>
      </c>
      <c r="FF67" s="57">
        <f t="shared" ca="1" si="348"/>
        <v>563.15384615384619</v>
      </c>
      <c r="FG67" s="57">
        <f t="shared" ca="1" si="348"/>
        <v>703.94230769230774</v>
      </c>
      <c r="FH67" s="57">
        <f t="shared" ref="FH67:GI67" ca="1" si="349">IF($M67&lt;=FG$6,0,IF(AND($M67&gt;FG$6,$M67&lt;=FH$6),$R67-(SUM(OFFSET($AJ67,0,0,1,MATCH(FG$6,$AJ$6:$GI$6)))),IF($L67&gt;FH$6,0,(IF($M67&gt;FH$6,$Q67*FH$4)))))</f>
        <v>563.15384615384619</v>
      </c>
      <c r="FI67" s="57">
        <f t="shared" ca="1" si="349"/>
        <v>563.15384615384619</v>
      </c>
      <c r="FJ67" s="57">
        <f t="shared" ca="1" si="349"/>
        <v>703.94230769230774</v>
      </c>
      <c r="FK67" s="129">
        <f t="shared" ca="1" si="349"/>
        <v>563.15384615384619</v>
      </c>
      <c r="FL67" s="128">
        <f t="shared" ca="1" si="349"/>
        <v>563.15384615384619</v>
      </c>
      <c r="FM67" s="57">
        <f t="shared" ca="1" si="349"/>
        <v>703.94230769230774</v>
      </c>
      <c r="FN67" s="57">
        <f t="shared" ca="1" si="349"/>
        <v>563.15384615384619</v>
      </c>
      <c r="FO67" s="57">
        <f t="shared" ca="1" si="349"/>
        <v>563.15384615384619</v>
      </c>
      <c r="FP67" s="57">
        <f t="shared" ca="1" si="349"/>
        <v>703.94230769230774</v>
      </c>
      <c r="FQ67" s="57">
        <f t="shared" ca="1" si="349"/>
        <v>563.15384615384619</v>
      </c>
      <c r="FR67" s="57">
        <f t="shared" ca="1" si="349"/>
        <v>563.15384615384619</v>
      </c>
      <c r="FS67" s="57">
        <f t="shared" ca="1" si="349"/>
        <v>703.94230769230774</v>
      </c>
      <c r="FT67" s="57">
        <f t="shared" ca="1" si="349"/>
        <v>563.15384615384619</v>
      </c>
      <c r="FU67" s="57">
        <f t="shared" ca="1" si="349"/>
        <v>563.15384615384619</v>
      </c>
      <c r="FV67" s="57">
        <f t="shared" ca="1" si="349"/>
        <v>-1.0913936421275139E-11</v>
      </c>
      <c r="FW67" s="129">
        <f t="shared" ca="1" si="349"/>
        <v>0</v>
      </c>
      <c r="FX67" s="128">
        <f t="shared" ca="1" si="349"/>
        <v>0</v>
      </c>
      <c r="FY67" s="57">
        <f t="shared" ca="1" si="349"/>
        <v>0</v>
      </c>
      <c r="FZ67" s="57">
        <f t="shared" ca="1" si="349"/>
        <v>0</v>
      </c>
      <c r="GA67" s="57">
        <f t="shared" ca="1" si="349"/>
        <v>0</v>
      </c>
      <c r="GB67" s="57">
        <f t="shared" ca="1" si="349"/>
        <v>0</v>
      </c>
      <c r="GC67" s="57">
        <f t="shared" ca="1" si="349"/>
        <v>0</v>
      </c>
      <c r="GD67" s="57">
        <f t="shared" ca="1" si="349"/>
        <v>0</v>
      </c>
      <c r="GE67" s="57">
        <f t="shared" ca="1" si="349"/>
        <v>0</v>
      </c>
      <c r="GF67" s="57">
        <f t="shared" ca="1" si="349"/>
        <v>0</v>
      </c>
      <c r="GG67" s="57">
        <f t="shared" ca="1" si="349"/>
        <v>0</v>
      </c>
      <c r="GH67" s="57">
        <f t="shared" ca="1" si="349"/>
        <v>0</v>
      </c>
      <c r="GI67" s="129">
        <f t="shared" ca="1" si="349"/>
        <v>0</v>
      </c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  <c r="HE67" s="34"/>
      <c r="HF67" s="34"/>
      <c r="HG67" s="34"/>
      <c r="HH67" s="34"/>
      <c r="HI67" s="34"/>
      <c r="HJ67" s="34"/>
      <c r="HK67" s="34"/>
      <c r="HL67" s="34"/>
      <c r="HM67" s="34"/>
      <c r="HN67" s="34"/>
    </row>
    <row r="68" spans="1:222" ht="12.95" customHeight="1" x14ac:dyDescent="0.25">
      <c r="A68" s="34"/>
      <c r="B68" s="275" t="s">
        <v>15</v>
      </c>
      <c r="C68" s="29" t="s">
        <v>517</v>
      </c>
      <c r="D68" s="276" t="s">
        <v>365</v>
      </c>
      <c r="E68" s="29" t="s">
        <v>322</v>
      </c>
      <c r="F68" s="29" t="s">
        <v>458</v>
      </c>
      <c r="G68" s="258" t="s">
        <v>459</v>
      </c>
      <c r="H68" s="1">
        <v>16500100000</v>
      </c>
      <c r="I68" s="1">
        <v>44800401000</v>
      </c>
      <c r="J68" s="100" t="str">
        <f>IF(AND(M68&gt;VLOOKUP($B$2,References!A:B,2,FALSE),M68&lt;$B$2),"Ending Depreciation",IF(M68&lt;=$B$2,"Fully Depreciated",IF(M68&gt;$B$2,"Depreciating","ERROR")))</f>
        <v>Depreciating</v>
      </c>
      <c r="K68" s="52" t="s">
        <v>274</v>
      </c>
      <c r="L68" s="102">
        <f>VLOOKUP(K68,References!U:W,3,FALSE)</f>
        <v>43765</v>
      </c>
      <c r="M68" s="104">
        <f t="shared" si="301"/>
        <v>45590</v>
      </c>
      <c r="N68" s="106">
        <v>5</v>
      </c>
      <c r="O68" s="29">
        <f t="shared" si="302"/>
        <v>260</v>
      </c>
      <c r="P68" s="109">
        <f t="shared" si="303"/>
        <v>77.857142857142861</v>
      </c>
      <c r="Q68" s="98">
        <f t="shared" si="304"/>
        <v>286.27692307692308</v>
      </c>
      <c r="R68" s="92">
        <v>74432</v>
      </c>
      <c r="S68" s="28">
        <f t="shared" ca="1" si="305"/>
        <v>22329.600000000002</v>
      </c>
      <c r="T68" s="28">
        <f t="shared" ca="1" si="306"/>
        <v>52102.399999999994</v>
      </c>
      <c r="U68" s="34"/>
      <c r="V68" s="27">
        <f t="shared" ca="1" si="307"/>
        <v>0</v>
      </c>
      <c r="W68" s="27">
        <f t="shared" ca="1" si="308"/>
        <v>0</v>
      </c>
      <c r="X68" s="27">
        <f t="shared" ca="1" si="309"/>
        <v>0</v>
      </c>
      <c r="Y68" s="27">
        <f t="shared" ca="1" si="310"/>
        <v>0</v>
      </c>
      <c r="Z68" s="27">
        <f t="shared" ca="1" si="311"/>
        <v>0</v>
      </c>
      <c r="AA68" s="27">
        <f t="shared" ca="1" si="312"/>
        <v>0</v>
      </c>
      <c r="AB68" s="27">
        <f t="shared" ca="1" si="313"/>
        <v>0</v>
      </c>
      <c r="AC68" s="27">
        <f t="shared" ca="1" si="314"/>
        <v>0</v>
      </c>
      <c r="AD68" s="27">
        <f t="shared" ca="1" si="315"/>
        <v>0</v>
      </c>
      <c r="AE68" s="27">
        <f t="shared" ca="1" si="316"/>
        <v>0</v>
      </c>
      <c r="AF68" s="27">
        <f t="shared" ca="1" si="317"/>
        <v>14886.400000000001</v>
      </c>
      <c r="AG68" s="27">
        <f t="shared" ca="1" si="318"/>
        <v>7443.2000000000007</v>
      </c>
      <c r="AH68" s="27">
        <f t="shared" ca="1" si="319"/>
        <v>0</v>
      </c>
      <c r="AI68" s="34"/>
      <c r="AJ68" s="128">
        <f t="shared" ref="AJ68:BO68" ca="1" si="350">IF($M68&lt;=AI$6,0,IF(AND($M68&gt;AI$6,$M68&lt;=AJ$6),$R68-(SUM(OFFSET($AJ68,0,0,1,MATCH(AI$6,$AJ$6:$GI$6)))),IF($L68&gt;AJ$6,0,(IF($M68&gt;AJ$6,$Q68*AJ$4)))))</f>
        <v>0</v>
      </c>
      <c r="AK68" s="57">
        <f t="shared" ca="1" si="350"/>
        <v>0</v>
      </c>
      <c r="AL68" s="57">
        <f t="shared" ca="1" si="350"/>
        <v>0</v>
      </c>
      <c r="AM68" s="57">
        <f t="shared" ca="1" si="350"/>
        <v>0</v>
      </c>
      <c r="AN68" s="57">
        <f t="shared" ca="1" si="350"/>
        <v>0</v>
      </c>
      <c r="AO68" s="57">
        <f t="shared" ca="1" si="350"/>
        <v>0</v>
      </c>
      <c r="AP68" s="57">
        <f t="shared" ca="1" si="350"/>
        <v>0</v>
      </c>
      <c r="AQ68" s="57">
        <f t="shared" ca="1" si="350"/>
        <v>0</v>
      </c>
      <c r="AR68" s="57">
        <f t="shared" ca="1" si="350"/>
        <v>0</v>
      </c>
      <c r="AS68" s="57">
        <f t="shared" ca="1" si="350"/>
        <v>0</v>
      </c>
      <c r="AT68" s="57">
        <f t="shared" ca="1" si="350"/>
        <v>0</v>
      </c>
      <c r="AU68" s="129">
        <f t="shared" ca="1" si="350"/>
        <v>0</v>
      </c>
      <c r="AV68" s="128">
        <f t="shared" ca="1" si="350"/>
        <v>0</v>
      </c>
      <c r="AW68" s="57">
        <f t="shared" ca="1" si="350"/>
        <v>0</v>
      </c>
      <c r="AX68" s="57">
        <f t="shared" ca="1" si="350"/>
        <v>0</v>
      </c>
      <c r="AY68" s="57">
        <f t="shared" ca="1" si="350"/>
        <v>0</v>
      </c>
      <c r="AZ68" s="57">
        <f t="shared" ca="1" si="350"/>
        <v>0</v>
      </c>
      <c r="BA68" s="57">
        <f t="shared" ca="1" si="350"/>
        <v>0</v>
      </c>
      <c r="BB68" s="57">
        <f t="shared" ca="1" si="350"/>
        <v>0</v>
      </c>
      <c r="BC68" s="57">
        <f t="shared" ca="1" si="350"/>
        <v>0</v>
      </c>
      <c r="BD68" s="57">
        <f t="shared" ca="1" si="350"/>
        <v>0</v>
      </c>
      <c r="BE68" s="57">
        <f t="shared" ca="1" si="350"/>
        <v>0</v>
      </c>
      <c r="BF68" s="57">
        <f t="shared" ca="1" si="350"/>
        <v>0</v>
      </c>
      <c r="BG68" s="129">
        <f t="shared" ca="1" si="350"/>
        <v>0</v>
      </c>
      <c r="BH68" s="128">
        <f t="shared" ca="1" si="350"/>
        <v>0</v>
      </c>
      <c r="BI68" s="57">
        <f t="shared" ca="1" si="350"/>
        <v>0</v>
      </c>
      <c r="BJ68" s="57">
        <f t="shared" ca="1" si="350"/>
        <v>0</v>
      </c>
      <c r="BK68" s="57">
        <f t="shared" ca="1" si="350"/>
        <v>0</v>
      </c>
      <c r="BL68" s="57">
        <f t="shared" ca="1" si="350"/>
        <v>0</v>
      </c>
      <c r="BM68" s="57">
        <f t="shared" ca="1" si="350"/>
        <v>0</v>
      </c>
      <c r="BN68" s="57">
        <f t="shared" ca="1" si="350"/>
        <v>0</v>
      </c>
      <c r="BO68" s="57">
        <f t="shared" ca="1" si="350"/>
        <v>0</v>
      </c>
      <c r="BP68" s="57">
        <f t="shared" ref="BP68:CU68" ca="1" si="351">IF($M68&lt;=BO$6,0,IF(AND($M68&gt;BO$6,$M68&lt;=BP$6),$R68-(SUM(OFFSET($AJ68,0,0,1,MATCH(BO$6,$AJ$6:$GI$6)))),IF($L68&gt;BP$6,0,(IF($M68&gt;BP$6,$Q68*BP$4)))))</f>
        <v>0</v>
      </c>
      <c r="BQ68" s="57">
        <f t="shared" ca="1" si="351"/>
        <v>0</v>
      </c>
      <c r="BR68" s="57">
        <f t="shared" ca="1" si="351"/>
        <v>0</v>
      </c>
      <c r="BS68" s="129">
        <f t="shared" ca="1" si="351"/>
        <v>0</v>
      </c>
      <c r="BT68" s="128">
        <f t="shared" ca="1" si="351"/>
        <v>0</v>
      </c>
      <c r="BU68" s="57">
        <f t="shared" ca="1" si="351"/>
        <v>0</v>
      </c>
      <c r="BV68" s="57">
        <f t="shared" ca="1" si="351"/>
        <v>0</v>
      </c>
      <c r="BW68" s="57">
        <f t="shared" ca="1" si="351"/>
        <v>0</v>
      </c>
      <c r="BX68" s="57">
        <f t="shared" ca="1" si="351"/>
        <v>0</v>
      </c>
      <c r="BY68" s="57">
        <f t="shared" ca="1" si="351"/>
        <v>0</v>
      </c>
      <c r="BZ68" s="57">
        <f t="shared" ca="1" si="351"/>
        <v>0</v>
      </c>
      <c r="CA68" s="57">
        <f t="shared" ca="1" si="351"/>
        <v>0</v>
      </c>
      <c r="CB68" s="57">
        <f t="shared" ca="1" si="351"/>
        <v>0</v>
      </c>
      <c r="CC68" s="57">
        <f t="shared" ca="1" si="351"/>
        <v>0</v>
      </c>
      <c r="CD68" s="57">
        <f t="shared" ca="1" si="351"/>
        <v>0</v>
      </c>
      <c r="CE68" s="129">
        <f t="shared" ca="1" si="351"/>
        <v>0</v>
      </c>
      <c r="CF68" s="128">
        <f t="shared" ca="1" si="351"/>
        <v>0</v>
      </c>
      <c r="CG68" s="57">
        <f t="shared" ca="1" si="351"/>
        <v>0</v>
      </c>
      <c r="CH68" s="57">
        <f t="shared" ca="1" si="351"/>
        <v>0</v>
      </c>
      <c r="CI68" s="57">
        <f t="shared" ca="1" si="351"/>
        <v>0</v>
      </c>
      <c r="CJ68" s="57">
        <f t="shared" ca="1" si="351"/>
        <v>0</v>
      </c>
      <c r="CK68" s="57">
        <f t="shared" ca="1" si="351"/>
        <v>0</v>
      </c>
      <c r="CL68" s="57">
        <f t="shared" ca="1" si="351"/>
        <v>0</v>
      </c>
      <c r="CM68" s="57">
        <f t="shared" ca="1" si="351"/>
        <v>0</v>
      </c>
      <c r="CN68" s="57">
        <f t="shared" ca="1" si="351"/>
        <v>0</v>
      </c>
      <c r="CO68" s="57">
        <f t="shared" ca="1" si="351"/>
        <v>0</v>
      </c>
      <c r="CP68" s="57">
        <f t="shared" ca="1" si="351"/>
        <v>0</v>
      </c>
      <c r="CQ68" s="129">
        <f t="shared" ca="1" si="351"/>
        <v>0</v>
      </c>
      <c r="CR68" s="128">
        <f t="shared" ca="1" si="351"/>
        <v>0</v>
      </c>
      <c r="CS68" s="57">
        <f t="shared" ca="1" si="351"/>
        <v>0</v>
      </c>
      <c r="CT68" s="57">
        <f t="shared" ca="1" si="351"/>
        <v>0</v>
      </c>
      <c r="CU68" s="57">
        <f t="shared" ca="1" si="351"/>
        <v>0</v>
      </c>
      <c r="CV68" s="57">
        <f t="shared" ref="CV68:EA68" ca="1" si="352">IF($M68&lt;=CU$6,0,IF(AND($M68&gt;CU$6,$M68&lt;=CV$6),$R68-(SUM(OFFSET($AJ68,0,0,1,MATCH(CU$6,$AJ$6:$GI$6)))),IF($L68&gt;CV$6,0,(IF($M68&gt;CV$6,$Q68*CV$4)))))</f>
        <v>0</v>
      </c>
      <c r="CW68" s="57">
        <f t="shared" ca="1" si="352"/>
        <v>0</v>
      </c>
      <c r="CX68" s="57">
        <f t="shared" ca="1" si="352"/>
        <v>0</v>
      </c>
      <c r="CY68" s="57">
        <f t="shared" ca="1" si="352"/>
        <v>0</v>
      </c>
      <c r="CZ68" s="57">
        <f t="shared" ca="1" si="352"/>
        <v>0</v>
      </c>
      <c r="DA68" s="57">
        <f t="shared" ca="1" si="352"/>
        <v>0</v>
      </c>
      <c r="DB68" s="57">
        <f t="shared" ca="1" si="352"/>
        <v>0</v>
      </c>
      <c r="DC68" s="129">
        <f t="shared" ca="1" si="352"/>
        <v>0</v>
      </c>
      <c r="DD68" s="128">
        <f t="shared" ca="1" si="352"/>
        <v>0</v>
      </c>
      <c r="DE68" s="57">
        <f t="shared" ca="1" si="352"/>
        <v>0</v>
      </c>
      <c r="DF68" s="57">
        <f t="shared" ca="1" si="352"/>
        <v>0</v>
      </c>
      <c r="DG68" s="57">
        <f t="shared" ca="1" si="352"/>
        <v>0</v>
      </c>
      <c r="DH68" s="57">
        <f t="shared" ca="1" si="352"/>
        <v>0</v>
      </c>
      <c r="DI68" s="57">
        <f t="shared" ca="1" si="352"/>
        <v>0</v>
      </c>
      <c r="DJ68" s="57">
        <f t="shared" ca="1" si="352"/>
        <v>0</v>
      </c>
      <c r="DK68" s="57">
        <f t="shared" ca="1" si="352"/>
        <v>0</v>
      </c>
      <c r="DL68" s="57">
        <f t="shared" ca="1" si="352"/>
        <v>0</v>
      </c>
      <c r="DM68" s="57">
        <f t="shared" ca="1" si="352"/>
        <v>0</v>
      </c>
      <c r="DN68" s="57">
        <f t="shared" ca="1" si="352"/>
        <v>0</v>
      </c>
      <c r="DO68" s="129">
        <f t="shared" ca="1" si="352"/>
        <v>0</v>
      </c>
      <c r="DP68" s="128">
        <f t="shared" ca="1" si="352"/>
        <v>0</v>
      </c>
      <c r="DQ68" s="57">
        <f t="shared" ca="1" si="352"/>
        <v>0</v>
      </c>
      <c r="DR68" s="57">
        <f t="shared" ca="1" si="352"/>
        <v>0</v>
      </c>
      <c r="DS68" s="57">
        <f t="shared" ca="1" si="352"/>
        <v>0</v>
      </c>
      <c r="DT68" s="57">
        <f t="shared" ca="1" si="352"/>
        <v>0</v>
      </c>
      <c r="DU68" s="57">
        <f t="shared" ca="1" si="352"/>
        <v>0</v>
      </c>
      <c r="DV68" s="57">
        <f t="shared" ca="1" si="352"/>
        <v>0</v>
      </c>
      <c r="DW68" s="57">
        <f t="shared" ca="1" si="352"/>
        <v>0</v>
      </c>
      <c r="DX68" s="57">
        <f t="shared" ca="1" si="352"/>
        <v>0</v>
      </c>
      <c r="DY68" s="57">
        <f t="shared" ca="1" si="352"/>
        <v>0</v>
      </c>
      <c r="DZ68" s="57">
        <f t="shared" ca="1" si="352"/>
        <v>0</v>
      </c>
      <c r="EA68" s="129">
        <f t="shared" ca="1" si="352"/>
        <v>0</v>
      </c>
      <c r="EB68" s="128">
        <f t="shared" ref="EB68:FG68" ca="1" si="353">IF($M68&lt;=EA$6,0,IF(AND($M68&gt;EA$6,$M68&lt;=EB$6),$R68-(SUM(OFFSET($AJ68,0,0,1,MATCH(EA$6,$AJ$6:$GI$6)))),IF($L68&gt;EB$6,0,(IF($M68&gt;EB$6,$Q68*EB$4)))))</f>
        <v>0</v>
      </c>
      <c r="EC68" s="57">
        <f t="shared" ca="1" si="353"/>
        <v>0</v>
      </c>
      <c r="ED68" s="57">
        <f t="shared" ca="1" si="353"/>
        <v>0</v>
      </c>
      <c r="EE68" s="57">
        <f t="shared" ca="1" si="353"/>
        <v>0</v>
      </c>
      <c r="EF68" s="57">
        <f t="shared" ca="1" si="353"/>
        <v>0</v>
      </c>
      <c r="EG68" s="57">
        <f t="shared" ca="1" si="353"/>
        <v>0</v>
      </c>
      <c r="EH68" s="57">
        <f t="shared" ca="1" si="353"/>
        <v>0</v>
      </c>
      <c r="EI68" s="57">
        <f t="shared" ca="1" si="353"/>
        <v>0</v>
      </c>
      <c r="EJ68" s="57">
        <f t="shared" ca="1" si="353"/>
        <v>0</v>
      </c>
      <c r="EK68" s="57">
        <f t="shared" ca="1" si="353"/>
        <v>0</v>
      </c>
      <c r="EL68" s="57">
        <f t="shared" ca="1" si="353"/>
        <v>0</v>
      </c>
      <c r="EM68" s="129">
        <f t="shared" ca="1" si="353"/>
        <v>0</v>
      </c>
      <c r="EN68" s="128">
        <f t="shared" ca="1" si="353"/>
        <v>0</v>
      </c>
      <c r="EO68" s="57">
        <f t="shared" ca="1" si="353"/>
        <v>0</v>
      </c>
      <c r="EP68" s="57">
        <f t="shared" ca="1" si="353"/>
        <v>0</v>
      </c>
      <c r="EQ68" s="57">
        <f t="shared" ca="1" si="353"/>
        <v>0</v>
      </c>
      <c r="ER68" s="57">
        <f t="shared" ca="1" si="353"/>
        <v>0</v>
      </c>
      <c r="ES68" s="57">
        <f t="shared" ca="1" si="353"/>
        <v>0</v>
      </c>
      <c r="ET68" s="57">
        <f t="shared" ca="1" si="353"/>
        <v>0</v>
      </c>
      <c r="EU68" s="57">
        <f t="shared" ca="1" si="353"/>
        <v>0</v>
      </c>
      <c r="EV68" s="57">
        <f t="shared" ca="1" si="353"/>
        <v>0</v>
      </c>
      <c r="EW68" s="57">
        <f t="shared" ca="1" si="353"/>
        <v>0</v>
      </c>
      <c r="EX68" s="57">
        <f t="shared" ca="1" si="353"/>
        <v>0</v>
      </c>
      <c r="EY68" s="129">
        <f t="shared" ca="1" si="353"/>
        <v>0</v>
      </c>
      <c r="EZ68" s="128">
        <f t="shared" ca="1" si="353"/>
        <v>1145.1076923076923</v>
      </c>
      <c r="FA68" s="57">
        <f t="shared" ca="1" si="353"/>
        <v>1431.3846153846155</v>
      </c>
      <c r="FB68" s="57">
        <f t="shared" ca="1" si="353"/>
        <v>1145.1076923076923</v>
      </c>
      <c r="FC68" s="57">
        <f t="shared" ca="1" si="353"/>
        <v>1145.1076923076923</v>
      </c>
      <c r="FD68" s="57">
        <f t="shared" ca="1" si="353"/>
        <v>1431.3846153846155</v>
      </c>
      <c r="FE68" s="57">
        <f t="shared" ca="1" si="353"/>
        <v>1145.1076923076923</v>
      </c>
      <c r="FF68" s="57">
        <f t="shared" ca="1" si="353"/>
        <v>1145.1076923076923</v>
      </c>
      <c r="FG68" s="57">
        <f t="shared" ca="1" si="353"/>
        <v>1431.3846153846155</v>
      </c>
      <c r="FH68" s="57">
        <f t="shared" ref="FH68:GI68" ca="1" si="354">IF($M68&lt;=FG$6,0,IF(AND($M68&gt;FG$6,$M68&lt;=FH$6),$R68-(SUM(OFFSET($AJ68,0,0,1,MATCH(FG$6,$AJ$6:$GI$6)))),IF($L68&gt;FH$6,0,(IF($M68&gt;FH$6,$Q68*FH$4)))))</f>
        <v>1145.1076923076923</v>
      </c>
      <c r="FI68" s="57">
        <f t="shared" ca="1" si="354"/>
        <v>1145.1076923076923</v>
      </c>
      <c r="FJ68" s="57">
        <f t="shared" ca="1" si="354"/>
        <v>1431.3846153846155</v>
      </c>
      <c r="FK68" s="129">
        <f t="shared" ca="1" si="354"/>
        <v>1145.1076923076923</v>
      </c>
      <c r="FL68" s="128">
        <f t="shared" ca="1" si="354"/>
        <v>1145.1076923076923</v>
      </c>
      <c r="FM68" s="57">
        <f t="shared" ca="1" si="354"/>
        <v>1431.3846153846155</v>
      </c>
      <c r="FN68" s="57">
        <f t="shared" ca="1" si="354"/>
        <v>1145.1076923076923</v>
      </c>
      <c r="FO68" s="57">
        <f t="shared" ca="1" si="354"/>
        <v>1145.1076923076923</v>
      </c>
      <c r="FP68" s="57">
        <f t="shared" ca="1" si="354"/>
        <v>1431.3846153846155</v>
      </c>
      <c r="FQ68" s="57">
        <f t="shared" ca="1" si="354"/>
        <v>1145.1076923076923</v>
      </c>
      <c r="FR68" s="57">
        <f t="shared" ca="1" si="354"/>
        <v>1145.1076923076923</v>
      </c>
      <c r="FS68" s="57">
        <f t="shared" ca="1" si="354"/>
        <v>1431.3846153846155</v>
      </c>
      <c r="FT68" s="57">
        <f t="shared" ca="1" si="354"/>
        <v>1145.1076923076923</v>
      </c>
      <c r="FU68" s="57">
        <f t="shared" ca="1" si="354"/>
        <v>1145.1076923076923</v>
      </c>
      <c r="FV68" s="57">
        <f t="shared" ca="1" si="354"/>
        <v>1431.3846153846155</v>
      </c>
      <c r="FW68" s="129">
        <f t="shared" ca="1" si="354"/>
        <v>1431.3846153846155</v>
      </c>
      <c r="FX68" s="128">
        <f t="shared" ca="1" si="354"/>
        <v>1145.1076923076923</v>
      </c>
      <c r="FY68" s="57">
        <f t="shared" ca="1" si="354"/>
        <v>1431.3846153846155</v>
      </c>
      <c r="FZ68" s="57">
        <f t="shared" ca="1" si="354"/>
        <v>1145.1076923076923</v>
      </c>
      <c r="GA68" s="57">
        <f t="shared" ca="1" si="354"/>
        <v>1145.1076923076923</v>
      </c>
      <c r="GB68" s="57">
        <f t="shared" ca="1" si="354"/>
        <v>1431.3846153846155</v>
      </c>
      <c r="GC68" s="57">
        <f t="shared" ca="1" si="354"/>
        <v>1145.1076923076923</v>
      </c>
      <c r="GD68" s="57">
        <f t="shared" ca="1" si="354"/>
        <v>1145.1076923076923</v>
      </c>
      <c r="GE68" s="57">
        <f t="shared" ca="1" si="354"/>
        <v>1431.3846153846155</v>
      </c>
      <c r="GF68" s="57">
        <f t="shared" ca="1" si="354"/>
        <v>1145.1076923076923</v>
      </c>
      <c r="GG68" s="57">
        <f t="shared" ca="1" si="354"/>
        <v>1145.1076923076923</v>
      </c>
      <c r="GH68" s="57">
        <f t="shared" ca="1" si="354"/>
        <v>1431.3846153846155</v>
      </c>
      <c r="GI68" s="129">
        <f t="shared" ca="1" si="354"/>
        <v>1145.1076923076923</v>
      </c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</row>
    <row r="69" spans="1:222" ht="12.95" customHeight="1" x14ac:dyDescent="0.25">
      <c r="A69" s="34"/>
      <c r="B69" s="275" t="s">
        <v>15</v>
      </c>
      <c r="C69" s="29" t="s">
        <v>518</v>
      </c>
      <c r="D69" s="276" t="s">
        <v>366</v>
      </c>
      <c r="E69" s="29" t="s">
        <v>324</v>
      </c>
      <c r="F69" s="29" t="s">
        <v>460</v>
      </c>
      <c r="G69" s="258" t="s">
        <v>461</v>
      </c>
      <c r="H69" s="1">
        <v>16500100000</v>
      </c>
      <c r="I69" s="1">
        <v>44800501000</v>
      </c>
      <c r="J69" s="100" t="str">
        <f>IF(AND(M69&gt;VLOOKUP($B$2,References!A:B,2,FALSE),M69&lt;$B$2),"Ending Depreciation",IF(M69&lt;=$B$2,"Fully Depreciated",IF(M69&gt;$B$2,"Depreciating","ERROR")))</f>
        <v>Depreciating</v>
      </c>
      <c r="K69" s="52" t="s">
        <v>288</v>
      </c>
      <c r="L69" s="102">
        <f>VLOOKUP(K69,References!U:W,3,FALSE)</f>
        <v>44192</v>
      </c>
      <c r="M69" s="104">
        <f t="shared" si="301"/>
        <v>45287</v>
      </c>
      <c r="N69" s="106">
        <v>3</v>
      </c>
      <c r="O69" s="29">
        <f t="shared" si="302"/>
        <v>156</v>
      </c>
      <c r="P69" s="109">
        <f t="shared" si="303"/>
        <v>16.857142857142858</v>
      </c>
      <c r="Q69" s="98">
        <f t="shared" si="304"/>
        <v>41.346153846153847</v>
      </c>
      <c r="R69" s="92">
        <v>6450</v>
      </c>
      <c r="S69" s="28">
        <f t="shared" ca="1" si="305"/>
        <v>702.88461538461536</v>
      </c>
      <c r="T69" s="28">
        <f t="shared" ca="1" si="306"/>
        <v>5747.1153846153848</v>
      </c>
      <c r="U69" s="34"/>
      <c r="V69" s="27">
        <f t="shared" ca="1" si="307"/>
        <v>0</v>
      </c>
      <c r="W69" s="27">
        <f t="shared" ca="1" si="308"/>
        <v>0</v>
      </c>
      <c r="X69" s="27">
        <f t="shared" ca="1" si="309"/>
        <v>0</v>
      </c>
      <c r="Y69" s="27">
        <f t="shared" ca="1" si="310"/>
        <v>0</v>
      </c>
      <c r="Z69" s="27">
        <f t="shared" ca="1" si="311"/>
        <v>0</v>
      </c>
      <c r="AA69" s="27">
        <f t="shared" ca="1" si="312"/>
        <v>0</v>
      </c>
      <c r="AB69" s="27">
        <f t="shared" ca="1" si="313"/>
        <v>0</v>
      </c>
      <c r="AC69" s="27">
        <f t="shared" ca="1" si="314"/>
        <v>0</v>
      </c>
      <c r="AD69" s="27">
        <f t="shared" ca="1" si="315"/>
        <v>0</v>
      </c>
      <c r="AE69" s="27">
        <f t="shared" ca="1" si="316"/>
        <v>0</v>
      </c>
      <c r="AF69" s="27">
        <f t="shared" ca="1" si="317"/>
        <v>0</v>
      </c>
      <c r="AG69" s="27">
        <f t="shared" ca="1" si="318"/>
        <v>702.88461538461536</v>
      </c>
      <c r="AH69" s="27">
        <f t="shared" ca="1" si="319"/>
        <v>0</v>
      </c>
      <c r="AI69" s="34"/>
      <c r="AJ69" s="128">
        <f t="shared" ref="AJ69:BO69" ca="1" si="355">IF($M69&lt;=AI$6,0,IF(AND($M69&gt;AI$6,$M69&lt;=AJ$6),$R69-(SUM(OFFSET($AJ69,0,0,1,MATCH(AI$6,$AJ$6:$GI$6)))),IF($L69&gt;AJ$6,0,(IF($M69&gt;AJ$6,$Q69*AJ$4)))))</f>
        <v>0</v>
      </c>
      <c r="AK69" s="57">
        <f t="shared" ca="1" si="355"/>
        <v>0</v>
      </c>
      <c r="AL69" s="57">
        <f t="shared" ca="1" si="355"/>
        <v>0</v>
      </c>
      <c r="AM69" s="57">
        <f t="shared" ca="1" si="355"/>
        <v>0</v>
      </c>
      <c r="AN69" s="57">
        <f t="shared" ca="1" si="355"/>
        <v>0</v>
      </c>
      <c r="AO69" s="57">
        <f t="shared" ca="1" si="355"/>
        <v>0</v>
      </c>
      <c r="AP69" s="57">
        <f t="shared" ca="1" si="355"/>
        <v>0</v>
      </c>
      <c r="AQ69" s="57">
        <f t="shared" ca="1" si="355"/>
        <v>0</v>
      </c>
      <c r="AR69" s="57">
        <f t="shared" ca="1" si="355"/>
        <v>0</v>
      </c>
      <c r="AS69" s="57">
        <f t="shared" ca="1" si="355"/>
        <v>0</v>
      </c>
      <c r="AT69" s="57">
        <f t="shared" ca="1" si="355"/>
        <v>0</v>
      </c>
      <c r="AU69" s="129">
        <f t="shared" ca="1" si="355"/>
        <v>0</v>
      </c>
      <c r="AV69" s="128">
        <f t="shared" ca="1" si="355"/>
        <v>0</v>
      </c>
      <c r="AW69" s="57">
        <f t="shared" ca="1" si="355"/>
        <v>0</v>
      </c>
      <c r="AX69" s="57">
        <f t="shared" ca="1" si="355"/>
        <v>0</v>
      </c>
      <c r="AY69" s="57">
        <f t="shared" ca="1" si="355"/>
        <v>0</v>
      </c>
      <c r="AZ69" s="57">
        <f t="shared" ca="1" si="355"/>
        <v>0</v>
      </c>
      <c r="BA69" s="57">
        <f t="shared" ca="1" si="355"/>
        <v>0</v>
      </c>
      <c r="BB69" s="57">
        <f t="shared" ca="1" si="355"/>
        <v>0</v>
      </c>
      <c r="BC69" s="57">
        <f t="shared" ca="1" si="355"/>
        <v>0</v>
      </c>
      <c r="BD69" s="57">
        <f t="shared" ca="1" si="355"/>
        <v>0</v>
      </c>
      <c r="BE69" s="57">
        <f t="shared" ca="1" si="355"/>
        <v>0</v>
      </c>
      <c r="BF69" s="57">
        <f t="shared" ca="1" si="355"/>
        <v>0</v>
      </c>
      <c r="BG69" s="129">
        <f t="shared" ca="1" si="355"/>
        <v>0</v>
      </c>
      <c r="BH69" s="128">
        <f t="shared" ca="1" si="355"/>
        <v>0</v>
      </c>
      <c r="BI69" s="57">
        <f t="shared" ca="1" si="355"/>
        <v>0</v>
      </c>
      <c r="BJ69" s="57">
        <f t="shared" ca="1" si="355"/>
        <v>0</v>
      </c>
      <c r="BK69" s="57">
        <f t="shared" ca="1" si="355"/>
        <v>0</v>
      </c>
      <c r="BL69" s="57">
        <f t="shared" ca="1" si="355"/>
        <v>0</v>
      </c>
      <c r="BM69" s="57">
        <f t="shared" ca="1" si="355"/>
        <v>0</v>
      </c>
      <c r="BN69" s="57">
        <f t="shared" ca="1" si="355"/>
        <v>0</v>
      </c>
      <c r="BO69" s="57">
        <f t="shared" ca="1" si="355"/>
        <v>0</v>
      </c>
      <c r="BP69" s="57">
        <f t="shared" ref="BP69:CU69" ca="1" si="356">IF($M69&lt;=BO$6,0,IF(AND($M69&gt;BO$6,$M69&lt;=BP$6),$R69-(SUM(OFFSET($AJ69,0,0,1,MATCH(BO$6,$AJ$6:$GI$6)))),IF($L69&gt;BP$6,0,(IF($M69&gt;BP$6,$Q69*BP$4)))))</f>
        <v>0</v>
      </c>
      <c r="BQ69" s="57">
        <f t="shared" ca="1" si="356"/>
        <v>0</v>
      </c>
      <c r="BR69" s="57">
        <f t="shared" ca="1" si="356"/>
        <v>0</v>
      </c>
      <c r="BS69" s="129">
        <f t="shared" ca="1" si="356"/>
        <v>0</v>
      </c>
      <c r="BT69" s="128">
        <f t="shared" ca="1" si="356"/>
        <v>0</v>
      </c>
      <c r="BU69" s="57">
        <f t="shared" ca="1" si="356"/>
        <v>0</v>
      </c>
      <c r="BV69" s="57">
        <f t="shared" ca="1" si="356"/>
        <v>0</v>
      </c>
      <c r="BW69" s="57">
        <f t="shared" ca="1" si="356"/>
        <v>0</v>
      </c>
      <c r="BX69" s="57">
        <f t="shared" ca="1" si="356"/>
        <v>0</v>
      </c>
      <c r="BY69" s="57">
        <f t="shared" ca="1" si="356"/>
        <v>0</v>
      </c>
      <c r="BZ69" s="57">
        <f t="shared" ca="1" si="356"/>
        <v>0</v>
      </c>
      <c r="CA69" s="57">
        <f t="shared" ca="1" si="356"/>
        <v>0</v>
      </c>
      <c r="CB69" s="57">
        <f t="shared" ca="1" si="356"/>
        <v>0</v>
      </c>
      <c r="CC69" s="57">
        <f t="shared" ca="1" si="356"/>
        <v>0</v>
      </c>
      <c r="CD69" s="57">
        <f t="shared" ca="1" si="356"/>
        <v>0</v>
      </c>
      <c r="CE69" s="129">
        <f t="shared" ca="1" si="356"/>
        <v>0</v>
      </c>
      <c r="CF69" s="128">
        <f t="shared" ca="1" si="356"/>
        <v>0</v>
      </c>
      <c r="CG69" s="57">
        <f t="shared" ca="1" si="356"/>
        <v>0</v>
      </c>
      <c r="CH69" s="57">
        <f t="shared" ca="1" si="356"/>
        <v>0</v>
      </c>
      <c r="CI69" s="57">
        <f t="shared" ca="1" si="356"/>
        <v>0</v>
      </c>
      <c r="CJ69" s="57">
        <f t="shared" ca="1" si="356"/>
        <v>0</v>
      </c>
      <c r="CK69" s="57">
        <f t="shared" ca="1" si="356"/>
        <v>0</v>
      </c>
      <c r="CL69" s="57">
        <f t="shared" ca="1" si="356"/>
        <v>0</v>
      </c>
      <c r="CM69" s="57">
        <f t="shared" ca="1" si="356"/>
        <v>0</v>
      </c>
      <c r="CN69" s="57">
        <f t="shared" ca="1" si="356"/>
        <v>0</v>
      </c>
      <c r="CO69" s="57">
        <f t="shared" ca="1" si="356"/>
        <v>0</v>
      </c>
      <c r="CP69" s="57">
        <f t="shared" ca="1" si="356"/>
        <v>0</v>
      </c>
      <c r="CQ69" s="129">
        <f t="shared" ca="1" si="356"/>
        <v>0</v>
      </c>
      <c r="CR69" s="128">
        <f t="shared" ca="1" si="356"/>
        <v>0</v>
      </c>
      <c r="CS69" s="57">
        <f t="shared" ca="1" si="356"/>
        <v>0</v>
      </c>
      <c r="CT69" s="57">
        <f t="shared" ca="1" si="356"/>
        <v>0</v>
      </c>
      <c r="CU69" s="57">
        <f t="shared" ca="1" si="356"/>
        <v>0</v>
      </c>
      <c r="CV69" s="57">
        <f t="shared" ref="CV69:EA69" ca="1" si="357">IF($M69&lt;=CU$6,0,IF(AND($M69&gt;CU$6,$M69&lt;=CV$6),$R69-(SUM(OFFSET($AJ69,0,0,1,MATCH(CU$6,$AJ$6:$GI$6)))),IF($L69&gt;CV$6,0,(IF($M69&gt;CV$6,$Q69*CV$4)))))</f>
        <v>0</v>
      </c>
      <c r="CW69" s="57">
        <f t="shared" ca="1" si="357"/>
        <v>0</v>
      </c>
      <c r="CX69" s="57">
        <f t="shared" ca="1" si="357"/>
        <v>0</v>
      </c>
      <c r="CY69" s="57">
        <f t="shared" ca="1" si="357"/>
        <v>0</v>
      </c>
      <c r="CZ69" s="57">
        <f t="shared" ca="1" si="357"/>
        <v>0</v>
      </c>
      <c r="DA69" s="57">
        <f t="shared" ca="1" si="357"/>
        <v>0</v>
      </c>
      <c r="DB69" s="57">
        <f t="shared" ca="1" si="357"/>
        <v>0</v>
      </c>
      <c r="DC69" s="129">
        <f t="shared" ca="1" si="357"/>
        <v>0</v>
      </c>
      <c r="DD69" s="128">
        <f t="shared" ca="1" si="357"/>
        <v>0</v>
      </c>
      <c r="DE69" s="57">
        <f t="shared" ca="1" si="357"/>
        <v>0</v>
      </c>
      <c r="DF69" s="57">
        <f t="shared" ca="1" si="357"/>
        <v>0</v>
      </c>
      <c r="DG69" s="57">
        <f t="shared" ca="1" si="357"/>
        <v>0</v>
      </c>
      <c r="DH69" s="57">
        <f t="shared" ca="1" si="357"/>
        <v>0</v>
      </c>
      <c r="DI69" s="57">
        <f t="shared" ca="1" si="357"/>
        <v>0</v>
      </c>
      <c r="DJ69" s="57">
        <f t="shared" ca="1" si="357"/>
        <v>0</v>
      </c>
      <c r="DK69" s="57">
        <f t="shared" ca="1" si="357"/>
        <v>0</v>
      </c>
      <c r="DL69" s="57">
        <f t="shared" ca="1" si="357"/>
        <v>0</v>
      </c>
      <c r="DM69" s="57">
        <f t="shared" ca="1" si="357"/>
        <v>0</v>
      </c>
      <c r="DN69" s="57">
        <f t="shared" ca="1" si="357"/>
        <v>0</v>
      </c>
      <c r="DO69" s="129">
        <f t="shared" ca="1" si="357"/>
        <v>0</v>
      </c>
      <c r="DP69" s="128">
        <f t="shared" ca="1" si="357"/>
        <v>0</v>
      </c>
      <c r="DQ69" s="57">
        <f t="shared" ca="1" si="357"/>
        <v>0</v>
      </c>
      <c r="DR69" s="57">
        <f t="shared" ca="1" si="357"/>
        <v>0</v>
      </c>
      <c r="DS69" s="57">
        <f t="shared" ca="1" si="357"/>
        <v>0</v>
      </c>
      <c r="DT69" s="57">
        <f t="shared" ca="1" si="357"/>
        <v>0</v>
      </c>
      <c r="DU69" s="57">
        <f t="shared" ca="1" si="357"/>
        <v>0</v>
      </c>
      <c r="DV69" s="57">
        <f t="shared" ca="1" si="357"/>
        <v>0</v>
      </c>
      <c r="DW69" s="57">
        <f t="shared" ca="1" si="357"/>
        <v>0</v>
      </c>
      <c r="DX69" s="57">
        <f t="shared" ca="1" si="357"/>
        <v>0</v>
      </c>
      <c r="DY69" s="57">
        <f t="shared" ca="1" si="357"/>
        <v>0</v>
      </c>
      <c r="DZ69" s="57">
        <f t="shared" ca="1" si="357"/>
        <v>0</v>
      </c>
      <c r="EA69" s="129">
        <f t="shared" ca="1" si="357"/>
        <v>0</v>
      </c>
      <c r="EB69" s="128">
        <f t="shared" ref="EB69:FG69" ca="1" si="358">IF($M69&lt;=EA$6,0,IF(AND($M69&gt;EA$6,$M69&lt;=EB$6),$R69-(SUM(OFFSET($AJ69,0,0,1,MATCH(EA$6,$AJ$6:$GI$6)))),IF($L69&gt;EB$6,0,(IF($M69&gt;EB$6,$Q69*EB$4)))))</f>
        <v>0</v>
      </c>
      <c r="EC69" s="57">
        <f t="shared" ca="1" si="358"/>
        <v>0</v>
      </c>
      <c r="ED69" s="57">
        <f t="shared" ca="1" si="358"/>
        <v>0</v>
      </c>
      <c r="EE69" s="57">
        <f t="shared" ca="1" si="358"/>
        <v>0</v>
      </c>
      <c r="EF69" s="57">
        <f t="shared" ca="1" si="358"/>
        <v>0</v>
      </c>
      <c r="EG69" s="57">
        <f t="shared" ca="1" si="358"/>
        <v>0</v>
      </c>
      <c r="EH69" s="57">
        <f t="shared" ca="1" si="358"/>
        <v>0</v>
      </c>
      <c r="EI69" s="57">
        <f t="shared" ca="1" si="358"/>
        <v>0</v>
      </c>
      <c r="EJ69" s="57">
        <f t="shared" ca="1" si="358"/>
        <v>0</v>
      </c>
      <c r="EK69" s="57">
        <f t="shared" ca="1" si="358"/>
        <v>0</v>
      </c>
      <c r="EL69" s="57">
        <f t="shared" ca="1" si="358"/>
        <v>0</v>
      </c>
      <c r="EM69" s="129">
        <f t="shared" ca="1" si="358"/>
        <v>0</v>
      </c>
      <c r="EN69" s="128">
        <f t="shared" ca="1" si="358"/>
        <v>0</v>
      </c>
      <c r="EO69" s="57">
        <f t="shared" ca="1" si="358"/>
        <v>0</v>
      </c>
      <c r="EP69" s="57">
        <f t="shared" ca="1" si="358"/>
        <v>0</v>
      </c>
      <c r="EQ69" s="57">
        <f t="shared" ca="1" si="358"/>
        <v>0</v>
      </c>
      <c r="ER69" s="57">
        <f t="shared" ca="1" si="358"/>
        <v>0</v>
      </c>
      <c r="ES69" s="57">
        <f t="shared" ca="1" si="358"/>
        <v>0</v>
      </c>
      <c r="ET69" s="57">
        <f t="shared" ca="1" si="358"/>
        <v>0</v>
      </c>
      <c r="EU69" s="57">
        <f t="shared" ca="1" si="358"/>
        <v>0</v>
      </c>
      <c r="EV69" s="57">
        <f t="shared" ca="1" si="358"/>
        <v>0</v>
      </c>
      <c r="EW69" s="57">
        <f t="shared" ca="1" si="358"/>
        <v>0</v>
      </c>
      <c r="EX69" s="57">
        <f t="shared" ca="1" si="358"/>
        <v>0</v>
      </c>
      <c r="EY69" s="129">
        <f t="shared" ca="1" si="358"/>
        <v>0</v>
      </c>
      <c r="EZ69" s="128">
        <f t="shared" ca="1" si="358"/>
        <v>0</v>
      </c>
      <c r="FA69" s="57">
        <f t="shared" ca="1" si="358"/>
        <v>0</v>
      </c>
      <c r="FB69" s="57">
        <f t="shared" ca="1" si="358"/>
        <v>0</v>
      </c>
      <c r="FC69" s="57">
        <f t="shared" ca="1" si="358"/>
        <v>0</v>
      </c>
      <c r="FD69" s="57">
        <f t="shared" ca="1" si="358"/>
        <v>0</v>
      </c>
      <c r="FE69" s="57">
        <f t="shared" ca="1" si="358"/>
        <v>0</v>
      </c>
      <c r="FF69" s="57">
        <f t="shared" ca="1" si="358"/>
        <v>0</v>
      </c>
      <c r="FG69" s="57">
        <f t="shared" ca="1" si="358"/>
        <v>0</v>
      </c>
      <c r="FH69" s="57">
        <f t="shared" ref="FH69:GI69" ca="1" si="359">IF($M69&lt;=FG$6,0,IF(AND($M69&gt;FG$6,$M69&lt;=FH$6),$R69-(SUM(OFFSET($AJ69,0,0,1,MATCH(FG$6,$AJ$6:$GI$6)))),IF($L69&gt;FH$6,0,(IF($M69&gt;FH$6,$Q69*FH$4)))))</f>
        <v>0</v>
      </c>
      <c r="FI69" s="57">
        <f t="shared" ca="1" si="359"/>
        <v>0</v>
      </c>
      <c r="FJ69" s="57">
        <f t="shared" ca="1" si="359"/>
        <v>0</v>
      </c>
      <c r="FK69" s="129">
        <f t="shared" ca="1" si="359"/>
        <v>0</v>
      </c>
      <c r="FL69" s="128">
        <f t="shared" ca="1" si="359"/>
        <v>0</v>
      </c>
      <c r="FM69" s="57">
        <f t="shared" ca="1" si="359"/>
        <v>0</v>
      </c>
      <c r="FN69" s="57">
        <f t="shared" ca="1" si="359"/>
        <v>165.38461538461539</v>
      </c>
      <c r="FO69" s="57">
        <f t="shared" ca="1" si="359"/>
        <v>165.38461538461539</v>
      </c>
      <c r="FP69" s="57">
        <f t="shared" ca="1" si="359"/>
        <v>206.73076923076923</v>
      </c>
      <c r="FQ69" s="57">
        <f t="shared" ca="1" si="359"/>
        <v>165.38461538461539</v>
      </c>
      <c r="FR69" s="57">
        <f t="shared" ca="1" si="359"/>
        <v>165.38461538461539</v>
      </c>
      <c r="FS69" s="57">
        <f t="shared" ca="1" si="359"/>
        <v>206.73076923076923</v>
      </c>
      <c r="FT69" s="57">
        <f t="shared" ca="1" si="359"/>
        <v>165.38461538461539</v>
      </c>
      <c r="FU69" s="57">
        <f t="shared" ca="1" si="359"/>
        <v>165.38461538461539</v>
      </c>
      <c r="FV69" s="57">
        <f t="shared" ca="1" si="359"/>
        <v>206.73076923076923</v>
      </c>
      <c r="FW69" s="129">
        <f t="shared" ca="1" si="359"/>
        <v>206.73076923076923</v>
      </c>
      <c r="FX69" s="128">
        <f t="shared" ca="1" si="359"/>
        <v>165.38461538461539</v>
      </c>
      <c r="FY69" s="57">
        <f t="shared" ca="1" si="359"/>
        <v>206.73076923076923</v>
      </c>
      <c r="FZ69" s="57">
        <f t="shared" ca="1" si="359"/>
        <v>165.38461538461539</v>
      </c>
      <c r="GA69" s="57">
        <f t="shared" ca="1" si="359"/>
        <v>165.38461538461539</v>
      </c>
      <c r="GB69" s="57">
        <f t="shared" ca="1" si="359"/>
        <v>206.73076923076923</v>
      </c>
      <c r="GC69" s="57">
        <f t="shared" ca="1" si="359"/>
        <v>165.38461538461539</v>
      </c>
      <c r="GD69" s="57">
        <f t="shared" ca="1" si="359"/>
        <v>165.38461538461539</v>
      </c>
      <c r="GE69" s="57">
        <f t="shared" ca="1" si="359"/>
        <v>206.73076923076923</v>
      </c>
      <c r="GF69" s="57">
        <f t="shared" ca="1" si="359"/>
        <v>165.38461538461539</v>
      </c>
      <c r="GG69" s="57">
        <f t="shared" ca="1" si="359"/>
        <v>165.38461538461539</v>
      </c>
      <c r="GH69" s="57">
        <f t="shared" ca="1" si="359"/>
        <v>206.73076923076923</v>
      </c>
      <c r="GI69" s="129">
        <f t="shared" ca="1" si="359"/>
        <v>165.38461538461539</v>
      </c>
      <c r="GJ69" s="34"/>
      <c r="GK69" s="34"/>
      <c r="GL69" s="34"/>
      <c r="GM69" s="34"/>
      <c r="GN69" s="34"/>
      <c r="GO69" s="34"/>
      <c r="GP69" s="34"/>
      <c r="GQ69" s="34"/>
      <c r="GR69" s="34"/>
      <c r="GS69" s="34"/>
      <c r="GT69" s="34"/>
      <c r="GU69" s="34"/>
      <c r="GV69" s="34"/>
      <c r="GW69" s="34"/>
      <c r="GX69" s="34"/>
      <c r="GY69" s="34"/>
      <c r="GZ69" s="34"/>
      <c r="HA69" s="34"/>
      <c r="HB69" s="34"/>
      <c r="HC69" s="34"/>
      <c r="HD69" s="34"/>
      <c r="HE69" s="34"/>
      <c r="HF69" s="34"/>
      <c r="HG69" s="34"/>
      <c r="HH69" s="34"/>
      <c r="HI69" s="34"/>
      <c r="HJ69" s="34"/>
      <c r="HK69" s="34"/>
      <c r="HL69" s="34"/>
      <c r="HM69" s="34"/>
      <c r="HN69" s="34"/>
    </row>
    <row r="70" spans="1:222" ht="12.95" customHeight="1" x14ac:dyDescent="0.25">
      <c r="A70" s="34"/>
      <c r="B70" s="275" t="s">
        <v>15</v>
      </c>
      <c r="C70" s="29" t="s">
        <v>519</v>
      </c>
      <c r="D70" s="276" t="s">
        <v>367</v>
      </c>
      <c r="E70" s="29" t="s">
        <v>324</v>
      </c>
      <c r="F70" s="29" t="s">
        <v>462</v>
      </c>
      <c r="G70" s="258" t="s">
        <v>463</v>
      </c>
      <c r="H70" s="1">
        <v>16500100000</v>
      </c>
      <c r="I70" s="1">
        <v>44800501000</v>
      </c>
      <c r="J70" s="100" t="str">
        <f>IF(AND(M70&gt;VLOOKUP($B$2,References!A:B,2,FALSE),M70&lt;$B$2),"Ending Depreciation",IF(M70&lt;=$B$2,"Fully Depreciated",IF(M70&gt;$B$2,"Depreciating","ERROR")))</f>
        <v>Depreciating</v>
      </c>
      <c r="K70" s="52" t="s">
        <v>288</v>
      </c>
      <c r="L70" s="102">
        <f>VLOOKUP(K70,References!U:W,3,FALSE)</f>
        <v>44192</v>
      </c>
      <c r="M70" s="104">
        <f t="shared" si="301"/>
        <v>45287</v>
      </c>
      <c r="N70" s="106">
        <v>3</v>
      </c>
      <c r="O70" s="29">
        <f t="shared" si="302"/>
        <v>156</v>
      </c>
      <c r="P70" s="109">
        <f t="shared" si="303"/>
        <v>16.857142857142858</v>
      </c>
      <c r="Q70" s="98">
        <f t="shared" si="304"/>
        <v>113.91666666666667</v>
      </c>
      <c r="R70" s="92">
        <v>17771</v>
      </c>
      <c r="S70" s="28">
        <f t="shared" ca="1" si="305"/>
        <v>1936.5833333333335</v>
      </c>
      <c r="T70" s="28">
        <f t="shared" ca="1" si="306"/>
        <v>15834.416666666666</v>
      </c>
      <c r="U70" s="34"/>
      <c r="V70" s="27">
        <f t="shared" ca="1" si="307"/>
        <v>0</v>
      </c>
      <c r="W70" s="27">
        <f t="shared" ca="1" si="308"/>
        <v>0</v>
      </c>
      <c r="X70" s="27">
        <f t="shared" ca="1" si="309"/>
        <v>0</v>
      </c>
      <c r="Y70" s="27">
        <f t="shared" ca="1" si="310"/>
        <v>0</v>
      </c>
      <c r="Z70" s="27">
        <f t="shared" ca="1" si="311"/>
        <v>0</v>
      </c>
      <c r="AA70" s="27">
        <f t="shared" ca="1" si="312"/>
        <v>0</v>
      </c>
      <c r="AB70" s="27">
        <f t="shared" ca="1" si="313"/>
        <v>0</v>
      </c>
      <c r="AC70" s="27">
        <f t="shared" ca="1" si="314"/>
        <v>0</v>
      </c>
      <c r="AD70" s="27">
        <f t="shared" ca="1" si="315"/>
        <v>0</v>
      </c>
      <c r="AE70" s="27">
        <f t="shared" ca="1" si="316"/>
        <v>0</v>
      </c>
      <c r="AF70" s="27">
        <f t="shared" ca="1" si="317"/>
        <v>0</v>
      </c>
      <c r="AG70" s="27">
        <f t="shared" ca="1" si="318"/>
        <v>1936.5833333333335</v>
      </c>
      <c r="AH70" s="27">
        <f t="shared" ca="1" si="319"/>
        <v>0</v>
      </c>
      <c r="AI70" s="34"/>
      <c r="AJ70" s="128">
        <f t="shared" ref="AJ70:BO70" ca="1" si="360">IF($M70&lt;=AI$6,0,IF(AND($M70&gt;AI$6,$M70&lt;=AJ$6),$R70-(SUM(OFFSET($AJ70,0,0,1,MATCH(AI$6,$AJ$6:$GI$6)))),IF($L70&gt;AJ$6,0,(IF($M70&gt;AJ$6,$Q70*AJ$4)))))</f>
        <v>0</v>
      </c>
      <c r="AK70" s="57">
        <f t="shared" ca="1" si="360"/>
        <v>0</v>
      </c>
      <c r="AL70" s="57">
        <f t="shared" ca="1" si="360"/>
        <v>0</v>
      </c>
      <c r="AM70" s="57">
        <f t="shared" ca="1" si="360"/>
        <v>0</v>
      </c>
      <c r="AN70" s="57">
        <f t="shared" ca="1" si="360"/>
        <v>0</v>
      </c>
      <c r="AO70" s="57">
        <f t="shared" ca="1" si="360"/>
        <v>0</v>
      </c>
      <c r="AP70" s="57">
        <f t="shared" ca="1" si="360"/>
        <v>0</v>
      </c>
      <c r="AQ70" s="57">
        <f t="shared" ca="1" si="360"/>
        <v>0</v>
      </c>
      <c r="AR70" s="57">
        <f t="shared" ca="1" si="360"/>
        <v>0</v>
      </c>
      <c r="AS70" s="57">
        <f t="shared" ca="1" si="360"/>
        <v>0</v>
      </c>
      <c r="AT70" s="57">
        <f t="shared" ca="1" si="360"/>
        <v>0</v>
      </c>
      <c r="AU70" s="129">
        <f t="shared" ca="1" si="360"/>
        <v>0</v>
      </c>
      <c r="AV70" s="128">
        <f t="shared" ca="1" si="360"/>
        <v>0</v>
      </c>
      <c r="AW70" s="57">
        <f t="shared" ca="1" si="360"/>
        <v>0</v>
      </c>
      <c r="AX70" s="57">
        <f t="shared" ca="1" si="360"/>
        <v>0</v>
      </c>
      <c r="AY70" s="57">
        <f t="shared" ca="1" si="360"/>
        <v>0</v>
      </c>
      <c r="AZ70" s="57">
        <f t="shared" ca="1" si="360"/>
        <v>0</v>
      </c>
      <c r="BA70" s="57">
        <f t="shared" ca="1" si="360"/>
        <v>0</v>
      </c>
      <c r="BB70" s="57">
        <f t="shared" ca="1" si="360"/>
        <v>0</v>
      </c>
      <c r="BC70" s="57">
        <f t="shared" ca="1" si="360"/>
        <v>0</v>
      </c>
      <c r="BD70" s="57">
        <f t="shared" ca="1" si="360"/>
        <v>0</v>
      </c>
      <c r="BE70" s="57">
        <f t="shared" ca="1" si="360"/>
        <v>0</v>
      </c>
      <c r="BF70" s="57">
        <f t="shared" ca="1" si="360"/>
        <v>0</v>
      </c>
      <c r="BG70" s="129">
        <f t="shared" ca="1" si="360"/>
        <v>0</v>
      </c>
      <c r="BH70" s="128">
        <f t="shared" ca="1" si="360"/>
        <v>0</v>
      </c>
      <c r="BI70" s="57">
        <f t="shared" ca="1" si="360"/>
        <v>0</v>
      </c>
      <c r="BJ70" s="57">
        <f t="shared" ca="1" si="360"/>
        <v>0</v>
      </c>
      <c r="BK70" s="57">
        <f t="shared" ca="1" si="360"/>
        <v>0</v>
      </c>
      <c r="BL70" s="57">
        <f t="shared" ca="1" si="360"/>
        <v>0</v>
      </c>
      <c r="BM70" s="57">
        <f t="shared" ca="1" si="360"/>
        <v>0</v>
      </c>
      <c r="BN70" s="57">
        <f t="shared" ca="1" si="360"/>
        <v>0</v>
      </c>
      <c r="BO70" s="57">
        <f t="shared" ca="1" si="360"/>
        <v>0</v>
      </c>
      <c r="BP70" s="57">
        <f t="shared" ref="BP70:CU70" ca="1" si="361">IF($M70&lt;=BO$6,0,IF(AND($M70&gt;BO$6,$M70&lt;=BP$6),$R70-(SUM(OFFSET($AJ70,0,0,1,MATCH(BO$6,$AJ$6:$GI$6)))),IF($L70&gt;BP$6,0,(IF($M70&gt;BP$6,$Q70*BP$4)))))</f>
        <v>0</v>
      </c>
      <c r="BQ70" s="57">
        <f t="shared" ca="1" si="361"/>
        <v>0</v>
      </c>
      <c r="BR70" s="57">
        <f t="shared" ca="1" si="361"/>
        <v>0</v>
      </c>
      <c r="BS70" s="129">
        <f t="shared" ca="1" si="361"/>
        <v>0</v>
      </c>
      <c r="BT70" s="128">
        <f t="shared" ca="1" si="361"/>
        <v>0</v>
      </c>
      <c r="BU70" s="57">
        <f t="shared" ca="1" si="361"/>
        <v>0</v>
      </c>
      <c r="BV70" s="57">
        <f t="shared" ca="1" si="361"/>
        <v>0</v>
      </c>
      <c r="BW70" s="57">
        <f t="shared" ca="1" si="361"/>
        <v>0</v>
      </c>
      <c r="BX70" s="57">
        <f t="shared" ca="1" si="361"/>
        <v>0</v>
      </c>
      <c r="BY70" s="57">
        <f t="shared" ca="1" si="361"/>
        <v>0</v>
      </c>
      <c r="BZ70" s="57">
        <f t="shared" ca="1" si="361"/>
        <v>0</v>
      </c>
      <c r="CA70" s="57">
        <f t="shared" ca="1" si="361"/>
        <v>0</v>
      </c>
      <c r="CB70" s="57">
        <f t="shared" ca="1" si="361"/>
        <v>0</v>
      </c>
      <c r="CC70" s="57">
        <f t="shared" ca="1" si="361"/>
        <v>0</v>
      </c>
      <c r="CD70" s="57">
        <f t="shared" ca="1" si="361"/>
        <v>0</v>
      </c>
      <c r="CE70" s="129">
        <f t="shared" ca="1" si="361"/>
        <v>0</v>
      </c>
      <c r="CF70" s="128">
        <f t="shared" ca="1" si="361"/>
        <v>0</v>
      </c>
      <c r="CG70" s="57">
        <f t="shared" ca="1" si="361"/>
        <v>0</v>
      </c>
      <c r="CH70" s="57">
        <f t="shared" ca="1" si="361"/>
        <v>0</v>
      </c>
      <c r="CI70" s="57">
        <f t="shared" ca="1" si="361"/>
        <v>0</v>
      </c>
      <c r="CJ70" s="57">
        <f t="shared" ca="1" si="361"/>
        <v>0</v>
      </c>
      <c r="CK70" s="57">
        <f t="shared" ca="1" si="361"/>
        <v>0</v>
      </c>
      <c r="CL70" s="57">
        <f t="shared" ca="1" si="361"/>
        <v>0</v>
      </c>
      <c r="CM70" s="57">
        <f t="shared" ca="1" si="361"/>
        <v>0</v>
      </c>
      <c r="CN70" s="57">
        <f t="shared" ca="1" si="361"/>
        <v>0</v>
      </c>
      <c r="CO70" s="57">
        <f t="shared" ca="1" si="361"/>
        <v>0</v>
      </c>
      <c r="CP70" s="57">
        <f t="shared" ca="1" si="361"/>
        <v>0</v>
      </c>
      <c r="CQ70" s="129">
        <f t="shared" ca="1" si="361"/>
        <v>0</v>
      </c>
      <c r="CR70" s="128">
        <f t="shared" ca="1" si="361"/>
        <v>0</v>
      </c>
      <c r="CS70" s="57">
        <f t="shared" ca="1" si="361"/>
        <v>0</v>
      </c>
      <c r="CT70" s="57">
        <f t="shared" ca="1" si="361"/>
        <v>0</v>
      </c>
      <c r="CU70" s="57">
        <f t="shared" ca="1" si="361"/>
        <v>0</v>
      </c>
      <c r="CV70" s="57">
        <f t="shared" ref="CV70:EA70" ca="1" si="362">IF($M70&lt;=CU$6,0,IF(AND($M70&gt;CU$6,$M70&lt;=CV$6),$R70-(SUM(OFFSET($AJ70,0,0,1,MATCH(CU$6,$AJ$6:$GI$6)))),IF($L70&gt;CV$6,0,(IF($M70&gt;CV$6,$Q70*CV$4)))))</f>
        <v>0</v>
      </c>
      <c r="CW70" s="57">
        <f t="shared" ca="1" si="362"/>
        <v>0</v>
      </c>
      <c r="CX70" s="57">
        <f t="shared" ca="1" si="362"/>
        <v>0</v>
      </c>
      <c r="CY70" s="57">
        <f t="shared" ca="1" si="362"/>
        <v>0</v>
      </c>
      <c r="CZ70" s="57">
        <f t="shared" ca="1" si="362"/>
        <v>0</v>
      </c>
      <c r="DA70" s="57">
        <f t="shared" ca="1" si="362"/>
        <v>0</v>
      </c>
      <c r="DB70" s="57">
        <f t="shared" ca="1" si="362"/>
        <v>0</v>
      </c>
      <c r="DC70" s="129">
        <f t="shared" ca="1" si="362"/>
        <v>0</v>
      </c>
      <c r="DD70" s="128">
        <f t="shared" ca="1" si="362"/>
        <v>0</v>
      </c>
      <c r="DE70" s="57">
        <f t="shared" ca="1" si="362"/>
        <v>0</v>
      </c>
      <c r="DF70" s="57">
        <f t="shared" ca="1" si="362"/>
        <v>0</v>
      </c>
      <c r="DG70" s="57">
        <f t="shared" ca="1" si="362"/>
        <v>0</v>
      </c>
      <c r="DH70" s="57">
        <f t="shared" ca="1" si="362"/>
        <v>0</v>
      </c>
      <c r="DI70" s="57">
        <f t="shared" ca="1" si="362"/>
        <v>0</v>
      </c>
      <c r="DJ70" s="57">
        <f t="shared" ca="1" si="362"/>
        <v>0</v>
      </c>
      <c r="DK70" s="57">
        <f t="shared" ca="1" si="362"/>
        <v>0</v>
      </c>
      <c r="DL70" s="57">
        <f t="shared" ca="1" si="362"/>
        <v>0</v>
      </c>
      <c r="DM70" s="57">
        <f t="shared" ca="1" si="362"/>
        <v>0</v>
      </c>
      <c r="DN70" s="57">
        <f t="shared" ca="1" si="362"/>
        <v>0</v>
      </c>
      <c r="DO70" s="129">
        <f t="shared" ca="1" si="362"/>
        <v>0</v>
      </c>
      <c r="DP70" s="128">
        <f t="shared" ca="1" si="362"/>
        <v>0</v>
      </c>
      <c r="DQ70" s="57">
        <f t="shared" ca="1" si="362"/>
        <v>0</v>
      </c>
      <c r="DR70" s="57">
        <f t="shared" ca="1" si="362"/>
        <v>0</v>
      </c>
      <c r="DS70" s="57">
        <f t="shared" ca="1" si="362"/>
        <v>0</v>
      </c>
      <c r="DT70" s="57">
        <f t="shared" ca="1" si="362"/>
        <v>0</v>
      </c>
      <c r="DU70" s="57">
        <f t="shared" ca="1" si="362"/>
        <v>0</v>
      </c>
      <c r="DV70" s="57">
        <f t="shared" ca="1" si="362"/>
        <v>0</v>
      </c>
      <c r="DW70" s="57">
        <f t="shared" ca="1" si="362"/>
        <v>0</v>
      </c>
      <c r="DX70" s="57">
        <f t="shared" ca="1" si="362"/>
        <v>0</v>
      </c>
      <c r="DY70" s="57">
        <f t="shared" ca="1" si="362"/>
        <v>0</v>
      </c>
      <c r="DZ70" s="57">
        <f t="shared" ca="1" si="362"/>
        <v>0</v>
      </c>
      <c r="EA70" s="129">
        <f t="shared" ca="1" si="362"/>
        <v>0</v>
      </c>
      <c r="EB70" s="128">
        <f t="shared" ref="EB70:FG70" ca="1" si="363">IF($M70&lt;=EA$6,0,IF(AND($M70&gt;EA$6,$M70&lt;=EB$6),$R70-(SUM(OFFSET($AJ70,0,0,1,MATCH(EA$6,$AJ$6:$GI$6)))),IF($L70&gt;EB$6,0,(IF($M70&gt;EB$6,$Q70*EB$4)))))</f>
        <v>0</v>
      </c>
      <c r="EC70" s="57">
        <f t="shared" ca="1" si="363"/>
        <v>0</v>
      </c>
      <c r="ED70" s="57">
        <f t="shared" ca="1" si="363"/>
        <v>0</v>
      </c>
      <c r="EE70" s="57">
        <f t="shared" ca="1" si="363"/>
        <v>0</v>
      </c>
      <c r="EF70" s="57">
        <f t="shared" ca="1" si="363"/>
        <v>0</v>
      </c>
      <c r="EG70" s="57">
        <f t="shared" ca="1" si="363"/>
        <v>0</v>
      </c>
      <c r="EH70" s="57">
        <f t="shared" ca="1" si="363"/>
        <v>0</v>
      </c>
      <c r="EI70" s="57">
        <f t="shared" ca="1" si="363"/>
        <v>0</v>
      </c>
      <c r="EJ70" s="57">
        <f t="shared" ca="1" si="363"/>
        <v>0</v>
      </c>
      <c r="EK70" s="57">
        <f t="shared" ca="1" si="363"/>
        <v>0</v>
      </c>
      <c r="EL70" s="57">
        <f t="shared" ca="1" si="363"/>
        <v>0</v>
      </c>
      <c r="EM70" s="129">
        <f t="shared" ca="1" si="363"/>
        <v>0</v>
      </c>
      <c r="EN70" s="128">
        <f t="shared" ca="1" si="363"/>
        <v>0</v>
      </c>
      <c r="EO70" s="57">
        <f t="shared" ca="1" si="363"/>
        <v>0</v>
      </c>
      <c r="EP70" s="57">
        <f t="shared" ca="1" si="363"/>
        <v>0</v>
      </c>
      <c r="EQ70" s="57">
        <f t="shared" ca="1" si="363"/>
        <v>0</v>
      </c>
      <c r="ER70" s="57">
        <f t="shared" ca="1" si="363"/>
        <v>0</v>
      </c>
      <c r="ES70" s="57">
        <f t="shared" ca="1" si="363"/>
        <v>0</v>
      </c>
      <c r="ET70" s="57">
        <f t="shared" ca="1" si="363"/>
        <v>0</v>
      </c>
      <c r="EU70" s="57">
        <f t="shared" ca="1" si="363"/>
        <v>0</v>
      </c>
      <c r="EV70" s="57">
        <f t="shared" ca="1" si="363"/>
        <v>0</v>
      </c>
      <c r="EW70" s="57">
        <f t="shared" ca="1" si="363"/>
        <v>0</v>
      </c>
      <c r="EX70" s="57">
        <f t="shared" ca="1" si="363"/>
        <v>0</v>
      </c>
      <c r="EY70" s="129">
        <f t="shared" ca="1" si="363"/>
        <v>0</v>
      </c>
      <c r="EZ70" s="128">
        <f t="shared" ca="1" si="363"/>
        <v>0</v>
      </c>
      <c r="FA70" s="57">
        <f t="shared" ca="1" si="363"/>
        <v>0</v>
      </c>
      <c r="FB70" s="57">
        <f t="shared" ca="1" si="363"/>
        <v>0</v>
      </c>
      <c r="FC70" s="57">
        <f t="shared" ca="1" si="363"/>
        <v>0</v>
      </c>
      <c r="FD70" s="57">
        <f t="shared" ca="1" si="363"/>
        <v>0</v>
      </c>
      <c r="FE70" s="57">
        <f t="shared" ca="1" si="363"/>
        <v>0</v>
      </c>
      <c r="FF70" s="57">
        <f t="shared" ca="1" si="363"/>
        <v>0</v>
      </c>
      <c r="FG70" s="57">
        <f t="shared" ca="1" si="363"/>
        <v>0</v>
      </c>
      <c r="FH70" s="57">
        <f t="shared" ref="FH70:GI70" ca="1" si="364">IF($M70&lt;=FG$6,0,IF(AND($M70&gt;FG$6,$M70&lt;=FH$6),$R70-(SUM(OFFSET($AJ70,0,0,1,MATCH(FG$6,$AJ$6:$GI$6)))),IF($L70&gt;FH$6,0,(IF($M70&gt;FH$6,$Q70*FH$4)))))</f>
        <v>0</v>
      </c>
      <c r="FI70" s="57">
        <f t="shared" ca="1" si="364"/>
        <v>0</v>
      </c>
      <c r="FJ70" s="57">
        <f t="shared" ca="1" si="364"/>
        <v>0</v>
      </c>
      <c r="FK70" s="129">
        <f t="shared" ca="1" si="364"/>
        <v>0</v>
      </c>
      <c r="FL70" s="128">
        <f t="shared" ca="1" si="364"/>
        <v>0</v>
      </c>
      <c r="FM70" s="57">
        <f t="shared" ca="1" si="364"/>
        <v>0</v>
      </c>
      <c r="FN70" s="57">
        <f t="shared" ca="1" si="364"/>
        <v>455.66666666666669</v>
      </c>
      <c r="FO70" s="57">
        <f t="shared" ca="1" si="364"/>
        <v>455.66666666666669</v>
      </c>
      <c r="FP70" s="57">
        <f t="shared" ca="1" si="364"/>
        <v>569.58333333333337</v>
      </c>
      <c r="FQ70" s="57">
        <f t="shared" ca="1" si="364"/>
        <v>455.66666666666669</v>
      </c>
      <c r="FR70" s="57">
        <f t="shared" ca="1" si="364"/>
        <v>455.66666666666669</v>
      </c>
      <c r="FS70" s="57">
        <f t="shared" ca="1" si="364"/>
        <v>569.58333333333337</v>
      </c>
      <c r="FT70" s="57">
        <f t="shared" ca="1" si="364"/>
        <v>455.66666666666669</v>
      </c>
      <c r="FU70" s="57">
        <f t="shared" ca="1" si="364"/>
        <v>455.66666666666669</v>
      </c>
      <c r="FV70" s="57">
        <f t="shared" ca="1" si="364"/>
        <v>569.58333333333337</v>
      </c>
      <c r="FW70" s="129">
        <f t="shared" ca="1" si="364"/>
        <v>569.58333333333337</v>
      </c>
      <c r="FX70" s="128">
        <f t="shared" ca="1" si="364"/>
        <v>455.66666666666669</v>
      </c>
      <c r="FY70" s="57">
        <f t="shared" ca="1" si="364"/>
        <v>569.58333333333337</v>
      </c>
      <c r="FZ70" s="57">
        <f t="shared" ca="1" si="364"/>
        <v>455.66666666666669</v>
      </c>
      <c r="GA70" s="57">
        <f t="shared" ca="1" si="364"/>
        <v>455.66666666666669</v>
      </c>
      <c r="GB70" s="57">
        <f t="shared" ca="1" si="364"/>
        <v>569.58333333333337</v>
      </c>
      <c r="GC70" s="57">
        <f t="shared" ca="1" si="364"/>
        <v>455.66666666666669</v>
      </c>
      <c r="GD70" s="57">
        <f t="shared" ca="1" si="364"/>
        <v>455.66666666666669</v>
      </c>
      <c r="GE70" s="57">
        <f t="shared" ca="1" si="364"/>
        <v>569.58333333333337</v>
      </c>
      <c r="GF70" s="57">
        <f t="shared" ca="1" si="364"/>
        <v>455.66666666666669</v>
      </c>
      <c r="GG70" s="57">
        <f t="shared" ca="1" si="364"/>
        <v>455.66666666666669</v>
      </c>
      <c r="GH70" s="57">
        <f t="shared" ca="1" si="364"/>
        <v>569.58333333333337</v>
      </c>
      <c r="GI70" s="129">
        <f t="shared" ca="1" si="364"/>
        <v>455.66666666666669</v>
      </c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</row>
    <row r="71" spans="1:222" ht="12.95" customHeight="1" x14ac:dyDescent="0.25">
      <c r="A71" s="34"/>
      <c r="B71" s="275" t="s">
        <v>15</v>
      </c>
      <c r="C71" s="29" t="s">
        <v>520</v>
      </c>
      <c r="D71" s="276" t="s">
        <v>16</v>
      </c>
      <c r="E71" s="29" t="s">
        <v>323</v>
      </c>
      <c r="F71" s="29" t="s">
        <v>464</v>
      </c>
      <c r="G71" s="258" t="s">
        <v>465</v>
      </c>
      <c r="H71" s="1">
        <v>16500100000</v>
      </c>
      <c r="I71" s="1">
        <v>44800201000</v>
      </c>
      <c r="J71" s="100" t="str">
        <f>IF(AND(M71&gt;VLOOKUP($B$2,References!A:B,2,FALSE),M71&lt;$B$2),"Ending Depreciation",IF(M71&lt;=$B$2,"Fully Depreciated",IF(M71&gt;$B$2,"Depreciating","ERROR")))</f>
        <v>Depreciating</v>
      </c>
      <c r="K71" s="52" t="s">
        <v>290</v>
      </c>
      <c r="L71" s="102">
        <f>VLOOKUP(K71,References!U:W,3,FALSE)</f>
        <v>44248</v>
      </c>
      <c r="M71" s="104">
        <f t="shared" si="301"/>
        <v>45343</v>
      </c>
      <c r="N71" s="106">
        <v>3</v>
      </c>
      <c r="O71" s="29">
        <f t="shared" si="302"/>
        <v>156</v>
      </c>
      <c r="P71" s="109">
        <f t="shared" si="303"/>
        <v>8.8571428571428577</v>
      </c>
      <c r="Q71" s="98">
        <f t="shared" si="304"/>
        <v>180.84615384615384</v>
      </c>
      <c r="R71" s="92">
        <v>28212</v>
      </c>
      <c r="S71" s="28">
        <f t="shared" ca="1" si="305"/>
        <v>1627.6153846153845</v>
      </c>
      <c r="T71" s="28">
        <f t="shared" ca="1" si="306"/>
        <v>26584.384615384617</v>
      </c>
      <c r="U71" s="34"/>
      <c r="V71" s="27">
        <f t="shared" ca="1" si="307"/>
        <v>0</v>
      </c>
      <c r="W71" s="27">
        <f t="shared" ca="1" si="308"/>
        <v>0</v>
      </c>
      <c r="X71" s="27">
        <f t="shared" ca="1" si="309"/>
        <v>0</v>
      </c>
      <c r="Y71" s="27">
        <f t="shared" ca="1" si="310"/>
        <v>0</v>
      </c>
      <c r="Z71" s="27">
        <f t="shared" ca="1" si="311"/>
        <v>0</v>
      </c>
      <c r="AA71" s="27">
        <f t="shared" ca="1" si="312"/>
        <v>0</v>
      </c>
      <c r="AB71" s="27">
        <f t="shared" ca="1" si="313"/>
        <v>0</v>
      </c>
      <c r="AC71" s="27">
        <f t="shared" ca="1" si="314"/>
        <v>0</v>
      </c>
      <c r="AD71" s="27">
        <f t="shared" ca="1" si="315"/>
        <v>0</v>
      </c>
      <c r="AE71" s="27">
        <f t="shared" ca="1" si="316"/>
        <v>0</v>
      </c>
      <c r="AF71" s="27">
        <f t="shared" ca="1" si="317"/>
        <v>0</v>
      </c>
      <c r="AG71" s="27">
        <f t="shared" ca="1" si="318"/>
        <v>1627.6153846153845</v>
      </c>
      <c r="AH71" s="27">
        <f t="shared" ca="1" si="319"/>
        <v>0</v>
      </c>
      <c r="AI71" s="34"/>
      <c r="AJ71" s="128">
        <f t="shared" ref="AJ71:BO71" ca="1" si="365">IF($M71&lt;=AI$6,0,IF(AND($M71&gt;AI$6,$M71&lt;=AJ$6),$R71-(SUM(OFFSET($AJ71,0,0,1,MATCH(AI$6,$AJ$6:$GI$6)))),IF($L71&gt;AJ$6,0,(IF($M71&gt;AJ$6,$Q71*AJ$4)))))</f>
        <v>0</v>
      </c>
      <c r="AK71" s="57">
        <f t="shared" ca="1" si="365"/>
        <v>0</v>
      </c>
      <c r="AL71" s="57">
        <f t="shared" ca="1" si="365"/>
        <v>0</v>
      </c>
      <c r="AM71" s="57">
        <f t="shared" ca="1" si="365"/>
        <v>0</v>
      </c>
      <c r="AN71" s="57">
        <f t="shared" ca="1" si="365"/>
        <v>0</v>
      </c>
      <c r="AO71" s="57">
        <f t="shared" ca="1" si="365"/>
        <v>0</v>
      </c>
      <c r="AP71" s="57">
        <f t="shared" ca="1" si="365"/>
        <v>0</v>
      </c>
      <c r="AQ71" s="57">
        <f t="shared" ca="1" si="365"/>
        <v>0</v>
      </c>
      <c r="AR71" s="57">
        <f t="shared" ca="1" si="365"/>
        <v>0</v>
      </c>
      <c r="AS71" s="57">
        <f t="shared" ca="1" si="365"/>
        <v>0</v>
      </c>
      <c r="AT71" s="57">
        <f t="shared" ca="1" si="365"/>
        <v>0</v>
      </c>
      <c r="AU71" s="129">
        <f t="shared" ca="1" si="365"/>
        <v>0</v>
      </c>
      <c r="AV71" s="128">
        <f t="shared" ca="1" si="365"/>
        <v>0</v>
      </c>
      <c r="AW71" s="57">
        <f t="shared" ca="1" si="365"/>
        <v>0</v>
      </c>
      <c r="AX71" s="57">
        <f t="shared" ca="1" si="365"/>
        <v>0</v>
      </c>
      <c r="AY71" s="57">
        <f t="shared" ca="1" si="365"/>
        <v>0</v>
      </c>
      <c r="AZ71" s="57">
        <f t="shared" ca="1" si="365"/>
        <v>0</v>
      </c>
      <c r="BA71" s="57">
        <f t="shared" ca="1" si="365"/>
        <v>0</v>
      </c>
      <c r="BB71" s="57">
        <f t="shared" ca="1" si="365"/>
        <v>0</v>
      </c>
      <c r="BC71" s="57">
        <f t="shared" ca="1" si="365"/>
        <v>0</v>
      </c>
      <c r="BD71" s="57">
        <f t="shared" ca="1" si="365"/>
        <v>0</v>
      </c>
      <c r="BE71" s="57">
        <f t="shared" ca="1" si="365"/>
        <v>0</v>
      </c>
      <c r="BF71" s="57">
        <f t="shared" ca="1" si="365"/>
        <v>0</v>
      </c>
      <c r="BG71" s="129">
        <f t="shared" ca="1" si="365"/>
        <v>0</v>
      </c>
      <c r="BH71" s="128">
        <f t="shared" ca="1" si="365"/>
        <v>0</v>
      </c>
      <c r="BI71" s="57">
        <f t="shared" ca="1" si="365"/>
        <v>0</v>
      </c>
      <c r="BJ71" s="57">
        <f t="shared" ca="1" si="365"/>
        <v>0</v>
      </c>
      <c r="BK71" s="57">
        <f t="shared" ca="1" si="365"/>
        <v>0</v>
      </c>
      <c r="BL71" s="57">
        <f t="shared" ca="1" si="365"/>
        <v>0</v>
      </c>
      <c r="BM71" s="57">
        <f t="shared" ca="1" si="365"/>
        <v>0</v>
      </c>
      <c r="BN71" s="57">
        <f t="shared" ca="1" si="365"/>
        <v>0</v>
      </c>
      <c r="BO71" s="57">
        <f t="shared" ca="1" si="365"/>
        <v>0</v>
      </c>
      <c r="BP71" s="57">
        <f t="shared" ref="BP71:CU71" ca="1" si="366">IF($M71&lt;=BO$6,0,IF(AND($M71&gt;BO$6,$M71&lt;=BP$6),$R71-(SUM(OFFSET($AJ71,0,0,1,MATCH(BO$6,$AJ$6:$GI$6)))),IF($L71&gt;BP$6,0,(IF($M71&gt;BP$6,$Q71*BP$4)))))</f>
        <v>0</v>
      </c>
      <c r="BQ71" s="57">
        <f t="shared" ca="1" si="366"/>
        <v>0</v>
      </c>
      <c r="BR71" s="57">
        <f t="shared" ca="1" si="366"/>
        <v>0</v>
      </c>
      <c r="BS71" s="129">
        <f t="shared" ca="1" si="366"/>
        <v>0</v>
      </c>
      <c r="BT71" s="128">
        <f t="shared" ca="1" si="366"/>
        <v>0</v>
      </c>
      <c r="BU71" s="57">
        <f t="shared" ca="1" si="366"/>
        <v>0</v>
      </c>
      <c r="BV71" s="57">
        <f t="shared" ca="1" si="366"/>
        <v>0</v>
      </c>
      <c r="BW71" s="57">
        <f t="shared" ca="1" si="366"/>
        <v>0</v>
      </c>
      <c r="BX71" s="57">
        <f t="shared" ca="1" si="366"/>
        <v>0</v>
      </c>
      <c r="BY71" s="57">
        <f t="shared" ca="1" si="366"/>
        <v>0</v>
      </c>
      <c r="BZ71" s="57">
        <f t="shared" ca="1" si="366"/>
        <v>0</v>
      </c>
      <c r="CA71" s="57">
        <f t="shared" ca="1" si="366"/>
        <v>0</v>
      </c>
      <c r="CB71" s="57">
        <f t="shared" ca="1" si="366"/>
        <v>0</v>
      </c>
      <c r="CC71" s="57">
        <f t="shared" ca="1" si="366"/>
        <v>0</v>
      </c>
      <c r="CD71" s="57">
        <f t="shared" ca="1" si="366"/>
        <v>0</v>
      </c>
      <c r="CE71" s="129">
        <f t="shared" ca="1" si="366"/>
        <v>0</v>
      </c>
      <c r="CF71" s="128">
        <f t="shared" ca="1" si="366"/>
        <v>0</v>
      </c>
      <c r="CG71" s="57">
        <f t="shared" ca="1" si="366"/>
        <v>0</v>
      </c>
      <c r="CH71" s="57">
        <f t="shared" ca="1" si="366"/>
        <v>0</v>
      </c>
      <c r="CI71" s="57">
        <f t="shared" ca="1" si="366"/>
        <v>0</v>
      </c>
      <c r="CJ71" s="57">
        <f t="shared" ca="1" si="366"/>
        <v>0</v>
      </c>
      <c r="CK71" s="57">
        <f t="shared" ca="1" si="366"/>
        <v>0</v>
      </c>
      <c r="CL71" s="57">
        <f t="shared" ca="1" si="366"/>
        <v>0</v>
      </c>
      <c r="CM71" s="57">
        <f t="shared" ca="1" si="366"/>
        <v>0</v>
      </c>
      <c r="CN71" s="57">
        <f t="shared" ca="1" si="366"/>
        <v>0</v>
      </c>
      <c r="CO71" s="57">
        <f t="shared" ca="1" si="366"/>
        <v>0</v>
      </c>
      <c r="CP71" s="57">
        <f t="shared" ca="1" si="366"/>
        <v>0</v>
      </c>
      <c r="CQ71" s="129">
        <f t="shared" ca="1" si="366"/>
        <v>0</v>
      </c>
      <c r="CR71" s="128">
        <f t="shared" ca="1" si="366"/>
        <v>0</v>
      </c>
      <c r="CS71" s="57">
        <f t="shared" ca="1" si="366"/>
        <v>0</v>
      </c>
      <c r="CT71" s="57">
        <f t="shared" ca="1" si="366"/>
        <v>0</v>
      </c>
      <c r="CU71" s="57">
        <f t="shared" ca="1" si="366"/>
        <v>0</v>
      </c>
      <c r="CV71" s="57">
        <f t="shared" ref="CV71:EA71" ca="1" si="367">IF($M71&lt;=CU$6,0,IF(AND($M71&gt;CU$6,$M71&lt;=CV$6),$R71-(SUM(OFFSET($AJ71,0,0,1,MATCH(CU$6,$AJ$6:$GI$6)))),IF($L71&gt;CV$6,0,(IF($M71&gt;CV$6,$Q71*CV$4)))))</f>
        <v>0</v>
      </c>
      <c r="CW71" s="57">
        <f t="shared" ca="1" si="367"/>
        <v>0</v>
      </c>
      <c r="CX71" s="57">
        <f t="shared" ca="1" si="367"/>
        <v>0</v>
      </c>
      <c r="CY71" s="57">
        <f t="shared" ca="1" si="367"/>
        <v>0</v>
      </c>
      <c r="CZ71" s="57">
        <f t="shared" ca="1" si="367"/>
        <v>0</v>
      </c>
      <c r="DA71" s="57">
        <f t="shared" ca="1" si="367"/>
        <v>0</v>
      </c>
      <c r="DB71" s="57">
        <f t="shared" ca="1" si="367"/>
        <v>0</v>
      </c>
      <c r="DC71" s="129">
        <f t="shared" ca="1" si="367"/>
        <v>0</v>
      </c>
      <c r="DD71" s="128">
        <f t="shared" ca="1" si="367"/>
        <v>0</v>
      </c>
      <c r="DE71" s="57">
        <f t="shared" ca="1" si="367"/>
        <v>0</v>
      </c>
      <c r="DF71" s="57">
        <f t="shared" ca="1" si="367"/>
        <v>0</v>
      </c>
      <c r="DG71" s="57">
        <f t="shared" ca="1" si="367"/>
        <v>0</v>
      </c>
      <c r="DH71" s="57">
        <f t="shared" ca="1" si="367"/>
        <v>0</v>
      </c>
      <c r="DI71" s="57">
        <f t="shared" ca="1" si="367"/>
        <v>0</v>
      </c>
      <c r="DJ71" s="57">
        <f t="shared" ca="1" si="367"/>
        <v>0</v>
      </c>
      <c r="DK71" s="57">
        <f t="shared" ca="1" si="367"/>
        <v>0</v>
      </c>
      <c r="DL71" s="57">
        <f t="shared" ca="1" si="367"/>
        <v>0</v>
      </c>
      <c r="DM71" s="57">
        <f t="shared" ca="1" si="367"/>
        <v>0</v>
      </c>
      <c r="DN71" s="57">
        <f t="shared" ca="1" si="367"/>
        <v>0</v>
      </c>
      <c r="DO71" s="129">
        <f t="shared" ca="1" si="367"/>
        <v>0</v>
      </c>
      <c r="DP71" s="128">
        <f t="shared" ca="1" si="367"/>
        <v>0</v>
      </c>
      <c r="DQ71" s="57">
        <f t="shared" ca="1" si="367"/>
        <v>0</v>
      </c>
      <c r="DR71" s="57">
        <f t="shared" ca="1" si="367"/>
        <v>0</v>
      </c>
      <c r="DS71" s="57">
        <f t="shared" ca="1" si="367"/>
        <v>0</v>
      </c>
      <c r="DT71" s="57">
        <f t="shared" ca="1" si="367"/>
        <v>0</v>
      </c>
      <c r="DU71" s="57">
        <f t="shared" ca="1" si="367"/>
        <v>0</v>
      </c>
      <c r="DV71" s="57">
        <f t="shared" ca="1" si="367"/>
        <v>0</v>
      </c>
      <c r="DW71" s="57">
        <f t="shared" ca="1" si="367"/>
        <v>0</v>
      </c>
      <c r="DX71" s="57">
        <f t="shared" ca="1" si="367"/>
        <v>0</v>
      </c>
      <c r="DY71" s="57">
        <f t="shared" ca="1" si="367"/>
        <v>0</v>
      </c>
      <c r="DZ71" s="57">
        <f t="shared" ca="1" si="367"/>
        <v>0</v>
      </c>
      <c r="EA71" s="129">
        <f t="shared" ca="1" si="367"/>
        <v>0</v>
      </c>
      <c r="EB71" s="128">
        <f t="shared" ref="EB71:FG71" ca="1" si="368">IF($M71&lt;=EA$6,0,IF(AND($M71&gt;EA$6,$M71&lt;=EB$6),$R71-(SUM(OFFSET($AJ71,0,0,1,MATCH(EA$6,$AJ$6:$GI$6)))),IF($L71&gt;EB$6,0,(IF($M71&gt;EB$6,$Q71*EB$4)))))</f>
        <v>0</v>
      </c>
      <c r="EC71" s="57">
        <f t="shared" ca="1" si="368"/>
        <v>0</v>
      </c>
      <c r="ED71" s="57">
        <f t="shared" ca="1" si="368"/>
        <v>0</v>
      </c>
      <c r="EE71" s="57">
        <f t="shared" ca="1" si="368"/>
        <v>0</v>
      </c>
      <c r="EF71" s="57">
        <f t="shared" ca="1" si="368"/>
        <v>0</v>
      </c>
      <c r="EG71" s="57">
        <f t="shared" ca="1" si="368"/>
        <v>0</v>
      </c>
      <c r="EH71" s="57">
        <f t="shared" ca="1" si="368"/>
        <v>0</v>
      </c>
      <c r="EI71" s="57">
        <f t="shared" ca="1" si="368"/>
        <v>0</v>
      </c>
      <c r="EJ71" s="57">
        <f t="shared" ca="1" si="368"/>
        <v>0</v>
      </c>
      <c r="EK71" s="57">
        <f t="shared" ca="1" si="368"/>
        <v>0</v>
      </c>
      <c r="EL71" s="57">
        <f t="shared" ca="1" si="368"/>
        <v>0</v>
      </c>
      <c r="EM71" s="129">
        <f t="shared" ca="1" si="368"/>
        <v>0</v>
      </c>
      <c r="EN71" s="128">
        <f t="shared" ca="1" si="368"/>
        <v>0</v>
      </c>
      <c r="EO71" s="57">
        <f t="shared" ca="1" si="368"/>
        <v>0</v>
      </c>
      <c r="EP71" s="57">
        <f t="shared" ca="1" si="368"/>
        <v>0</v>
      </c>
      <c r="EQ71" s="57">
        <f t="shared" ca="1" si="368"/>
        <v>0</v>
      </c>
      <c r="ER71" s="57">
        <f t="shared" ca="1" si="368"/>
        <v>0</v>
      </c>
      <c r="ES71" s="57">
        <f t="shared" ca="1" si="368"/>
        <v>0</v>
      </c>
      <c r="ET71" s="57">
        <f t="shared" ca="1" si="368"/>
        <v>0</v>
      </c>
      <c r="EU71" s="57">
        <f t="shared" ca="1" si="368"/>
        <v>0</v>
      </c>
      <c r="EV71" s="57">
        <f t="shared" ca="1" si="368"/>
        <v>0</v>
      </c>
      <c r="EW71" s="57">
        <f t="shared" ca="1" si="368"/>
        <v>0</v>
      </c>
      <c r="EX71" s="57">
        <f t="shared" ca="1" si="368"/>
        <v>0</v>
      </c>
      <c r="EY71" s="129">
        <f t="shared" ca="1" si="368"/>
        <v>0</v>
      </c>
      <c r="EZ71" s="128">
        <f t="shared" ca="1" si="368"/>
        <v>0</v>
      </c>
      <c r="FA71" s="57">
        <f t="shared" ca="1" si="368"/>
        <v>0</v>
      </c>
      <c r="FB71" s="57">
        <f t="shared" ca="1" si="368"/>
        <v>0</v>
      </c>
      <c r="FC71" s="57">
        <f t="shared" ca="1" si="368"/>
        <v>0</v>
      </c>
      <c r="FD71" s="57">
        <f t="shared" ca="1" si="368"/>
        <v>0</v>
      </c>
      <c r="FE71" s="57">
        <f t="shared" ca="1" si="368"/>
        <v>0</v>
      </c>
      <c r="FF71" s="57">
        <f t="shared" ca="1" si="368"/>
        <v>0</v>
      </c>
      <c r="FG71" s="57">
        <f t="shared" ca="1" si="368"/>
        <v>0</v>
      </c>
      <c r="FH71" s="57">
        <f t="shared" ref="FH71:GI71" ca="1" si="369">IF($M71&lt;=FG$6,0,IF(AND($M71&gt;FG$6,$M71&lt;=FH$6),$R71-(SUM(OFFSET($AJ71,0,0,1,MATCH(FG$6,$AJ$6:$GI$6)))),IF($L71&gt;FH$6,0,(IF($M71&gt;FH$6,$Q71*FH$4)))))</f>
        <v>0</v>
      </c>
      <c r="FI71" s="57">
        <f t="shared" ca="1" si="369"/>
        <v>0</v>
      </c>
      <c r="FJ71" s="57">
        <f t="shared" ca="1" si="369"/>
        <v>0</v>
      </c>
      <c r="FK71" s="129">
        <f t="shared" ca="1" si="369"/>
        <v>0</v>
      </c>
      <c r="FL71" s="128">
        <f t="shared" ca="1" si="369"/>
        <v>0</v>
      </c>
      <c r="FM71" s="57">
        <f t="shared" ca="1" si="369"/>
        <v>0</v>
      </c>
      <c r="FN71" s="57">
        <f t="shared" ca="1" si="369"/>
        <v>0</v>
      </c>
      <c r="FO71" s="57">
        <f t="shared" ca="1" si="369"/>
        <v>0</v>
      </c>
      <c r="FP71" s="57">
        <f t="shared" ca="1" si="369"/>
        <v>904.23076923076917</v>
      </c>
      <c r="FQ71" s="57">
        <f t="shared" ca="1" si="369"/>
        <v>723.38461538461536</v>
      </c>
      <c r="FR71" s="57">
        <f t="shared" ca="1" si="369"/>
        <v>723.38461538461536</v>
      </c>
      <c r="FS71" s="57">
        <f t="shared" ca="1" si="369"/>
        <v>904.23076923076917</v>
      </c>
      <c r="FT71" s="57">
        <f t="shared" ca="1" si="369"/>
        <v>723.38461538461536</v>
      </c>
      <c r="FU71" s="57">
        <f t="shared" ca="1" si="369"/>
        <v>723.38461538461536</v>
      </c>
      <c r="FV71" s="57">
        <f t="shared" ca="1" si="369"/>
        <v>904.23076923076917</v>
      </c>
      <c r="FW71" s="129">
        <f t="shared" ca="1" si="369"/>
        <v>904.23076923076917</v>
      </c>
      <c r="FX71" s="128">
        <f t="shared" ca="1" si="369"/>
        <v>723.38461538461536</v>
      </c>
      <c r="FY71" s="57">
        <f t="shared" ca="1" si="369"/>
        <v>904.23076923076917</v>
      </c>
      <c r="FZ71" s="57">
        <f t="shared" ca="1" si="369"/>
        <v>723.38461538461536</v>
      </c>
      <c r="GA71" s="57">
        <f t="shared" ca="1" si="369"/>
        <v>723.38461538461536</v>
      </c>
      <c r="GB71" s="57">
        <f t="shared" ca="1" si="369"/>
        <v>904.23076923076917</v>
      </c>
      <c r="GC71" s="57">
        <f t="shared" ca="1" si="369"/>
        <v>723.38461538461536</v>
      </c>
      <c r="GD71" s="57">
        <f t="shared" ca="1" si="369"/>
        <v>723.38461538461536</v>
      </c>
      <c r="GE71" s="57">
        <f t="shared" ca="1" si="369"/>
        <v>904.23076923076917</v>
      </c>
      <c r="GF71" s="57">
        <f t="shared" ca="1" si="369"/>
        <v>723.38461538461536</v>
      </c>
      <c r="GG71" s="57">
        <f t="shared" ca="1" si="369"/>
        <v>723.38461538461536</v>
      </c>
      <c r="GH71" s="57">
        <f t="shared" ca="1" si="369"/>
        <v>904.23076923076917</v>
      </c>
      <c r="GI71" s="129">
        <f t="shared" ca="1" si="369"/>
        <v>723.38461538461536</v>
      </c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</row>
    <row r="72" spans="1:222" ht="12.95" customHeight="1" thickBot="1" x14ac:dyDescent="0.3">
      <c r="A72" s="158"/>
      <c r="B72" s="159"/>
      <c r="C72" s="150"/>
      <c r="D72" s="149" t="s">
        <v>17</v>
      </c>
      <c r="E72" s="259"/>
      <c r="F72" s="259"/>
      <c r="G72" s="259"/>
      <c r="H72" s="151"/>
      <c r="I72" s="151"/>
      <c r="J72" s="263"/>
      <c r="K72" s="152"/>
      <c r="L72" s="259"/>
      <c r="M72" s="150"/>
      <c r="N72" s="150"/>
      <c r="O72" s="291"/>
      <c r="P72" s="290"/>
      <c r="Q72" s="163"/>
      <c r="R72" s="154">
        <f>SUM(R62:R71)</f>
        <v>359254</v>
      </c>
      <c r="S72" s="154">
        <f ca="1">SUM(S62:S71)</f>
        <v>256592.2794871795</v>
      </c>
      <c r="T72" s="154">
        <f ca="1">SUM(T62:T71)</f>
        <v>102661.7205128205</v>
      </c>
      <c r="U72" s="158"/>
      <c r="V72" s="154">
        <f t="shared" ref="V72:AH72" ca="1" si="370">SUM(V62:V71)</f>
        <v>8675.6666666666679</v>
      </c>
      <c r="W72" s="154">
        <f t="shared" ca="1" si="370"/>
        <v>15779.839743589746</v>
      </c>
      <c r="X72" s="154">
        <f t="shared" ca="1" si="370"/>
        <v>16707.493589743593</v>
      </c>
      <c r="Y72" s="154">
        <f t="shared" ca="1" si="370"/>
        <v>10057.416666666666</v>
      </c>
      <c r="Z72" s="154">
        <f t="shared" ca="1" si="370"/>
        <v>8696.3333333333321</v>
      </c>
      <c r="AA72" s="154">
        <f t="shared" ca="1" si="370"/>
        <v>20516.738461538462</v>
      </c>
      <c r="AB72" s="154">
        <f t="shared" ca="1" si="370"/>
        <v>33604.688461538462</v>
      </c>
      <c r="AC72" s="154">
        <f t="shared" ca="1" si="370"/>
        <v>27499.599999999999</v>
      </c>
      <c r="AD72" s="154">
        <f t="shared" ca="1" si="370"/>
        <v>28766.696153846151</v>
      </c>
      <c r="AE72" s="154">
        <f t="shared" ca="1" si="370"/>
        <v>34820.6</v>
      </c>
      <c r="AF72" s="154">
        <f t="shared" ca="1" si="370"/>
        <v>36096.423076923093</v>
      </c>
      <c r="AG72" s="154">
        <f t="shared" ca="1" si="370"/>
        <v>15370.783333333335</v>
      </c>
      <c r="AH72" s="154">
        <f t="shared" ca="1" si="370"/>
        <v>0</v>
      </c>
      <c r="AI72" s="158"/>
      <c r="AJ72" s="155">
        <f t="shared" ref="AJ72:BO72" ca="1" si="371">SUM(AJ62:AJ71)</f>
        <v>667.35897435897436</v>
      </c>
      <c r="AK72" s="156">
        <f t="shared" ca="1" si="371"/>
        <v>834.19871794871801</v>
      </c>
      <c r="AL72" s="156">
        <f t="shared" ca="1" si="371"/>
        <v>667.35897435897436</v>
      </c>
      <c r="AM72" s="156">
        <f t="shared" ca="1" si="371"/>
        <v>667.35897435897436</v>
      </c>
      <c r="AN72" s="156">
        <f t="shared" ca="1" si="371"/>
        <v>834.19871794871801</v>
      </c>
      <c r="AO72" s="156">
        <f t="shared" ca="1" si="371"/>
        <v>667.35897435897436</v>
      </c>
      <c r="AP72" s="156">
        <f t="shared" ca="1" si="371"/>
        <v>667.35897435897436</v>
      </c>
      <c r="AQ72" s="156">
        <f t="shared" ca="1" si="371"/>
        <v>834.19871794871801</v>
      </c>
      <c r="AR72" s="156">
        <f t="shared" ca="1" si="371"/>
        <v>667.35897435897436</v>
      </c>
      <c r="AS72" s="156">
        <f t="shared" ca="1" si="371"/>
        <v>667.35897435897436</v>
      </c>
      <c r="AT72" s="156">
        <f t="shared" ca="1" si="371"/>
        <v>834.19871794871801</v>
      </c>
      <c r="AU72" s="157">
        <f t="shared" ca="1" si="371"/>
        <v>667.35897435897436</v>
      </c>
      <c r="AV72" s="155">
        <f t="shared" ca="1" si="371"/>
        <v>667.35897435897436</v>
      </c>
      <c r="AW72" s="156">
        <f t="shared" ca="1" si="371"/>
        <v>834.19871794871801</v>
      </c>
      <c r="AX72" s="156">
        <f t="shared" ca="1" si="371"/>
        <v>1298.0256410256411</v>
      </c>
      <c r="AY72" s="156">
        <f t="shared" ca="1" si="371"/>
        <v>1298.0256410256411</v>
      </c>
      <c r="AZ72" s="156">
        <f t="shared" ca="1" si="371"/>
        <v>1622.5320512820513</v>
      </c>
      <c r="BA72" s="156">
        <f t="shared" ca="1" si="371"/>
        <v>1298.0256410256411</v>
      </c>
      <c r="BB72" s="156">
        <f t="shared" ca="1" si="371"/>
        <v>1298.0256410256411</v>
      </c>
      <c r="BC72" s="156">
        <f t="shared" ca="1" si="371"/>
        <v>1622.5320512820513</v>
      </c>
      <c r="BD72" s="156">
        <f t="shared" ca="1" si="371"/>
        <v>1298.0256410256411</v>
      </c>
      <c r="BE72" s="156">
        <f t="shared" ca="1" si="371"/>
        <v>1298.0256410256411</v>
      </c>
      <c r="BF72" s="156">
        <f t="shared" ca="1" si="371"/>
        <v>1622.5320512820513</v>
      </c>
      <c r="BG72" s="157">
        <f t="shared" ca="1" si="371"/>
        <v>1622.5320512820513</v>
      </c>
      <c r="BH72" s="155">
        <f t="shared" ca="1" si="371"/>
        <v>1298.0256410256411</v>
      </c>
      <c r="BI72" s="156">
        <f t="shared" ca="1" si="371"/>
        <v>1622.5320512820513</v>
      </c>
      <c r="BJ72" s="156">
        <f t="shared" ca="1" si="371"/>
        <v>1298.0256410256411</v>
      </c>
      <c r="BK72" s="156">
        <f t="shared" ca="1" si="371"/>
        <v>1298.0256410256411</v>
      </c>
      <c r="BL72" s="156">
        <f t="shared" ca="1" si="371"/>
        <v>1622.5320512820513</v>
      </c>
      <c r="BM72" s="156">
        <f t="shared" ca="1" si="371"/>
        <v>1298.0256410256411</v>
      </c>
      <c r="BN72" s="156">
        <f t="shared" ca="1" si="371"/>
        <v>1298.0256410256411</v>
      </c>
      <c r="BO72" s="156">
        <f t="shared" ca="1" si="371"/>
        <v>1622.5320512820513</v>
      </c>
      <c r="BP72" s="156">
        <f t="shared" ref="BP72:CU72" ca="1" si="372">SUM(BP62:BP71)</f>
        <v>1298.0256410256411</v>
      </c>
      <c r="BQ72" s="156">
        <f t="shared" ca="1" si="372"/>
        <v>1298.0256410256411</v>
      </c>
      <c r="BR72" s="156">
        <f t="shared" ca="1" si="372"/>
        <v>1622.5320512820513</v>
      </c>
      <c r="BS72" s="157">
        <f t="shared" ca="1" si="372"/>
        <v>1131.1858974359006</v>
      </c>
      <c r="BT72" s="155">
        <f t="shared" ca="1" si="372"/>
        <v>630.66666666666663</v>
      </c>
      <c r="BU72" s="156">
        <f t="shared" ca="1" si="372"/>
        <v>788.33333333333326</v>
      </c>
      <c r="BV72" s="156">
        <f t="shared" ca="1" si="372"/>
        <v>630.66666666666663</v>
      </c>
      <c r="BW72" s="156">
        <f t="shared" ca="1" si="372"/>
        <v>630.66666666666663</v>
      </c>
      <c r="BX72" s="156">
        <f t="shared" ca="1" si="372"/>
        <v>788.33333333333326</v>
      </c>
      <c r="BY72" s="156">
        <f t="shared" ca="1" si="372"/>
        <v>630.66666666666663</v>
      </c>
      <c r="BZ72" s="156">
        <f t="shared" ca="1" si="372"/>
        <v>630.66666666666663</v>
      </c>
      <c r="CA72" s="156">
        <f t="shared" ca="1" si="372"/>
        <v>788.33333333333326</v>
      </c>
      <c r="CB72" s="156">
        <f t="shared" ca="1" si="372"/>
        <v>630.66666666666663</v>
      </c>
      <c r="CC72" s="156">
        <f t="shared" ca="1" si="372"/>
        <v>1202.5897435897436</v>
      </c>
      <c r="CD72" s="156">
        <f t="shared" ca="1" si="372"/>
        <v>1503.2371794871794</v>
      </c>
      <c r="CE72" s="157">
        <f t="shared" ca="1" si="372"/>
        <v>1202.5897435897436</v>
      </c>
      <c r="CF72" s="155">
        <f t="shared" ca="1" si="372"/>
        <v>1202.5897435897436</v>
      </c>
      <c r="CG72" s="156">
        <f t="shared" ca="1" si="372"/>
        <v>1345.5705128205104</v>
      </c>
      <c r="CH72" s="156">
        <f t="shared" ca="1" si="372"/>
        <v>571.92307692307691</v>
      </c>
      <c r="CI72" s="156">
        <f t="shared" ca="1" si="372"/>
        <v>571.92307692307691</v>
      </c>
      <c r="CJ72" s="156">
        <f t="shared" ca="1" si="372"/>
        <v>714.90384615384619</v>
      </c>
      <c r="CK72" s="156">
        <f t="shared" ca="1" si="372"/>
        <v>571.92307692307691</v>
      </c>
      <c r="CL72" s="156">
        <f t="shared" ca="1" si="372"/>
        <v>571.92307692307691</v>
      </c>
      <c r="CM72" s="156">
        <f t="shared" ca="1" si="372"/>
        <v>714.90384615384619</v>
      </c>
      <c r="CN72" s="156">
        <f t="shared" ca="1" si="372"/>
        <v>571.92307692307691</v>
      </c>
      <c r="CO72" s="156">
        <f t="shared" ca="1" si="372"/>
        <v>571.92307692307691</v>
      </c>
      <c r="CP72" s="156">
        <f t="shared" ca="1" si="372"/>
        <v>714.90384615384619</v>
      </c>
      <c r="CQ72" s="157">
        <f t="shared" ca="1" si="372"/>
        <v>571.92307692307691</v>
      </c>
      <c r="CR72" s="155">
        <f t="shared" ca="1" si="372"/>
        <v>571.92307692307691</v>
      </c>
      <c r="CS72" s="156">
        <f t="shared" ca="1" si="372"/>
        <v>714.90384615384619</v>
      </c>
      <c r="CT72" s="156">
        <f t="shared" ca="1" si="372"/>
        <v>571.92307692307691</v>
      </c>
      <c r="CU72" s="156">
        <f t="shared" ca="1" si="372"/>
        <v>571.92307692307691</v>
      </c>
      <c r="CV72" s="156">
        <f t="shared" ref="CV72:EA72" ca="1" si="373">SUM(CV62:CV71)</f>
        <v>714.90384615384619</v>
      </c>
      <c r="CW72" s="156">
        <f t="shared" ca="1" si="373"/>
        <v>1295.5692307692307</v>
      </c>
      <c r="CX72" s="156">
        <f t="shared" ca="1" si="373"/>
        <v>1295.5692307692307</v>
      </c>
      <c r="CY72" s="156">
        <f t="shared" ca="1" si="373"/>
        <v>3359.0961538461538</v>
      </c>
      <c r="CZ72" s="156">
        <f t="shared" ca="1" si="373"/>
        <v>2687.2769230769227</v>
      </c>
      <c r="DA72" s="156">
        <f t="shared" ca="1" si="373"/>
        <v>2687.2769230769227</v>
      </c>
      <c r="DB72" s="156">
        <f t="shared" ca="1" si="373"/>
        <v>3359.0961538461538</v>
      </c>
      <c r="DC72" s="157">
        <f t="shared" ca="1" si="373"/>
        <v>2687.2769230769227</v>
      </c>
      <c r="DD72" s="155">
        <f t="shared" ca="1" si="373"/>
        <v>2687.2769230769227</v>
      </c>
      <c r="DE72" s="156">
        <f t="shared" ca="1" si="373"/>
        <v>3359.0961538461538</v>
      </c>
      <c r="DF72" s="156">
        <f t="shared" ca="1" si="373"/>
        <v>2687.2769230769227</v>
      </c>
      <c r="DG72" s="156">
        <f t="shared" ca="1" si="373"/>
        <v>2687.2769230769227</v>
      </c>
      <c r="DH72" s="156">
        <f t="shared" ca="1" si="373"/>
        <v>3359.0961538461538</v>
      </c>
      <c r="DI72" s="156">
        <f t="shared" ca="1" si="373"/>
        <v>2687.2769230769227</v>
      </c>
      <c r="DJ72" s="156">
        <f t="shared" ca="1" si="373"/>
        <v>2687.2769230769227</v>
      </c>
      <c r="DK72" s="156">
        <f t="shared" ca="1" si="373"/>
        <v>3359.0961538461538</v>
      </c>
      <c r="DL72" s="156">
        <f t="shared" ca="1" si="373"/>
        <v>2687.2769230769227</v>
      </c>
      <c r="DM72" s="156">
        <f t="shared" ca="1" si="373"/>
        <v>2115.3538461538424</v>
      </c>
      <c r="DN72" s="156">
        <f t="shared" ca="1" si="373"/>
        <v>2644.1923076923076</v>
      </c>
      <c r="DO72" s="157">
        <f t="shared" ca="1" si="373"/>
        <v>2644.1923076923076</v>
      </c>
      <c r="DP72" s="155">
        <f t="shared" ca="1" si="373"/>
        <v>2115.353846153846</v>
      </c>
      <c r="DQ72" s="156">
        <f t="shared" ca="1" si="373"/>
        <v>2644.1923076923076</v>
      </c>
      <c r="DR72" s="156">
        <f t="shared" ca="1" si="373"/>
        <v>2115.353846153846</v>
      </c>
      <c r="DS72" s="156">
        <f t="shared" ca="1" si="373"/>
        <v>2115.353846153846</v>
      </c>
      <c r="DT72" s="156">
        <f t="shared" ca="1" si="373"/>
        <v>2644.1923076923076</v>
      </c>
      <c r="DU72" s="156">
        <f t="shared" ca="1" si="373"/>
        <v>2115.353846153846</v>
      </c>
      <c r="DV72" s="156">
        <f t="shared" ca="1" si="373"/>
        <v>2115.353846153846</v>
      </c>
      <c r="DW72" s="156">
        <f t="shared" ca="1" si="373"/>
        <v>2644.1923076923076</v>
      </c>
      <c r="DX72" s="156">
        <f t="shared" ca="1" si="373"/>
        <v>2115.353846153846</v>
      </c>
      <c r="DY72" s="156">
        <f t="shared" ca="1" si="373"/>
        <v>2115.353846153846</v>
      </c>
      <c r="DZ72" s="156">
        <f t="shared" ca="1" si="373"/>
        <v>2644.1923076923076</v>
      </c>
      <c r="EA72" s="157">
        <f t="shared" ca="1" si="373"/>
        <v>2115.353846153846</v>
      </c>
      <c r="EB72" s="155">
        <f t="shared" ref="EB72:FG72" ca="1" si="374">SUM(EB62:EB71)</f>
        <v>2115.353846153846</v>
      </c>
      <c r="EC72" s="156">
        <f t="shared" ca="1" si="374"/>
        <v>2644.1923076923076</v>
      </c>
      <c r="ED72" s="156">
        <f t="shared" ca="1" si="374"/>
        <v>2115.353846153846</v>
      </c>
      <c r="EE72" s="156">
        <f t="shared" ca="1" si="374"/>
        <v>2115.353846153846</v>
      </c>
      <c r="EF72" s="156">
        <f t="shared" ca="1" si="374"/>
        <v>2644.1923076923076</v>
      </c>
      <c r="EG72" s="156">
        <f t="shared" ca="1" si="374"/>
        <v>2115.353846153846</v>
      </c>
      <c r="EH72" s="156">
        <f t="shared" ca="1" si="374"/>
        <v>2115.353846153846</v>
      </c>
      <c r="EI72" s="156">
        <f t="shared" ca="1" si="374"/>
        <v>2644.1923076923076</v>
      </c>
      <c r="EJ72" s="156">
        <f t="shared" ca="1" si="374"/>
        <v>2115.353846153846</v>
      </c>
      <c r="EK72" s="156">
        <f t="shared" ca="1" si="374"/>
        <v>2115.353846153846</v>
      </c>
      <c r="EL72" s="156">
        <f t="shared" ca="1" si="374"/>
        <v>3348.1346153846152</v>
      </c>
      <c r="EM72" s="157">
        <f t="shared" ca="1" si="374"/>
        <v>2678.5076923076922</v>
      </c>
      <c r="EN72" s="155">
        <f t="shared" ca="1" si="374"/>
        <v>2678.5076923076922</v>
      </c>
      <c r="EO72" s="156">
        <f t="shared" ca="1" si="374"/>
        <v>3348.1346153846152</v>
      </c>
      <c r="EP72" s="156">
        <f t="shared" ca="1" si="374"/>
        <v>2678.5076923076922</v>
      </c>
      <c r="EQ72" s="156">
        <f t="shared" ca="1" si="374"/>
        <v>2678.5076923076922</v>
      </c>
      <c r="ER72" s="156">
        <f t="shared" ca="1" si="374"/>
        <v>3348.1346153846152</v>
      </c>
      <c r="ES72" s="156">
        <f t="shared" ca="1" si="374"/>
        <v>2678.5076923076922</v>
      </c>
      <c r="ET72" s="156">
        <f t="shared" ca="1" si="374"/>
        <v>2678.5076923076922</v>
      </c>
      <c r="EU72" s="156">
        <f t="shared" ca="1" si="374"/>
        <v>3348.1346153846152</v>
      </c>
      <c r="EV72" s="156">
        <f t="shared" ca="1" si="374"/>
        <v>2678.5076923076922</v>
      </c>
      <c r="EW72" s="156">
        <f t="shared" ca="1" si="374"/>
        <v>2678.5076923076922</v>
      </c>
      <c r="EX72" s="156">
        <f t="shared" ca="1" si="374"/>
        <v>3348.1346153846152</v>
      </c>
      <c r="EY72" s="157">
        <f t="shared" ca="1" si="374"/>
        <v>2678.5076923076922</v>
      </c>
      <c r="EZ72" s="155">
        <f t="shared" ca="1" si="374"/>
        <v>3823.6153846153848</v>
      </c>
      <c r="FA72" s="156">
        <f t="shared" ca="1" si="374"/>
        <v>4779.5192307692305</v>
      </c>
      <c r="FB72" s="156">
        <f t="shared" ca="1" si="374"/>
        <v>3823.6153846153848</v>
      </c>
      <c r="FC72" s="156">
        <f t="shared" ca="1" si="374"/>
        <v>3823.6153846153848</v>
      </c>
      <c r="FD72" s="156">
        <f t="shared" ca="1" si="374"/>
        <v>4598.6076923076898</v>
      </c>
      <c r="FE72" s="156">
        <f t="shared" ca="1" si="374"/>
        <v>3099.9692307692308</v>
      </c>
      <c r="FF72" s="156">
        <f t="shared" ca="1" si="374"/>
        <v>2752.0423076923216</v>
      </c>
      <c r="FG72" s="156">
        <f t="shared" ca="1" si="374"/>
        <v>2135.3269230769233</v>
      </c>
      <c r="FH72" s="156">
        <f t="shared" ref="FH72:GI72" ca="1" si="375">SUM(FH62:FH71)</f>
        <v>1708.2615384615385</v>
      </c>
      <c r="FI72" s="156">
        <f t="shared" ca="1" si="375"/>
        <v>1708.2615384615385</v>
      </c>
      <c r="FJ72" s="156">
        <f t="shared" ca="1" si="375"/>
        <v>2135.3269230769233</v>
      </c>
      <c r="FK72" s="157">
        <f t="shared" ca="1" si="375"/>
        <v>1708.2615384615385</v>
      </c>
      <c r="FL72" s="155">
        <f t="shared" ca="1" si="375"/>
        <v>1708.2615384615385</v>
      </c>
      <c r="FM72" s="156">
        <f t="shared" ca="1" si="375"/>
        <v>2135.3269230769233</v>
      </c>
      <c r="FN72" s="156">
        <f t="shared" ca="1" si="375"/>
        <v>2329.3128205128205</v>
      </c>
      <c r="FO72" s="156">
        <f t="shared" ca="1" si="375"/>
        <v>2329.3128205128205</v>
      </c>
      <c r="FP72" s="156">
        <f t="shared" ca="1" si="375"/>
        <v>3815.8717948717949</v>
      </c>
      <c r="FQ72" s="156">
        <f t="shared" ca="1" si="375"/>
        <v>3052.6974358974358</v>
      </c>
      <c r="FR72" s="156">
        <f t="shared" ca="1" si="375"/>
        <v>3052.6974358974358</v>
      </c>
      <c r="FS72" s="156">
        <f t="shared" ca="1" si="375"/>
        <v>3815.8717948717949</v>
      </c>
      <c r="FT72" s="156">
        <f t="shared" ca="1" si="375"/>
        <v>3052.6974358974358</v>
      </c>
      <c r="FU72" s="156">
        <f t="shared" ca="1" si="375"/>
        <v>3052.6974358974358</v>
      </c>
      <c r="FV72" s="156">
        <f t="shared" ca="1" si="375"/>
        <v>3111.9294871794764</v>
      </c>
      <c r="FW72" s="157">
        <f t="shared" ca="1" si="375"/>
        <v>3111.9294871794873</v>
      </c>
      <c r="FX72" s="155">
        <f t="shared" ca="1" si="375"/>
        <v>2489.54358974359</v>
      </c>
      <c r="FY72" s="156">
        <f t="shared" ca="1" si="375"/>
        <v>3111.9294871794873</v>
      </c>
      <c r="FZ72" s="156">
        <f t="shared" ca="1" si="375"/>
        <v>2489.54358974359</v>
      </c>
      <c r="GA72" s="156">
        <f t="shared" ca="1" si="375"/>
        <v>2489.54358974359</v>
      </c>
      <c r="GB72" s="156">
        <f t="shared" ca="1" si="375"/>
        <v>3111.9294871794873</v>
      </c>
      <c r="GC72" s="156">
        <f t="shared" ca="1" si="375"/>
        <v>2489.54358974359</v>
      </c>
      <c r="GD72" s="156">
        <f t="shared" ca="1" si="375"/>
        <v>2489.54358974359</v>
      </c>
      <c r="GE72" s="156">
        <f t="shared" ca="1" si="375"/>
        <v>3111.9294871794873</v>
      </c>
      <c r="GF72" s="156">
        <f t="shared" ca="1" si="375"/>
        <v>2489.54358974359</v>
      </c>
      <c r="GG72" s="156">
        <f t="shared" ca="1" si="375"/>
        <v>2489.54358974359</v>
      </c>
      <c r="GH72" s="156">
        <f t="shared" ca="1" si="375"/>
        <v>3111.9294871794873</v>
      </c>
      <c r="GI72" s="157">
        <f t="shared" ca="1" si="375"/>
        <v>2489.54358974359</v>
      </c>
      <c r="GJ72" s="158"/>
      <c r="GK72" s="158"/>
      <c r="GL72" s="158"/>
      <c r="GM72" s="158"/>
      <c r="GN72" s="158"/>
      <c r="GO72" s="158"/>
      <c r="GP72" s="158"/>
      <c r="GQ72" s="158"/>
      <c r="GR72" s="158"/>
      <c r="GS72" s="158"/>
      <c r="GT72" s="158"/>
      <c r="GU72" s="158"/>
      <c r="GV72" s="158"/>
      <c r="GW72" s="158"/>
      <c r="GX72" s="158"/>
      <c r="GY72" s="158"/>
      <c r="GZ72" s="158"/>
      <c r="HA72" s="158"/>
      <c r="HB72" s="158"/>
      <c r="HC72" s="158"/>
      <c r="HD72" s="158"/>
      <c r="HE72" s="158"/>
      <c r="HF72" s="158"/>
      <c r="HG72" s="158"/>
      <c r="HH72" s="158"/>
      <c r="HI72" s="158"/>
      <c r="HJ72" s="158"/>
      <c r="HK72" s="158"/>
      <c r="HL72" s="158"/>
      <c r="HM72" s="158"/>
      <c r="HN72" s="158"/>
    </row>
    <row r="73" spans="1:222" ht="12.95" customHeight="1" x14ac:dyDescent="0.25">
      <c r="A73" s="30"/>
      <c r="B73" s="30"/>
      <c r="C73" s="30"/>
      <c r="D73" s="265"/>
      <c r="E73" s="31"/>
      <c r="F73" s="31"/>
      <c r="G73" s="31"/>
      <c r="H73" s="30"/>
      <c r="I73" s="30"/>
      <c r="J73" s="265"/>
      <c r="K73" s="87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</row>
    <row r="74" spans="1:222" ht="12.95" customHeight="1" thickBot="1" x14ac:dyDescent="0.3">
      <c r="A74" s="30"/>
      <c r="B74" s="30"/>
      <c r="C74" s="30"/>
      <c r="D74" s="265"/>
      <c r="E74" s="31"/>
      <c r="F74" s="31"/>
      <c r="G74" s="31"/>
      <c r="H74" s="30"/>
      <c r="I74" s="30"/>
      <c r="J74" s="265"/>
      <c r="K74" s="87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</row>
    <row r="75" spans="1:222" ht="12.95" customHeight="1" x14ac:dyDescent="0.25">
      <c r="A75" s="34"/>
      <c r="B75" s="280" t="s">
        <v>18</v>
      </c>
      <c r="C75" s="107" t="s">
        <v>521</v>
      </c>
      <c r="D75" s="277" t="s">
        <v>368</v>
      </c>
      <c r="E75" s="107" t="s">
        <v>324</v>
      </c>
      <c r="F75" s="107" t="s">
        <v>466</v>
      </c>
      <c r="G75" s="257" t="s">
        <v>467</v>
      </c>
      <c r="H75" s="132">
        <v>16650100000</v>
      </c>
      <c r="I75" s="132">
        <v>44800501000</v>
      </c>
      <c r="J75" s="266" t="str">
        <f>IF(AND(M75&gt;VLOOKUP($B$2,References!A:B,2,FALSE),M75&lt;$B$2),"Ending Depreciation",IF(M75&lt;=$B$2,"Fully Depreciated",IF(M75&gt;$B$2,"Depreciating","ERROR")))</f>
        <v>Fully Depreciated</v>
      </c>
      <c r="K75" s="268" t="s">
        <v>155</v>
      </c>
      <c r="L75" s="101">
        <f>VLOOKUP(K75,References!U:W,3,FALSE)</f>
        <v>40139</v>
      </c>
      <c r="M75" s="103">
        <f>+L75+(365*N75)</f>
        <v>41964</v>
      </c>
      <c r="N75" s="105">
        <v>5</v>
      </c>
      <c r="O75" s="107">
        <f>+N75*52</f>
        <v>260</v>
      </c>
      <c r="P75" s="108">
        <f>+($B$2-L75)/7</f>
        <v>595.85714285714289</v>
      </c>
      <c r="Q75" s="96">
        <f>+R75/O75</f>
        <v>60.707692307692305</v>
      </c>
      <c r="R75" s="90">
        <v>15784</v>
      </c>
      <c r="S75" s="91">
        <f ca="1">SUM(V75:AH75)</f>
        <v>15783.999999999991</v>
      </c>
      <c r="T75" s="91">
        <f ca="1">+R75-S75</f>
        <v>0</v>
      </c>
      <c r="U75" s="34"/>
      <c r="V75" s="93">
        <f ca="1">IFERROR(IF($B$2&gt;$AU$6,SUM(AJ75:AU75),(SUM(OFFSET($AJ75,0,0,1,MATCH($B$2,$AJ$6:$AU$6,0))))),0)</f>
        <v>2913.9692307692312</v>
      </c>
      <c r="W75" s="93">
        <f ca="1">IFERROR(IF($B$2&gt;$BG$6,SUM(AV75:BG75),(SUM(OFFSET($AV75,0,0,1,MATCH($B$2,$AV$6:$BG$6,0))))),0)</f>
        <v>3217.5076923076922</v>
      </c>
      <c r="X75" s="93">
        <f ca="1">IFERROR(IF($B$2&gt;$BS$6,SUM(BH75:BS75),(SUM(OFFSET($BH75,0,0,1,MATCH($B$2,$BH$6:$BS$6,0))))),0)</f>
        <v>3156.8</v>
      </c>
      <c r="Y75" s="93">
        <f ca="1">IFERROR(IF($B$2&gt;$CE$6,SUM(BT75:CE75),(SUM(OFFSET($BT75,0,0,1,MATCH($B$2,$BT$6:$CE$6,0))))),0)</f>
        <v>3156.8</v>
      </c>
      <c r="Z75" s="93">
        <f ca="1">IFERROR(IF($B$2&gt;$CQ$6,SUM(CF75:CQ75),(SUM(OFFSET($CF75,0,0,1,MATCH($B$2,$CF$6:$CQ$6,0))))),0)</f>
        <v>3156.8</v>
      </c>
      <c r="AA75" s="93">
        <f ca="1">IFERROR(IF($B$2&gt;$DC$6,SUM(CR75:DC75),(SUM(OFFSET($CR75,0,0,1,MATCH($B$2,$CR$6:$DC$6,0))))),0)</f>
        <v>182.12307692306968</v>
      </c>
      <c r="AB75" s="93">
        <f ca="1">IFERROR(IF($B$2&gt;$DO$6,SUM(DD75:DO75),(SUM(OFFSET($DD75,0,0,1,MATCH($B$2,$DD$6:$DO$6,0))))),0)</f>
        <v>0</v>
      </c>
      <c r="AC75" s="93">
        <f ca="1">IFERROR(IF($B$2&gt;$EA$6,SUM(DP75:EA75),(SUM(OFFSET($DP75,0,0,1,MATCH($B$2,$DP$6:$EA$6,0))))),0)</f>
        <v>0</v>
      </c>
      <c r="AD75" s="93">
        <f ca="1">IFERROR(IF($B$2&gt;$EM$6,SUM(EB75:EM75),(SUM(OFFSET($EB75,0,0,1,MATCH($B$2,$EB$6:$EM$6,0))))),0)</f>
        <v>0</v>
      </c>
      <c r="AE75" s="93">
        <f ca="1">IFERROR(IF($B$2&gt;$EY$6,SUM(EN75:EY75),(SUM(OFFSET($EN75,0,0,1,MATCH($B$2,$EN$6:$EY$6,0))))),0)</f>
        <v>0</v>
      </c>
      <c r="AF75" s="93">
        <f ca="1">IFERROR(IF($B$2&gt;$FK$6,SUM(EZ75:FK75),(SUM(OFFSET($EZ75,0,0,1,MATCH($B$2,$EZ$6:$FK$6,0))))),0)</f>
        <v>0</v>
      </c>
      <c r="AG75" s="93">
        <f ca="1">IFERROR(IF($B$2&gt;$FW$6,SUM(FL75:FW75),(SUM(OFFSET($FL75,0,0,1,MATCH($B$2,$FL$6:$FW$6,0))))),0)</f>
        <v>0</v>
      </c>
      <c r="AH75" s="93">
        <f ca="1">IFERROR(IF($B$2&gt;$GI$6,SUM(FX75:GI75),(SUM(OFFSET($FX75,0,0,1,MATCH($B$2,$FX$6:$GI$6,0))))),0)</f>
        <v>0</v>
      </c>
      <c r="AI75" s="34"/>
      <c r="AJ75" s="125">
        <f t="shared" ref="AJ75:BO75" ca="1" si="376">IF($M75&lt;=AI$6,0,IF(AND($M75&gt;AI$6,$M75&lt;=AJ$6),$R75-(SUM(OFFSET($AJ75,0,0,1,MATCH(AI$6,$AJ$6:$GI$6)))),IF($L75&gt;AJ$6,0,(IF($M75&gt;AJ$6,$Q75*AJ$4)))))</f>
        <v>0</v>
      </c>
      <c r="AK75" s="126">
        <f t="shared" ca="1" si="376"/>
        <v>303.53846153846155</v>
      </c>
      <c r="AL75" s="126">
        <f t="shared" ca="1" si="376"/>
        <v>242.83076923076922</v>
      </c>
      <c r="AM75" s="126">
        <f t="shared" ca="1" si="376"/>
        <v>242.83076923076922</v>
      </c>
      <c r="AN75" s="126">
        <f t="shared" ca="1" si="376"/>
        <v>303.53846153846155</v>
      </c>
      <c r="AO75" s="126">
        <f t="shared" ca="1" si="376"/>
        <v>242.83076923076922</v>
      </c>
      <c r="AP75" s="126">
        <f t="shared" ca="1" si="376"/>
        <v>242.83076923076922</v>
      </c>
      <c r="AQ75" s="126">
        <f t="shared" ca="1" si="376"/>
        <v>303.53846153846155</v>
      </c>
      <c r="AR75" s="126">
        <f t="shared" ca="1" si="376"/>
        <v>242.83076923076922</v>
      </c>
      <c r="AS75" s="126">
        <f t="shared" ca="1" si="376"/>
        <v>242.83076923076922</v>
      </c>
      <c r="AT75" s="126">
        <f t="shared" ca="1" si="376"/>
        <v>303.53846153846155</v>
      </c>
      <c r="AU75" s="127">
        <f t="shared" ca="1" si="376"/>
        <v>242.83076923076922</v>
      </c>
      <c r="AV75" s="125">
        <f t="shared" ca="1" si="376"/>
        <v>242.83076923076922</v>
      </c>
      <c r="AW75" s="126">
        <f t="shared" ca="1" si="376"/>
        <v>303.53846153846155</v>
      </c>
      <c r="AX75" s="126">
        <f t="shared" ca="1" si="376"/>
        <v>242.83076923076922</v>
      </c>
      <c r="AY75" s="126">
        <f t="shared" ca="1" si="376"/>
        <v>242.83076923076922</v>
      </c>
      <c r="AZ75" s="126">
        <f t="shared" ca="1" si="376"/>
        <v>303.53846153846155</v>
      </c>
      <c r="BA75" s="126">
        <f t="shared" ca="1" si="376"/>
        <v>242.83076923076922</v>
      </c>
      <c r="BB75" s="126">
        <f t="shared" ca="1" si="376"/>
        <v>242.83076923076922</v>
      </c>
      <c r="BC75" s="126">
        <f t="shared" ca="1" si="376"/>
        <v>303.53846153846155</v>
      </c>
      <c r="BD75" s="126">
        <f t="shared" ca="1" si="376"/>
        <v>242.83076923076922</v>
      </c>
      <c r="BE75" s="126">
        <f t="shared" ca="1" si="376"/>
        <v>242.83076923076922</v>
      </c>
      <c r="BF75" s="126">
        <f t="shared" ca="1" si="376"/>
        <v>303.53846153846155</v>
      </c>
      <c r="BG75" s="127">
        <f t="shared" ca="1" si="376"/>
        <v>303.53846153846155</v>
      </c>
      <c r="BH75" s="125">
        <f t="shared" ca="1" si="376"/>
        <v>242.83076923076922</v>
      </c>
      <c r="BI75" s="126">
        <f t="shared" ca="1" si="376"/>
        <v>303.53846153846155</v>
      </c>
      <c r="BJ75" s="126">
        <f t="shared" ca="1" si="376"/>
        <v>242.83076923076922</v>
      </c>
      <c r="BK75" s="126">
        <f t="shared" ca="1" si="376"/>
        <v>242.83076923076922</v>
      </c>
      <c r="BL75" s="126">
        <f t="shared" ca="1" si="376"/>
        <v>303.53846153846155</v>
      </c>
      <c r="BM75" s="126">
        <f t="shared" ca="1" si="376"/>
        <v>242.83076923076922</v>
      </c>
      <c r="BN75" s="126">
        <f t="shared" ca="1" si="376"/>
        <v>242.83076923076922</v>
      </c>
      <c r="BO75" s="126">
        <f t="shared" ca="1" si="376"/>
        <v>303.53846153846155</v>
      </c>
      <c r="BP75" s="126">
        <f t="shared" ref="BP75:CU75" ca="1" si="377">IF($M75&lt;=BO$6,0,IF(AND($M75&gt;BO$6,$M75&lt;=BP$6),$R75-(SUM(OFFSET($AJ75,0,0,1,MATCH(BO$6,$AJ$6:$GI$6)))),IF($L75&gt;BP$6,0,(IF($M75&gt;BP$6,$Q75*BP$4)))))</f>
        <v>242.83076923076922</v>
      </c>
      <c r="BQ75" s="126">
        <f t="shared" ca="1" si="377"/>
        <v>242.83076923076922</v>
      </c>
      <c r="BR75" s="126">
        <f t="shared" ca="1" si="377"/>
        <v>303.53846153846155</v>
      </c>
      <c r="BS75" s="127">
        <f t="shared" ca="1" si="377"/>
        <v>242.83076923076922</v>
      </c>
      <c r="BT75" s="125">
        <f t="shared" ca="1" si="377"/>
        <v>242.83076923076922</v>
      </c>
      <c r="BU75" s="126">
        <f t="shared" ca="1" si="377"/>
        <v>303.53846153846155</v>
      </c>
      <c r="BV75" s="126">
        <f t="shared" ca="1" si="377"/>
        <v>242.83076923076922</v>
      </c>
      <c r="BW75" s="126">
        <f t="shared" ca="1" si="377"/>
        <v>242.83076923076922</v>
      </c>
      <c r="BX75" s="126">
        <f t="shared" ca="1" si="377"/>
        <v>303.53846153846155</v>
      </c>
      <c r="BY75" s="126">
        <f t="shared" ca="1" si="377"/>
        <v>242.83076923076922</v>
      </c>
      <c r="BZ75" s="126">
        <f t="shared" ca="1" si="377"/>
        <v>242.83076923076922</v>
      </c>
      <c r="CA75" s="126">
        <f t="shared" ca="1" si="377"/>
        <v>303.53846153846155</v>
      </c>
      <c r="CB75" s="126">
        <f t="shared" ca="1" si="377"/>
        <v>242.83076923076922</v>
      </c>
      <c r="CC75" s="126">
        <f t="shared" ca="1" si="377"/>
        <v>242.83076923076922</v>
      </c>
      <c r="CD75" s="126">
        <f t="shared" ca="1" si="377"/>
        <v>303.53846153846155</v>
      </c>
      <c r="CE75" s="127">
        <f t="shared" ca="1" si="377"/>
        <v>242.83076923076922</v>
      </c>
      <c r="CF75" s="125">
        <f t="shared" ca="1" si="377"/>
        <v>242.83076923076922</v>
      </c>
      <c r="CG75" s="126">
        <f t="shared" ca="1" si="377"/>
        <v>303.53846153846155</v>
      </c>
      <c r="CH75" s="126">
        <f t="shared" ca="1" si="377"/>
        <v>242.83076923076922</v>
      </c>
      <c r="CI75" s="126">
        <f t="shared" ca="1" si="377"/>
        <v>242.83076923076922</v>
      </c>
      <c r="CJ75" s="126">
        <f t="shared" ca="1" si="377"/>
        <v>303.53846153846155</v>
      </c>
      <c r="CK75" s="126">
        <f t="shared" ca="1" si="377"/>
        <v>242.83076923076922</v>
      </c>
      <c r="CL75" s="126">
        <f t="shared" ca="1" si="377"/>
        <v>242.83076923076922</v>
      </c>
      <c r="CM75" s="126">
        <f t="shared" ca="1" si="377"/>
        <v>303.53846153846155</v>
      </c>
      <c r="CN75" s="126">
        <f t="shared" ca="1" si="377"/>
        <v>242.83076923076922</v>
      </c>
      <c r="CO75" s="126">
        <f t="shared" ca="1" si="377"/>
        <v>242.83076923076922</v>
      </c>
      <c r="CP75" s="126">
        <f t="shared" ca="1" si="377"/>
        <v>303.53846153846155</v>
      </c>
      <c r="CQ75" s="127">
        <f t="shared" ca="1" si="377"/>
        <v>242.83076923076922</v>
      </c>
      <c r="CR75" s="125">
        <f t="shared" ca="1" si="377"/>
        <v>182.12307692306968</v>
      </c>
      <c r="CS75" s="126">
        <f t="shared" ca="1" si="377"/>
        <v>0</v>
      </c>
      <c r="CT75" s="126">
        <f t="shared" ca="1" si="377"/>
        <v>0</v>
      </c>
      <c r="CU75" s="126">
        <f t="shared" ca="1" si="377"/>
        <v>0</v>
      </c>
      <c r="CV75" s="126">
        <f t="shared" ref="CV75:EA75" ca="1" si="378">IF($M75&lt;=CU$6,0,IF(AND($M75&gt;CU$6,$M75&lt;=CV$6),$R75-(SUM(OFFSET($AJ75,0,0,1,MATCH(CU$6,$AJ$6:$GI$6)))),IF($L75&gt;CV$6,0,(IF($M75&gt;CV$6,$Q75*CV$4)))))</f>
        <v>0</v>
      </c>
      <c r="CW75" s="126">
        <f t="shared" ca="1" si="378"/>
        <v>0</v>
      </c>
      <c r="CX75" s="126">
        <f t="shared" ca="1" si="378"/>
        <v>0</v>
      </c>
      <c r="CY75" s="126">
        <f t="shared" ca="1" si="378"/>
        <v>0</v>
      </c>
      <c r="CZ75" s="126">
        <f t="shared" ca="1" si="378"/>
        <v>0</v>
      </c>
      <c r="DA75" s="126">
        <f t="shared" ca="1" si="378"/>
        <v>0</v>
      </c>
      <c r="DB75" s="126">
        <f t="shared" ca="1" si="378"/>
        <v>0</v>
      </c>
      <c r="DC75" s="127">
        <f t="shared" ca="1" si="378"/>
        <v>0</v>
      </c>
      <c r="DD75" s="125">
        <f t="shared" ca="1" si="378"/>
        <v>0</v>
      </c>
      <c r="DE75" s="126">
        <f t="shared" ca="1" si="378"/>
        <v>0</v>
      </c>
      <c r="DF75" s="126">
        <f t="shared" ca="1" si="378"/>
        <v>0</v>
      </c>
      <c r="DG75" s="126">
        <f t="shared" ca="1" si="378"/>
        <v>0</v>
      </c>
      <c r="DH75" s="126">
        <f t="shared" ca="1" si="378"/>
        <v>0</v>
      </c>
      <c r="DI75" s="126">
        <f t="shared" ca="1" si="378"/>
        <v>0</v>
      </c>
      <c r="DJ75" s="126">
        <f t="shared" ca="1" si="378"/>
        <v>0</v>
      </c>
      <c r="DK75" s="126">
        <f t="shared" ca="1" si="378"/>
        <v>0</v>
      </c>
      <c r="DL75" s="126">
        <f t="shared" ca="1" si="378"/>
        <v>0</v>
      </c>
      <c r="DM75" s="126">
        <f t="shared" ca="1" si="378"/>
        <v>0</v>
      </c>
      <c r="DN75" s="126">
        <f t="shared" ca="1" si="378"/>
        <v>0</v>
      </c>
      <c r="DO75" s="127">
        <f t="shared" ca="1" si="378"/>
        <v>0</v>
      </c>
      <c r="DP75" s="125">
        <f t="shared" ca="1" si="378"/>
        <v>0</v>
      </c>
      <c r="DQ75" s="126">
        <f t="shared" ca="1" si="378"/>
        <v>0</v>
      </c>
      <c r="DR75" s="126">
        <f t="shared" ca="1" si="378"/>
        <v>0</v>
      </c>
      <c r="DS75" s="126">
        <f t="shared" ca="1" si="378"/>
        <v>0</v>
      </c>
      <c r="DT75" s="126">
        <f t="shared" ca="1" si="378"/>
        <v>0</v>
      </c>
      <c r="DU75" s="126">
        <f t="shared" ca="1" si="378"/>
        <v>0</v>
      </c>
      <c r="DV75" s="126">
        <f t="shared" ca="1" si="378"/>
        <v>0</v>
      </c>
      <c r="DW75" s="126">
        <f t="shared" ca="1" si="378"/>
        <v>0</v>
      </c>
      <c r="DX75" s="126">
        <f t="shared" ca="1" si="378"/>
        <v>0</v>
      </c>
      <c r="DY75" s="126">
        <f t="shared" ca="1" si="378"/>
        <v>0</v>
      </c>
      <c r="DZ75" s="126">
        <f t="shared" ca="1" si="378"/>
        <v>0</v>
      </c>
      <c r="EA75" s="127">
        <f t="shared" ca="1" si="378"/>
        <v>0</v>
      </c>
      <c r="EB75" s="125">
        <f t="shared" ref="EB75:FG75" ca="1" si="379">IF($M75&lt;=EA$6,0,IF(AND($M75&gt;EA$6,$M75&lt;=EB$6),$R75-(SUM(OFFSET($AJ75,0,0,1,MATCH(EA$6,$AJ$6:$GI$6)))),IF($L75&gt;EB$6,0,(IF($M75&gt;EB$6,$Q75*EB$4)))))</f>
        <v>0</v>
      </c>
      <c r="EC75" s="126">
        <f t="shared" ca="1" si="379"/>
        <v>0</v>
      </c>
      <c r="ED75" s="126">
        <f t="shared" ca="1" si="379"/>
        <v>0</v>
      </c>
      <c r="EE75" s="126">
        <f t="shared" ca="1" si="379"/>
        <v>0</v>
      </c>
      <c r="EF75" s="126">
        <f t="shared" ca="1" si="379"/>
        <v>0</v>
      </c>
      <c r="EG75" s="126">
        <f t="shared" ca="1" si="379"/>
        <v>0</v>
      </c>
      <c r="EH75" s="126">
        <f t="shared" ca="1" si="379"/>
        <v>0</v>
      </c>
      <c r="EI75" s="126">
        <f t="shared" ca="1" si="379"/>
        <v>0</v>
      </c>
      <c r="EJ75" s="126">
        <f t="shared" ca="1" si="379"/>
        <v>0</v>
      </c>
      <c r="EK75" s="126">
        <f t="shared" ca="1" si="379"/>
        <v>0</v>
      </c>
      <c r="EL75" s="126">
        <f t="shared" ca="1" si="379"/>
        <v>0</v>
      </c>
      <c r="EM75" s="127">
        <f t="shared" ca="1" si="379"/>
        <v>0</v>
      </c>
      <c r="EN75" s="125">
        <f t="shared" ca="1" si="379"/>
        <v>0</v>
      </c>
      <c r="EO75" s="126">
        <f t="shared" ca="1" si="379"/>
        <v>0</v>
      </c>
      <c r="EP75" s="126">
        <f t="shared" ca="1" si="379"/>
        <v>0</v>
      </c>
      <c r="EQ75" s="126">
        <f t="shared" ca="1" si="379"/>
        <v>0</v>
      </c>
      <c r="ER75" s="126">
        <f t="shared" ca="1" si="379"/>
        <v>0</v>
      </c>
      <c r="ES75" s="126">
        <f t="shared" ca="1" si="379"/>
        <v>0</v>
      </c>
      <c r="ET75" s="126">
        <f t="shared" ca="1" si="379"/>
        <v>0</v>
      </c>
      <c r="EU75" s="126">
        <f t="shared" ca="1" si="379"/>
        <v>0</v>
      </c>
      <c r="EV75" s="126">
        <f t="shared" ca="1" si="379"/>
        <v>0</v>
      </c>
      <c r="EW75" s="126">
        <f t="shared" ca="1" si="379"/>
        <v>0</v>
      </c>
      <c r="EX75" s="126">
        <f t="shared" ca="1" si="379"/>
        <v>0</v>
      </c>
      <c r="EY75" s="127">
        <f t="shared" ca="1" si="379"/>
        <v>0</v>
      </c>
      <c r="EZ75" s="125">
        <f t="shared" ca="1" si="379"/>
        <v>0</v>
      </c>
      <c r="FA75" s="126">
        <f t="shared" ca="1" si="379"/>
        <v>0</v>
      </c>
      <c r="FB75" s="126">
        <f t="shared" ca="1" si="379"/>
        <v>0</v>
      </c>
      <c r="FC75" s="126">
        <f t="shared" ca="1" si="379"/>
        <v>0</v>
      </c>
      <c r="FD75" s="126">
        <f t="shared" ca="1" si="379"/>
        <v>0</v>
      </c>
      <c r="FE75" s="126">
        <f t="shared" ca="1" si="379"/>
        <v>0</v>
      </c>
      <c r="FF75" s="126">
        <f t="shared" ca="1" si="379"/>
        <v>0</v>
      </c>
      <c r="FG75" s="126">
        <f t="shared" ca="1" si="379"/>
        <v>0</v>
      </c>
      <c r="FH75" s="126">
        <f t="shared" ref="FH75:GI75" ca="1" si="380">IF($M75&lt;=FG$6,0,IF(AND($M75&gt;FG$6,$M75&lt;=FH$6),$R75-(SUM(OFFSET($AJ75,0,0,1,MATCH(FG$6,$AJ$6:$GI$6)))),IF($L75&gt;FH$6,0,(IF($M75&gt;FH$6,$Q75*FH$4)))))</f>
        <v>0</v>
      </c>
      <c r="FI75" s="126">
        <f t="shared" ca="1" si="380"/>
        <v>0</v>
      </c>
      <c r="FJ75" s="126">
        <f t="shared" ca="1" si="380"/>
        <v>0</v>
      </c>
      <c r="FK75" s="127">
        <f t="shared" ca="1" si="380"/>
        <v>0</v>
      </c>
      <c r="FL75" s="125">
        <f t="shared" ca="1" si="380"/>
        <v>0</v>
      </c>
      <c r="FM75" s="126">
        <f t="shared" ca="1" si="380"/>
        <v>0</v>
      </c>
      <c r="FN75" s="126">
        <f t="shared" ca="1" si="380"/>
        <v>0</v>
      </c>
      <c r="FO75" s="126">
        <f t="shared" ca="1" si="380"/>
        <v>0</v>
      </c>
      <c r="FP75" s="126">
        <f t="shared" ca="1" si="380"/>
        <v>0</v>
      </c>
      <c r="FQ75" s="126">
        <f t="shared" ca="1" si="380"/>
        <v>0</v>
      </c>
      <c r="FR75" s="126">
        <f t="shared" ca="1" si="380"/>
        <v>0</v>
      </c>
      <c r="FS75" s="126">
        <f t="shared" ca="1" si="380"/>
        <v>0</v>
      </c>
      <c r="FT75" s="126">
        <f t="shared" ca="1" si="380"/>
        <v>0</v>
      </c>
      <c r="FU75" s="126">
        <f t="shared" ca="1" si="380"/>
        <v>0</v>
      </c>
      <c r="FV75" s="126">
        <f t="shared" ca="1" si="380"/>
        <v>0</v>
      </c>
      <c r="FW75" s="127">
        <f t="shared" ca="1" si="380"/>
        <v>0</v>
      </c>
      <c r="FX75" s="125">
        <f t="shared" ca="1" si="380"/>
        <v>0</v>
      </c>
      <c r="FY75" s="126">
        <f t="shared" ca="1" si="380"/>
        <v>0</v>
      </c>
      <c r="FZ75" s="126">
        <f t="shared" ca="1" si="380"/>
        <v>0</v>
      </c>
      <c r="GA75" s="126">
        <f t="shared" ca="1" si="380"/>
        <v>0</v>
      </c>
      <c r="GB75" s="126">
        <f t="shared" ca="1" si="380"/>
        <v>0</v>
      </c>
      <c r="GC75" s="126">
        <f t="shared" ca="1" si="380"/>
        <v>0</v>
      </c>
      <c r="GD75" s="126">
        <f t="shared" ca="1" si="380"/>
        <v>0</v>
      </c>
      <c r="GE75" s="126">
        <f t="shared" ca="1" si="380"/>
        <v>0</v>
      </c>
      <c r="GF75" s="126">
        <f t="shared" ca="1" si="380"/>
        <v>0</v>
      </c>
      <c r="GG75" s="126">
        <f t="shared" ca="1" si="380"/>
        <v>0</v>
      </c>
      <c r="GH75" s="126">
        <f t="shared" ca="1" si="380"/>
        <v>0</v>
      </c>
      <c r="GI75" s="127">
        <f t="shared" ca="1" si="380"/>
        <v>0</v>
      </c>
      <c r="GJ75" s="34"/>
      <c r="GK75" s="34"/>
      <c r="GL75" s="34"/>
      <c r="GM75" s="34"/>
      <c r="GN75" s="34"/>
      <c r="GO75" s="34"/>
      <c r="GP75" s="34"/>
      <c r="GQ75" s="34"/>
      <c r="GR75" s="34"/>
      <c r="GS75" s="34"/>
      <c r="GT75" s="34"/>
      <c r="GU75" s="34"/>
      <c r="GV75" s="34"/>
      <c r="GW75" s="34"/>
      <c r="GX75" s="34"/>
      <c r="GY75" s="34"/>
      <c r="GZ75" s="34"/>
      <c r="HA75" s="34"/>
      <c r="HB75" s="34"/>
      <c r="HC75" s="34"/>
      <c r="HD75" s="34"/>
      <c r="HE75" s="34"/>
      <c r="HF75" s="34"/>
      <c r="HG75" s="34"/>
      <c r="HH75" s="34"/>
      <c r="HI75" s="34"/>
      <c r="HJ75" s="34"/>
      <c r="HK75" s="34"/>
      <c r="HL75" s="34"/>
      <c r="HM75" s="34"/>
      <c r="HN75" s="34"/>
    </row>
    <row r="76" spans="1:222" ht="12.95" customHeight="1" x14ac:dyDescent="0.25">
      <c r="A76" s="34"/>
      <c r="B76" s="275" t="s">
        <v>18</v>
      </c>
      <c r="C76" s="29" t="s">
        <v>522</v>
      </c>
      <c r="D76" s="278" t="s">
        <v>369</v>
      </c>
      <c r="E76" s="29" t="s">
        <v>321</v>
      </c>
      <c r="F76" s="29" t="s">
        <v>468</v>
      </c>
      <c r="G76" s="258" t="s">
        <v>469</v>
      </c>
      <c r="H76" s="1">
        <v>16650100000</v>
      </c>
      <c r="I76" s="1">
        <v>44800301000</v>
      </c>
      <c r="J76" s="100" t="str">
        <f>IF(AND(M76&gt;VLOOKUP($B$2,References!A:B,2,FALSE),M76&lt;$B$2),"Ending Depreciation",IF(M76&lt;=$B$2,"Fully Depreciated",IF(M76&gt;$B$2,"Depreciating","ERROR")))</f>
        <v>Fully Depreciated</v>
      </c>
      <c r="K76" s="52" t="s">
        <v>158</v>
      </c>
      <c r="L76" s="102">
        <f>VLOOKUP(K76,References!U:W,3,FALSE)</f>
        <v>40230</v>
      </c>
      <c r="M76" s="104">
        <f>+L76+(365*N76)</f>
        <v>42055</v>
      </c>
      <c r="N76" s="106">
        <v>5</v>
      </c>
      <c r="O76" s="29">
        <f>+N76*52</f>
        <v>260</v>
      </c>
      <c r="P76" s="109">
        <f>+($B$2-L76)/7</f>
        <v>582.85714285714289</v>
      </c>
      <c r="Q76" s="98">
        <f>+R76/O76</f>
        <v>13.365384615384615</v>
      </c>
      <c r="R76" s="92">
        <v>3475</v>
      </c>
      <c r="S76" s="28">
        <f ca="1">SUM(V76:AH76)</f>
        <v>3474.9999999999991</v>
      </c>
      <c r="T76" s="28">
        <f ca="1">+R76-S76</f>
        <v>0</v>
      </c>
      <c r="U76" s="34"/>
      <c r="V76" s="27">
        <f ca="1">IFERROR(IF($B$2&gt;$AU$6,SUM(AJ76:AU76),(SUM(OFFSET($AJ76,0,0,1,MATCH($B$2,$AJ$6:$AU$6,0))))),0)</f>
        <v>467.78846153846155</v>
      </c>
      <c r="W76" s="27">
        <f ca="1">IFERROR(IF($B$2&gt;$BG$6,SUM(AV76:BG76),(SUM(OFFSET($AV76,0,0,1,MATCH($B$2,$AV$6:$BG$6,0))))),0)</f>
        <v>708.36538461538464</v>
      </c>
      <c r="X76" s="27">
        <f ca="1">IFERROR(IF($B$2&gt;$BS$6,SUM(BH76:BS76),(SUM(OFFSET($BH76,0,0,1,MATCH($B$2,$BH$6:$BS$6,0))))),0)</f>
        <v>695</v>
      </c>
      <c r="Y76" s="27">
        <f ca="1">IFERROR(IF($B$2&gt;$CE$6,SUM(BT76:CE76),(SUM(OFFSET($BT76,0,0,1,MATCH($B$2,$BT$6:$CE$6,0))))),0)</f>
        <v>695</v>
      </c>
      <c r="Z76" s="27">
        <f ca="1">IFERROR(IF($B$2&gt;$CQ$6,SUM(CF76:CQ76),(SUM(OFFSET($CF76,0,0,1,MATCH($B$2,$CF$6:$CQ$6,0))))),0)</f>
        <v>695</v>
      </c>
      <c r="AA76" s="27">
        <f ca="1">IFERROR(IF($B$2&gt;$DC$6,SUM(CR76:DC76),(SUM(OFFSET($CR76,0,0,1,MATCH($B$2,$CR$6:$DC$6,0))))),0)</f>
        <v>213.8461538461529</v>
      </c>
      <c r="AB76" s="27">
        <f ca="1">IFERROR(IF($B$2&gt;$DO$6,SUM(DD76:DO76),(SUM(OFFSET($DD76,0,0,1,MATCH($B$2,$DD$6:$DO$6,0))))),0)</f>
        <v>0</v>
      </c>
      <c r="AC76" s="27">
        <f ca="1">IFERROR(IF($B$2&gt;$EA$6,SUM(DP76:EA76),(SUM(OFFSET($DP76,0,0,1,MATCH($B$2,$DP$6:$EA$6,0))))),0)</f>
        <v>0</v>
      </c>
      <c r="AD76" s="27">
        <f ca="1">IFERROR(IF($B$2&gt;$EM$6,SUM(EB76:EM76),(SUM(OFFSET($EB76,0,0,1,MATCH($B$2,$EB$6:$EM$6,0))))),0)</f>
        <v>0</v>
      </c>
      <c r="AE76" s="27">
        <f ca="1">IFERROR(IF($B$2&gt;$EY$6,SUM(EN76:EY76),(SUM(OFFSET($EN76,0,0,1,MATCH($B$2,$EN$6:$EY$6,0))))),0)</f>
        <v>0</v>
      </c>
      <c r="AF76" s="27">
        <f ca="1">IFERROR(IF($B$2&gt;$FK$6,SUM(EZ76:FK76),(SUM(OFFSET($EZ76,0,0,1,MATCH($B$2,$EZ$6:$FK$6,0))))),0)</f>
        <v>0</v>
      </c>
      <c r="AG76" s="27">
        <f ca="1">IFERROR(IF($B$2&gt;$FW$6,SUM(FL76:FW76),(SUM(OFFSET($FL76,0,0,1,MATCH($B$2,$FL$6:$FW$6,0))))),0)</f>
        <v>0</v>
      </c>
      <c r="AH76" s="27">
        <f ca="1">IFERROR(IF($B$2&gt;$GI$6,SUM(FX76:GI76),(SUM(OFFSET($FX76,0,0,1,MATCH($B$2,$FX$6:$GI$6,0))))),0)</f>
        <v>0</v>
      </c>
      <c r="AI76" s="34"/>
      <c r="AJ76" s="128">
        <f t="shared" ref="AJ76:BO76" ca="1" si="381">IF($M76&lt;=AI$6,0,IF(AND($M76&gt;AI$6,$M76&lt;=AJ$6),$R76-(SUM(OFFSET($AJ76,0,0,1,MATCH(AI$6,$AJ$6:$GI$6)))),IF($L76&gt;AJ$6,0,(IF($M76&gt;AJ$6,$Q76*AJ$4)))))</f>
        <v>0</v>
      </c>
      <c r="AK76" s="57">
        <f t="shared" ca="1" si="381"/>
        <v>0</v>
      </c>
      <c r="AL76" s="57">
        <f t="shared" ca="1" si="381"/>
        <v>0</v>
      </c>
      <c r="AM76" s="57">
        <f t="shared" ca="1" si="381"/>
        <v>0</v>
      </c>
      <c r="AN76" s="57">
        <f t="shared" ca="1" si="381"/>
        <v>66.82692307692308</v>
      </c>
      <c r="AO76" s="57">
        <f t="shared" ca="1" si="381"/>
        <v>53.46153846153846</v>
      </c>
      <c r="AP76" s="57">
        <f t="shared" ca="1" si="381"/>
        <v>53.46153846153846</v>
      </c>
      <c r="AQ76" s="57">
        <f t="shared" ca="1" si="381"/>
        <v>66.82692307692308</v>
      </c>
      <c r="AR76" s="57">
        <f t="shared" ca="1" si="381"/>
        <v>53.46153846153846</v>
      </c>
      <c r="AS76" s="57">
        <f t="shared" ca="1" si="381"/>
        <v>53.46153846153846</v>
      </c>
      <c r="AT76" s="57">
        <f t="shared" ca="1" si="381"/>
        <v>66.82692307692308</v>
      </c>
      <c r="AU76" s="129">
        <f t="shared" ca="1" si="381"/>
        <v>53.46153846153846</v>
      </c>
      <c r="AV76" s="128">
        <f t="shared" ca="1" si="381"/>
        <v>53.46153846153846</v>
      </c>
      <c r="AW76" s="57">
        <f t="shared" ca="1" si="381"/>
        <v>66.82692307692308</v>
      </c>
      <c r="AX76" s="57">
        <f t="shared" ca="1" si="381"/>
        <v>53.46153846153846</v>
      </c>
      <c r="AY76" s="57">
        <f t="shared" ca="1" si="381"/>
        <v>53.46153846153846</v>
      </c>
      <c r="AZ76" s="57">
        <f t="shared" ca="1" si="381"/>
        <v>66.82692307692308</v>
      </c>
      <c r="BA76" s="57">
        <f t="shared" ca="1" si="381"/>
        <v>53.46153846153846</v>
      </c>
      <c r="BB76" s="57">
        <f t="shared" ca="1" si="381"/>
        <v>53.46153846153846</v>
      </c>
      <c r="BC76" s="57">
        <f t="shared" ca="1" si="381"/>
        <v>66.82692307692308</v>
      </c>
      <c r="BD76" s="57">
        <f t="shared" ca="1" si="381"/>
        <v>53.46153846153846</v>
      </c>
      <c r="BE76" s="57">
        <f t="shared" ca="1" si="381"/>
        <v>53.46153846153846</v>
      </c>
      <c r="BF76" s="57">
        <f t="shared" ca="1" si="381"/>
        <v>66.82692307692308</v>
      </c>
      <c r="BG76" s="129">
        <f t="shared" ca="1" si="381"/>
        <v>66.82692307692308</v>
      </c>
      <c r="BH76" s="128">
        <f t="shared" ca="1" si="381"/>
        <v>53.46153846153846</v>
      </c>
      <c r="BI76" s="57">
        <f t="shared" ca="1" si="381"/>
        <v>66.82692307692308</v>
      </c>
      <c r="BJ76" s="57">
        <f t="shared" ca="1" si="381"/>
        <v>53.46153846153846</v>
      </c>
      <c r="BK76" s="57">
        <f t="shared" ca="1" si="381"/>
        <v>53.46153846153846</v>
      </c>
      <c r="BL76" s="57">
        <f t="shared" ca="1" si="381"/>
        <v>66.82692307692308</v>
      </c>
      <c r="BM76" s="57">
        <f t="shared" ca="1" si="381"/>
        <v>53.46153846153846</v>
      </c>
      <c r="BN76" s="57">
        <f t="shared" ca="1" si="381"/>
        <v>53.46153846153846</v>
      </c>
      <c r="BO76" s="57">
        <f t="shared" ca="1" si="381"/>
        <v>66.82692307692308</v>
      </c>
      <c r="BP76" s="57">
        <f t="shared" ref="BP76:CU76" ca="1" si="382">IF($M76&lt;=BO$6,0,IF(AND($M76&gt;BO$6,$M76&lt;=BP$6),$R76-(SUM(OFFSET($AJ76,0,0,1,MATCH(BO$6,$AJ$6:$GI$6)))),IF($L76&gt;BP$6,0,(IF($M76&gt;BP$6,$Q76*BP$4)))))</f>
        <v>53.46153846153846</v>
      </c>
      <c r="BQ76" s="57">
        <f t="shared" ca="1" si="382"/>
        <v>53.46153846153846</v>
      </c>
      <c r="BR76" s="57">
        <f t="shared" ca="1" si="382"/>
        <v>66.82692307692308</v>
      </c>
      <c r="BS76" s="129">
        <f t="shared" ca="1" si="382"/>
        <v>53.46153846153846</v>
      </c>
      <c r="BT76" s="128">
        <f t="shared" ca="1" si="382"/>
        <v>53.46153846153846</v>
      </c>
      <c r="BU76" s="57">
        <f t="shared" ca="1" si="382"/>
        <v>66.82692307692308</v>
      </c>
      <c r="BV76" s="57">
        <f t="shared" ca="1" si="382"/>
        <v>53.46153846153846</v>
      </c>
      <c r="BW76" s="57">
        <f t="shared" ca="1" si="382"/>
        <v>53.46153846153846</v>
      </c>
      <c r="BX76" s="57">
        <f t="shared" ca="1" si="382"/>
        <v>66.82692307692308</v>
      </c>
      <c r="BY76" s="57">
        <f t="shared" ca="1" si="382"/>
        <v>53.46153846153846</v>
      </c>
      <c r="BZ76" s="57">
        <f t="shared" ca="1" si="382"/>
        <v>53.46153846153846</v>
      </c>
      <c r="CA76" s="57">
        <f t="shared" ca="1" si="382"/>
        <v>66.82692307692308</v>
      </c>
      <c r="CB76" s="57">
        <f t="shared" ca="1" si="382"/>
        <v>53.46153846153846</v>
      </c>
      <c r="CC76" s="57">
        <f t="shared" ca="1" si="382"/>
        <v>53.46153846153846</v>
      </c>
      <c r="CD76" s="57">
        <f t="shared" ca="1" si="382"/>
        <v>66.82692307692308</v>
      </c>
      <c r="CE76" s="129">
        <f t="shared" ca="1" si="382"/>
        <v>53.46153846153846</v>
      </c>
      <c r="CF76" s="128">
        <f t="shared" ca="1" si="382"/>
        <v>53.46153846153846</v>
      </c>
      <c r="CG76" s="57">
        <f t="shared" ca="1" si="382"/>
        <v>66.82692307692308</v>
      </c>
      <c r="CH76" s="57">
        <f t="shared" ca="1" si="382"/>
        <v>53.46153846153846</v>
      </c>
      <c r="CI76" s="57">
        <f t="shared" ca="1" si="382"/>
        <v>53.46153846153846</v>
      </c>
      <c r="CJ76" s="57">
        <f t="shared" ca="1" si="382"/>
        <v>66.82692307692308</v>
      </c>
      <c r="CK76" s="57">
        <f t="shared" ca="1" si="382"/>
        <v>53.46153846153846</v>
      </c>
      <c r="CL76" s="57">
        <f t="shared" ca="1" si="382"/>
        <v>53.46153846153846</v>
      </c>
      <c r="CM76" s="57">
        <f t="shared" ca="1" si="382"/>
        <v>66.82692307692308</v>
      </c>
      <c r="CN76" s="57">
        <f t="shared" ca="1" si="382"/>
        <v>53.46153846153846</v>
      </c>
      <c r="CO76" s="57">
        <f t="shared" ca="1" si="382"/>
        <v>53.46153846153846</v>
      </c>
      <c r="CP76" s="57">
        <f t="shared" ca="1" si="382"/>
        <v>66.82692307692308</v>
      </c>
      <c r="CQ76" s="129">
        <f t="shared" ca="1" si="382"/>
        <v>53.46153846153846</v>
      </c>
      <c r="CR76" s="128">
        <f t="shared" ca="1" si="382"/>
        <v>53.46153846153846</v>
      </c>
      <c r="CS76" s="57">
        <f t="shared" ca="1" si="382"/>
        <v>66.82692307692308</v>
      </c>
      <c r="CT76" s="57">
        <f t="shared" ca="1" si="382"/>
        <v>53.46153846153846</v>
      </c>
      <c r="CU76" s="57">
        <f t="shared" ca="1" si="382"/>
        <v>40.096153846152902</v>
      </c>
      <c r="CV76" s="57">
        <f t="shared" ref="CV76:EA76" ca="1" si="383">IF($M76&lt;=CU$6,0,IF(AND($M76&gt;CU$6,$M76&lt;=CV$6),$R76-(SUM(OFFSET($AJ76,0,0,1,MATCH(CU$6,$AJ$6:$GI$6)))),IF($L76&gt;CV$6,0,(IF($M76&gt;CV$6,$Q76*CV$4)))))</f>
        <v>0</v>
      </c>
      <c r="CW76" s="57">
        <f t="shared" ca="1" si="383"/>
        <v>0</v>
      </c>
      <c r="CX76" s="57">
        <f t="shared" ca="1" si="383"/>
        <v>0</v>
      </c>
      <c r="CY76" s="57">
        <f t="shared" ca="1" si="383"/>
        <v>0</v>
      </c>
      <c r="CZ76" s="57">
        <f t="shared" ca="1" si="383"/>
        <v>0</v>
      </c>
      <c r="DA76" s="57">
        <f t="shared" ca="1" si="383"/>
        <v>0</v>
      </c>
      <c r="DB76" s="57">
        <f t="shared" ca="1" si="383"/>
        <v>0</v>
      </c>
      <c r="DC76" s="129">
        <f t="shared" ca="1" si="383"/>
        <v>0</v>
      </c>
      <c r="DD76" s="128">
        <f t="shared" ca="1" si="383"/>
        <v>0</v>
      </c>
      <c r="DE76" s="57">
        <f t="shared" ca="1" si="383"/>
        <v>0</v>
      </c>
      <c r="DF76" s="57">
        <f t="shared" ca="1" si="383"/>
        <v>0</v>
      </c>
      <c r="DG76" s="57">
        <f t="shared" ca="1" si="383"/>
        <v>0</v>
      </c>
      <c r="DH76" s="57">
        <f t="shared" ca="1" si="383"/>
        <v>0</v>
      </c>
      <c r="DI76" s="57">
        <f t="shared" ca="1" si="383"/>
        <v>0</v>
      </c>
      <c r="DJ76" s="57">
        <f t="shared" ca="1" si="383"/>
        <v>0</v>
      </c>
      <c r="DK76" s="57">
        <f t="shared" ca="1" si="383"/>
        <v>0</v>
      </c>
      <c r="DL76" s="57">
        <f t="shared" ca="1" si="383"/>
        <v>0</v>
      </c>
      <c r="DM76" s="57">
        <f t="shared" ca="1" si="383"/>
        <v>0</v>
      </c>
      <c r="DN76" s="57">
        <f t="shared" ca="1" si="383"/>
        <v>0</v>
      </c>
      <c r="DO76" s="129">
        <f t="shared" ca="1" si="383"/>
        <v>0</v>
      </c>
      <c r="DP76" s="128">
        <f t="shared" ca="1" si="383"/>
        <v>0</v>
      </c>
      <c r="DQ76" s="57">
        <f t="shared" ca="1" si="383"/>
        <v>0</v>
      </c>
      <c r="DR76" s="57">
        <f t="shared" ca="1" si="383"/>
        <v>0</v>
      </c>
      <c r="DS76" s="57">
        <f t="shared" ca="1" si="383"/>
        <v>0</v>
      </c>
      <c r="DT76" s="57">
        <f t="shared" ca="1" si="383"/>
        <v>0</v>
      </c>
      <c r="DU76" s="57">
        <f t="shared" ca="1" si="383"/>
        <v>0</v>
      </c>
      <c r="DV76" s="57">
        <f t="shared" ca="1" si="383"/>
        <v>0</v>
      </c>
      <c r="DW76" s="57">
        <f t="shared" ca="1" si="383"/>
        <v>0</v>
      </c>
      <c r="DX76" s="57">
        <f t="shared" ca="1" si="383"/>
        <v>0</v>
      </c>
      <c r="DY76" s="57">
        <f t="shared" ca="1" si="383"/>
        <v>0</v>
      </c>
      <c r="DZ76" s="57">
        <f t="shared" ca="1" si="383"/>
        <v>0</v>
      </c>
      <c r="EA76" s="129">
        <f t="shared" ca="1" si="383"/>
        <v>0</v>
      </c>
      <c r="EB76" s="128">
        <f t="shared" ref="EB76:FG76" ca="1" si="384">IF($M76&lt;=EA$6,0,IF(AND($M76&gt;EA$6,$M76&lt;=EB$6),$R76-(SUM(OFFSET($AJ76,0,0,1,MATCH(EA$6,$AJ$6:$GI$6)))),IF($L76&gt;EB$6,0,(IF($M76&gt;EB$6,$Q76*EB$4)))))</f>
        <v>0</v>
      </c>
      <c r="EC76" s="57">
        <f t="shared" ca="1" si="384"/>
        <v>0</v>
      </c>
      <c r="ED76" s="57">
        <f t="shared" ca="1" si="384"/>
        <v>0</v>
      </c>
      <c r="EE76" s="57">
        <f t="shared" ca="1" si="384"/>
        <v>0</v>
      </c>
      <c r="EF76" s="57">
        <f t="shared" ca="1" si="384"/>
        <v>0</v>
      </c>
      <c r="EG76" s="57">
        <f t="shared" ca="1" si="384"/>
        <v>0</v>
      </c>
      <c r="EH76" s="57">
        <f t="shared" ca="1" si="384"/>
        <v>0</v>
      </c>
      <c r="EI76" s="57">
        <f t="shared" ca="1" si="384"/>
        <v>0</v>
      </c>
      <c r="EJ76" s="57">
        <f t="shared" ca="1" si="384"/>
        <v>0</v>
      </c>
      <c r="EK76" s="57">
        <f t="shared" ca="1" si="384"/>
        <v>0</v>
      </c>
      <c r="EL76" s="57">
        <f t="shared" ca="1" si="384"/>
        <v>0</v>
      </c>
      <c r="EM76" s="129">
        <f t="shared" ca="1" si="384"/>
        <v>0</v>
      </c>
      <c r="EN76" s="128">
        <f t="shared" ca="1" si="384"/>
        <v>0</v>
      </c>
      <c r="EO76" s="57">
        <f t="shared" ca="1" si="384"/>
        <v>0</v>
      </c>
      <c r="EP76" s="57">
        <f t="shared" ca="1" si="384"/>
        <v>0</v>
      </c>
      <c r="EQ76" s="57">
        <f t="shared" ca="1" si="384"/>
        <v>0</v>
      </c>
      <c r="ER76" s="57">
        <f t="shared" ca="1" si="384"/>
        <v>0</v>
      </c>
      <c r="ES76" s="57">
        <f t="shared" ca="1" si="384"/>
        <v>0</v>
      </c>
      <c r="ET76" s="57">
        <f t="shared" ca="1" si="384"/>
        <v>0</v>
      </c>
      <c r="EU76" s="57">
        <f t="shared" ca="1" si="384"/>
        <v>0</v>
      </c>
      <c r="EV76" s="57">
        <f t="shared" ca="1" si="384"/>
        <v>0</v>
      </c>
      <c r="EW76" s="57">
        <f t="shared" ca="1" si="384"/>
        <v>0</v>
      </c>
      <c r="EX76" s="57">
        <f t="shared" ca="1" si="384"/>
        <v>0</v>
      </c>
      <c r="EY76" s="129">
        <f t="shared" ca="1" si="384"/>
        <v>0</v>
      </c>
      <c r="EZ76" s="128">
        <f t="shared" ca="1" si="384"/>
        <v>0</v>
      </c>
      <c r="FA76" s="57">
        <f t="shared" ca="1" si="384"/>
        <v>0</v>
      </c>
      <c r="FB76" s="57">
        <f t="shared" ca="1" si="384"/>
        <v>0</v>
      </c>
      <c r="FC76" s="57">
        <f t="shared" ca="1" si="384"/>
        <v>0</v>
      </c>
      <c r="FD76" s="57">
        <f t="shared" ca="1" si="384"/>
        <v>0</v>
      </c>
      <c r="FE76" s="57">
        <f t="shared" ca="1" si="384"/>
        <v>0</v>
      </c>
      <c r="FF76" s="57">
        <f t="shared" ca="1" si="384"/>
        <v>0</v>
      </c>
      <c r="FG76" s="57">
        <f t="shared" ca="1" si="384"/>
        <v>0</v>
      </c>
      <c r="FH76" s="57">
        <f t="shared" ref="FH76:GI76" ca="1" si="385">IF($M76&lt;=FG$6,0,IF(AND($M76&gt;FG$6,$M76&lt;=FH$6),$R76-(SUM(OFFSET($AJ76,0,0,1,MATCH(FG$6,$AJ$6:$GI$6)))),IF($L76&gt;FH$6,0,(IF($M76&gt;FH$6,$Q76*FH$4)))))</f>
        <v>0</v>
      </c>
      <c r="FI76" s="57">
        <f t="shared" ca="1" si="385"/>
        <v>0</v>
      </c>
      <c r="FJ76" s="57">
        <f t="shared" ca="1" si="385"/>
        <v>0</v>
      </c>
      <c r="FK76" s="129">
        <f t="shared" ca="1" si="385"/>
        <v>0</v>
      </c>
      <c r="FL76" s="128">
        <f t="shared" ca="1" si="385"/>
        <v>0</v>
      </c>
      <c r="FM76" s="57">
        <f t="shared" ca="1" si="385"/>
        <v>0</v>
      </c>
      <c r="FN76" s="57">
        <f t="shared" ca="1" si="385"/>
        <v>0</v>
      </c>
      <c r="FO76" s="57">
        <f t="shared" ca="1" si="385"/>
        <v>0</v>
      </c>
      <c r="FP76" s="57">
        <f t="shared" ca="1" si="385"/>
        <v>0</v>
      </c>
      <c r="FQ76" s="57">
        <f t="shared" ca="1" si="385"/>
        <v>0</v>
      </c>
      <c r="FR76" s="57">
        <f t="shared" ca="1" si="385"/>
        <v>0</v>
      </c>
      <c r="FS76" s="57">
        <f t="shared" ca="1" si="385"/>
        <v>0</v>
      </c>
      <c r="FT76" s="57">
        <f t="shared" ca="1" si="385"/>
        <v>0</v>
      </c>
      <c r="FU76" s="57">
        <f t="shared" ca="1" si="385"/>
        <v>0</v>
      </c>
      <c r="FV76" s="57">
        <f t="shared" ca="1" si="385"/>
        <v>0</v>
      </c>
      <c r="FW76" s="129">
        <f t="shared" ca="1" si="385"/>
        <v>0</v>
      </c>
      <c r="FX76" s="128">
        <f t="shared" ca="1" si="385"/>
        <v>0</v>
      </c>
      <c r="FY76" s="57">
        <f t="shared" ca="1" si="385"/>
        <v>0</v>
      </c>
      <c r="FZ76" s="57">
        <f t="shared" ca="1" si="385"/>
        <v>0</v>
      </c>
      <c r="GA76" s="57">
        <f t="shared" ca="1" si="385"/>
        <v>0</v>
      </c>
      <c r="GB76" s="57">
        <f t="shared" ca="1" si="385"/>
        <v>0</v>
      </c>
      <c r="GC76" s="57">
        <f t="shared" ca="1" si="385"/>
        <v>0</v>
      </c>
      <c r="GD76" s="57">
        <f t="shared" ca="1" si="385"/>
        <v>0</v>
      </c>
      <c r="GE76" s="57">
        <f t="shared" ca="1" si="385"/>
        <v>0</v>
      </c>
      <c r="GF76" s="57">
        <f t="shared" ca="1" si="385"/>
        <v>0</v>
      </c>
      <c r="GG76" s="57">
        <f t="shared" ca="1" si="385"/>
        <v>0</v>
      </c>
      <c r="GH76" s="57">
        <f t="shared" ca="1" si="385"/>
        <v>0</v>
      </c>
      <c r="GI76" s="129">
        <f t="shared" ca="1" si="385"/>
        <v>0</v>
      </c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  <c r="HM76" s="34"/>
      <c r="HN76" s="34"/>
    </row>
    <row r="77" spans="1:222" ht="12.95" customHeight="1" x14ac:dyDescent="0.25">
      <c r="A77" s="34"/>
      <c r="B77" s="275" t="s">
        <v>18</v>
      </c>
      <c r="C77" s="29" t="s">
        <v>523</v>
      </c>
      <c r="D77" s="278" t="s">
        <v>370</v>
      </c>
      <c r="E77" s="29" t="s">
        <v>324</v>
      </c>
      <c r="F77" s="29" t="s">
        <v>470</v>
      </c>
      <c r="G77" s="258" t="s">
        <v>471</v>
      </c>
      <c r="H77" s="1">
        <v>16650100000</v>
      </c>
      <c r="I77" s="1">
        <v>44800501000</v>
      </c>
      <c r="J77" s="100" t="str">
        <f>IF(AND(M77&gt;VLOOKUP($B$2,References!A:B,2,FALSE),M77&lt;$B$2),"Ending Depreciation",IF(M77&lt;=$B$2,"Fully Depreciated",IF(M77&gt;$B$2,"Depreciating","ERROR")))</f>
        <v>Depreciating</v>
      </c>
      <c r="K77" s="52" t="s">
        <v>238</v>
      </c>
      <c r="L77" s="102">
        <f>VLOOKUP(K77,References!U:W,3,FALSE)</f>
        <v>42673</v>
      </c>
      <c r="M77" s="104">
        <f>+L77+(365*N77)</f>
        <v>44498</v>
      </c>
      <c r="N77" s="106">
        <v>5</v>
      </c>
      <c r="O77" s="29">
        <f>+N77*52</f>
        <v>260</v>
      </c>
      <c r="P77" s="109">
        <f>+($B$2-L77)/7</f>
        <v>233.85714285714286</v>
      </c>
      <c r="Q77" s="98">
        <f>+R77/O77</f>
        <v>5.930769230769231</v>
      </c>
      <c r="R77" s="92">
        <v>1542</v>
      </c>
      <c r="S77" s="28">
        <f ca="1">SUM(V77:AH77)</f>
        <v>1387.8</v>
      </c>
      <c r="T77" s="28">
        <f ca="1">+R77-S77</f>
        <v>154.20000000000005</v>
      </c>
      <c r="U77" s="34"/>
      <c r="V77" s="27">
        <f ca="1">IFERROR(IF($B$2&gt;$AU$6,SUM(AJ77:AU77),(SUM(OFFSET($AJ77,0,0,1,MATCH($B$2,$AJ$6:$AU$6,0))))),0)</f>
        <v>0</v>
      </c>
      <c r="W77" s="27">
        <f ca="1">IFERROR(IF($B$2&gt;$BG$6,SUM(AV77:BG77),(SUM(OFFSET($AV77,0,0,1,MATCH($B$2,$AV$6:$BG$6,0))))),0)</f>
        <v>0</v>
      </c>
      <c r="X77" s="27">
        <f ca="1">IFERROR(IF($B$2&gt;$BS$6,SUM(BH77:BS77),(SUM(OFFSET($BH77,0,0,1,MATCH($B$2,$BH$6:$BS$6,0))))),0)</f>
        <v>0</v>
      </c>
      <c r="Y77" s="27">
        <f ca="1">IFERROR(IF($B$2&gt;$CE$6,SUM(BT77:CE77),(SUM(OFFSET($BT77,0,0,1,MATCH($B$2,$BT$6:$CE$6,0))))),0)</f>
        <v>0</v>
      </c>
      <c r="Z77" s="27">
        <f ca="1">IFERROR(IF($B$2&gt;$CQ$6,SUM(CF77:CQ77),(SUM(OFFSET($CF77,0,0,1,MATCH($B$2,$CF$6:$CQ$6,0))))),0)</f>
        <v>0</v>
      </c>
      <c r="AA77" s="27">
        <f ca="1">IFERROR(IF($B$2&gt;$DC$6,SUM(CR77:DC77),(SUM(OFFSET($CR77,0,0,1,MATCH($B$2,$CR$6:$DC$6,0))))),0)</f>
        <v>0</v>
      </c>
      <c r="AB77" s="27">
        <f ca="1">IFERROR(IF($B$2&gt;$DO$6,SUM(DD77:DO77),(SUM(OFFSET($DD77,0,0,1,MATCH($B$2,$DD$6:$DO$6,0))))),0)</f>
        <v>0</v>
      </c>
      <c r="AC77" s="27">
        <f ca="1">IFERROR(IF($B$2&gt;$EA$6,SUM(DP77:EA77),(SUM(OFFSET($DP77,0,0,1,MATCH($B$2,$DP$6:$EA$6,0))))),0)</f>
        <v>308.39999999999998</v>
      </c>
      <c r="AD77" s="27">
        <f ca="1">IFERROR(IF($B$2&gt;$EM$6,SUM(EB77:EM77),(SUM(OFFSET($EB77,0,0,1,MATCH($B$2,$EB$6:$EM$6,0))))),0)</f>
        <v>308.39999999999998</v>
      </c>
      <c r="AE77" s="27">
        <f ca="1">IFERROR(IF($B$2&gt;$EY$6,SUM(EN77:EY77),(SUM(OFFSET($EN77,0,0,1,MATCH($B$2,$EN$6:$EY$6,0))))),0)</f>
        <v>308.39999999999998</v>
      </c>
      <c r="AF77" s="27">
        <f ca="1">IFERROR(IF($B$2&gt;$FK$6,SUM(EZ77:FK77),(SUM(OFFSET($EZ77,0,0,1,MATCH($B$2,$EZ$6:$FK$6,0))))),0)</f>
        <v>308.39999999999998</v>
      </c>
      <c r="AG77" s="27">
        <f ca="1">IFERROR(IF($B$2&gt;$FW$6,SUM(FL77:FW77),(SUM(OFFSET($FL77,0,0,1,MATCH($B$2,$FL$6:$FW$6,0))))),0)</f>
        <v>154.19999999999999</v>
      </c>
      <c r="AH77" s="27">
        <f ca="1">IFERROR(IF($B$2&gt;$GI$6,SUM(FX77:GI77),(SUM(OFFSET($FX77,0,0,1,MATCH($B$2,$FX$6:$GI$6,0))))),0)</f>
        <v>0</v>
      </c>
      <c r="AI77" s="34"/>
      <c r="AJ77" s="128">
        <f t="shared" ref="AJ77:BO77" ca="1" si="386">IF($M77&lt;=AI$6,0,IF(AND($M77&gt;AI$6,$M77&lt;=AJ$6),$R77-(SUM(OFFSET($AJ77,0,0,1,MATCH(AI$6,$AJ$6:$GI$6)))),IF($L77&gt;AJ$6,0,(IF($M77&gt;AJ$6,$Q77*AJ$4)))))</f>
        <v>0</v>
      </c>
      <c r="AK77" s="57">
        <f t="shared" ca="1" si="386"/>
        <v>0</v>
      </c>
      <c r="AL77" s="57">
        <f t="shared" ca="1" si="386"/>
        <v>0</v>
      </c>
      <c r="AM77" s="57">
        <f t="shared" ca="1" si="386"/>
        <v>0</v>
      </c>
      <c r="AN77" s="57">
        <f t="shared" ca="1" si="386"/>
        <v>0</v>
      </c>
      <c r="AO77" s="57">
        <f t="shared" ca="1" si="386"/>
        <v>0</v>
      </c>
      <c r="AP77" s="57">
        <f t="shared" ca="1" si="386"/>
        <v>0</v>
      </c>
      <c r="AQ77" s="57">
        <f t="shared" ca="1" si="386"/>
        <v>0</v>
      </c>
      <c r="AR77" s="57">
        <f t="shared" ca="1" si="386"/>
        <v>0</v>
      </c>
      <c r="AS77" s="57">
        <f t="shared" ca="1" si="386"/>
        <v>0</v>
      </c>
      <c r="AT77" s="57">
        <f t="shared" ca="1" si="386"/>
        <v>0</v>
      </c>
      <c r="AU77" s="129">
        <f t="shared" ca="1" si="386"/>
        <v>0</v>
      </c>
      <c r="AV77" s="128">
        <f t="shared" ca="1" si="386"/>
        <v>0</v>
      </c>
      <c r="AW77" s="57">
        <f t="shared" ca="1" si="386"/>
        <v>0</v>
      </c>
      <c r="AX77" s="57">
        <f t="shared" ca="1" si="386"/>
        <v>0</v>
      </c>
      <c r="AY77" s="57">
        <f t="shared" ca="1" si="386"/>
        <v>0</v>
      </c>
      <c r="AZ77" s="57">
        <f t="shared" ca="1" si="386"/>
        <v>0</v>
      </c>
      <c r="BA77" s="57">
        <f t="shared" ca="1" si="386"/>
        <v>0</v>
      </c>
      <c r="BB77" s="57">
        <f t="shared" ca="1" si="386"/>
        <v>0</v>
      </c>
      <c r="BC77" s="57">
        <f t="shared" ca="1" si="386"/>
        <v>0</v>
      </c>
      <c r="BD77" s="57">
        <f t="shared" ca="1" si="386"/>
        <v>0</v>
      </c>
      <c r="BE77" s="57">
        <f t="shared" ca="1" si="386"/>
        <v>0</v>
      </c>
      <c r="BF77" s="57">
        <f t="shared" ca="1" si="386"/>
        <v>0</v>
      </c>
      <c r="BG77" s="129">
        <f t="shared" ca="1" si="386"/>
        <v>0</v>
      </c>
      <c r="BH77" s="128">
        <f t="shared" ca="1" si="386"/>
        <v>0</v>
      </c>
      <c r="BI77" s="57">
        <f t="shared" ca="1" si="386"/>
        <v>0</v>
      </c>
      <c r="BJ77" s="57">
        <f t="shared" ca="1" si="386"/>
        <v>0</v>
      </c>
      <c r="BK77" s="57">
        <f t="shared" ca="1" si="386"/>
        <v>0</v>
      </c>
      <c r="BL77" s="57">
        <f t="shared" ca="1" si="386"/>
        <v>0</v>
      </c>
      <c r="BM77" s="57">
        <f t="shared" ca="1" si="386"/>
        <v>0</v>
      </c>
      <c r="BN77" s="57">
        <f t="shared" ca="1" si="386"/>
        <v>0</v>
      </c>
      <c r="BO77" s="57">
        <f t="shared" ca="1" si="386"/>
        <v>0</v>
      </c>
      <c r="BP77" s="57">
        <f t="shared" ref="BP77:CU77" ca="1" si="387">IF($M77&lt;=BO$6,0,IF(AND($M77&gt;BO$6,$M77&lt;=BP$6),$R77-(SUM(OFFSET($AJ77,0,0,1,MATCH(BO$6,$AJ$6:$GI$6)))),IF($L77&gt;BP$6,0,(IF($M77&gt;BP$6,$Q77*BP$4)))))</f>
        <v>0</v>
      </c>
      <c r="BQ77" s="57">
        <f t="shared" ca="1" si="387"/>
        <v>0</v>
      </c>
      <c r="BR77" s="57">
        <f t="shared" ca="1" si="387"/>
        <v>0</v>
      </c>
      <c r="BS77" s="129">
        <f t="shared" ca="1" si="387"/>
        <v>0</v>
      </c>
      <c r="BT77" s="128">
        <f t="shared" ca="1" si="387"/>
        <v>0</v>
      </c>
      <c r="BU77" s="57">
        <f t="shared" ca="1" si="387"/>
        <v>0</v>
      </c>
      <c r="BV77" s="57">
        <f t="shared" ca="1" si="387"/>
        <v>0</v>
      </c>
      <c r="BW77" s="57">
        <f t="shared" ca="1" si="387"/>
        <v>0</v>
      </c>
      <c r="BX77" s="57">
        <f t="shared" ca="1" si="387"/>
        <v>0</v>
      </c>
      <c r="BY77" s="57">
        <f t="shared" ca="1" si="387"/>
        <v>0</v>
      </c>
      <c r="BZ77" s="57">
        <f t="shared" ca="1" si="387"/>
        <v>0</v>
      </c>
      <c r="CA77" s="57">
        <f t="shared" ca="1" si="387"/>
        <v>0</v>
      </c>
      <c r="CB77" s="57">
        <f t="shared" ca="1" si="387"/>
        <v>0</v>
      </c>
      <c r="CC77" s="57">
        <f t="shared" ca="1" si="387"/>
        <v>0</v>
      </c>
      <c r="CD77" s="57">
        <f t="shared" ca="1" si="387"/>
        <v>0</v>
      </c>
      <c r="CE77" s="129">
        <f t="shared" ca="1" si="387"/>
        <v>0</v>
      </c>
      <c r="CF77" s="128">
        <f t="shared" ca="1" si="387"/>
        <v>0</v>
      </c>
      <c r="CG77" s="57">
        <f t="shared" ca="1" si="387"/>
        <v>0</v>
      </c>
      <c r="CH77" s="57">
        <f t="shared" ca="1" si="387"/>
        <v>0</v>
      </c>
      <c r="CI77" s="57">
        <f t="shared" ca="1" si="387"/>
        <v>0</v>
      </c>
      <c r="CJ77" s="57">
        <f t="shared" ca="1" si="387"/>
        <v>0</v>
      </c>
      <c r="CK77" s="57">
        <f t="shared" ca="1" si="387"/>
        <v>0</v>
      </c>
      <c r="CL77" s="57">
        <f t="shared" ca="1" si="387"/>
        <v>0</v>
      </c>
      <c r="CM77" s="57">
        <f t="shared" ca="1" si="387"/>
        <v>0</v>
      </c>
      <c r="CN77" s="57">
        <f t="shared" ca="1" si="387"/>
        <v>0</v>
      </c>
      <c r="CO77" s="57">
        <f t="shared" ca="1" si="387"/>
        <v>0</v>
      </c>
      <c r="CP77" s="57">
        <f t="shared" ca="1" si="387"/>
        <v>0</v>
      </c>
      <c r="CQ77" s="129">
        <f t="shared" ca="1" si="387"/>
        <v>0</v>
      </c>
      <c r="CR77" s="128">
        <f t="shared" ca="1" si="387"/>
        <v>0</v>
      </c>
      <c r="CS77" s="57">
        <f t="shared" ca="1" si="387"/>
        <v>0</v>
      </c>
      <c r="CT77" s="57">
        <f t="shared" ca="1" si="387"/>
        <v>0</v>
      </c>
      <c r="CU77" s="57">
        <f t="shared" ca="1" si="387"/>
        <v>0</v>
      </c>
      <c r="CV77" s="57">
        <f t="shared" ref="CV77:EA77" ca="1" si="388">IF($M77&lt;=CU$6,0,IF(AND($M77&gt;CU$6,$M77&lt;=CV$6),$R77-(SUM(OFFSET($AJ77,0,0,1,MATCH(CU$6,$AJ$6:$GI$6)))),IF($L77&gt;CV$6,0,(IF($M77&gt;CV$6,$Q77*CV$4)))))</f>
        <v>0</v>
      </c>
      <c r="CW77" s="57">
        <f t="shared" ca="1" si="388"/>
        <v>0</v>
      </c>
      <c r="CX77" s="57">
        <f t="shared" ca="1" si="388"/>
        <v>0</v>
      </c>
      <c r="CY77" s="57">
        <f t="shared" ca="1" si="388"/>
        <v>0</v>
      </c>
      <c r="CZ77" s="57">
        <f t="shared" ca="1" si="388"/>
        <v>0</v>
      </c>
      <c r="DA77" s="57">
        <f t="shared" ca="1" si="388"/>
        <v>0</v>
      </c>
      <c r="DB77" s="57">
        <f t="shared" ca="1" si="388"/>
        <v>0</v>
      </c>
      <c r="DC77" s="129">
        <f t="shared" ca="1" si="388"/>
        <v>0</v>
      </c>
      <c r="DD77" s="128">
        <f t="shared" ca="1" si="388"/>
        <v>0</v>
      </c>
      <c r="DE77" s="57">
        <f t="shared" ca="1" si="388"/>
        <v>0</v>
      </c>
      <c r="DF77" s="57">
        <f t="shared" ca="1" si="388"/>
        <v>0</v>
      </c>
      <c r="DG77" s="57">
        <f t="shared" ca="1" si="388"/>
        <v>0</v>
      </c>
      <c r="DH77" s="57">
        <f t="shared" ca="1" si="388"/>
        <v>0</v>
      </c>
      <c r="DI77" s="57">
        <f t="shared" ca="1" si="388"/>
        <v>0</v>
      </c>
      <c r="DJ77" s="57">
        <f t="shared" ca="1" si="388"/>
        <v>0</v>
      </c>
      <c r="DK77" s="57">
        <f t="shared" ca="1" si="388"/>
        <v>0</v>
      </c>
      <c r="DL77" s="57">
        <f t="shared" ca="1" si="388"/>
        <v>0</v>
      </c>
      <c r="DM77" s="57">
        <f t="shared" ca="1" si="388"/>
        <v>0</v>
      </c>
      <c r="DN77" s="57">
        <f t="shared" ca="1" si="388"/>
        <v>0</v>
      </c>
      <c r="DO77" s="129">
        <f t="shared" ca="1" si="388"/>
        <v>0</v>
      </c>
      <c r="DP77" s="128">
        <f t="shared" ca="1" si="388"/>
        <v>23.723076923076924</v>
      </c>
      <c r="DQ77" s="57">
        <f t="shared" ca="1" si="388"/>
        <v>29.653846153846153</v>
      </c>
      <c r="DR77" s="57">
        <f t="shared" ca="1" si="388"/>
        <v>23.723076923076924</v>
      </c>
      <c r="DS77" s="57">
        <f t="shared" ca="1" si="388"/>
        <v>23.723076923076924</v>
      </c>
      <c r="DT77" s="57">
        <f t="shared" ca="1" si="388"/>
        <v>29.653846153846153</v>
      </c>
      <c r="DU77" s="57">
        <f t="shared" ca="1" si="388"/>
        <v>23.723076923076924</v>
      </c>
      <c r="DV77" s="57">
        <f t="shared" ca="1" si="388"/>
        <v>23.723076923076924</v>
      </c>
      <c r="DW77" s="57">
        <f t="shared" ca="1" si="388"/>
        <v>29.653846153846153</v>
      </c>
      <c r="DX77" s="57">
        <f t="shared" ca="1" si="388"/>
        <v>23.723076923076924</v>
      </c>
      <c r="DY77" s="57">
        <f t="shared" ca="1" si="388"/>
        <v>23.723076923076924</v>
      </c>
      <c r="DZ77" s="57">
        <f t="shared" ca="1" si="388"/>
        <v>29.653846153846153</v>
      </c>
      <c r="EA77" s="129">
        <f t="shared" ca="1" si="388"/>
        <v>23.723076923076924</v>
      </c>
      <c r="EB77" s="128">
        <f t="shared" ref="EB77:FG77" ca="1" si="389">IF($M77&lt;=EA$6,0,IF(AND($M77&gt;EA$6,$M77&lt;=EB$6),$R77-(SUM(OFFSET($AJ77,0,0,1,MATCH(EA$6,$AJ$6:$GI$6)))),IF($L77&gt;EB$6,0,(IF($M77&gt;EB$6,$Q77*EB$4)))))</f>
        <v>23.723076923076924</v>
      </c>
      <c r="EC77" s="57">
        <f t="shared" ca="1" si="389"/>
        <v>29.653846153846153</v>
      </c>
      <c r="ED77" s="57">
        <f t="shared" ca="1" si="389"/>
        <v>23.723076923076924</v>
      </c>
      <c r="EE77" s="57">
        <f t="shared" ca="1" si="389"/>
        <v>23.723076923076924</v>
      </c>
      <c r="EF77" s="57">
        <f t="shared" ca="1" si="389"/>
        <v>29.653846153846153</v>
      </c>
      <c r="EG77" s="57">
        <f t="shared" ca="1" si="389"/>
        <v>23.723076923076924</v>
      </c>
      <c r="EH77" s="57">
        <f t="shared" ca="1" si="389"/>
        <v>23.723076923076924</v>
      </c>
      <c r="EI77" s="57">
        <f t="shared" ca="1" si="389"/>
        <v>29.653846153846153</v>
      </c>
      <c r="EJ77" s="57">
        <f t="shared" ca="1" si="389"/>
        <v>23.723076923076924</v>
      </c>
      <c r="EK77" s="57">
        <f t="shared" ca="1" si="389"/>
        <v>23.723076923076924</v>
      </c>
      <c r="EL77" s="57">
        <f t="shared" ca="1" si="389"/>
        <v>29.653846153846153</v>
      </c>
      <c r="EM77" s="129">
        <f t="shared" ca="1" si="389"/>
        <v>23.723076923076924</v>
      </c>
      <c r="EN77" s="128">
        <f t="shared" ca="1" si="389"/>
        <v>23.723076923076924</v>
      </c>
      <c r="EO77" s="57">
        <f t="shared" ca="1" si="389"/>
        <v>29.653846153846153</v>
      </c>
      <c r="EP77" s="57">
        <f t="shared" ca="1" si="389"/>
        <v>23.723076923076924</v>
      </c>
      <c r="EQ77" s="57">
        <f t="shared" ca="1" si="389"/>
        <v>23.723076923076924</v>
      </c>
      <c r="ER77" s="57">
        <f t="shared" ca="1" si="389"/>
        <v>29.653846153846153</v>
      </c>
      <c r="ES77" s="57">
        <f t="shared" ca="1" si="389"/>
        <v>23.723076923076924</v>
      </c>
      <c r="ET77" s="57">
        <f t="shared" ca="1" si="389"/>
        <v>23.723076923076924</v>
      </c>
      <c r="EU77" s="57">
        <f t="shared" ca="1" si="389"/>
        <v>29.653846153846153</v>
      </c>
      <c r="EV77" s="57">
        <f t="shared" ca="1" si="389"/>
        <v>23.723076923076924</v>
      </c>
      <c r="EW77" s="57">
        <f t="shared" ca="1" si="389"/>
        <v>23.723076923076924</v>
      </c>
      <c r="EX77" s="57">
        <f t="shared" ca="1" si="389"/>
        <v>29.653846153846153</v>
      </c>
      <c r="EY77" s="129">
        <f t="shared" ca="1" si="389"/>
        <v>23.723076923076924</v>
      </c>
      <c r="EZ77" s="128">
        <f t="shared" ca="1" si="389"/>
        <v>23.723076923076924</v>
      </c>
      <c r="FA77" s="57">
        <f t="shared" ca="1" si="389"/>
        <v>29.653846153846153</v>
      </c>
      <c r="FB77" s="57">
        <f t="shared" ca="1" si="389"/>
        <v>23.723076923076924</v>
      </c>
      <c r="FC77" s="57">
        <f t="shared" ca="1" si="389"/>
        <v>23.723076923076924</v>
      </c>
      <c r="FD77" s="57">
        <f t="shared" ca="1" si="389"/>
        <v>29.653846153846153</v>
      </c>
      <c r="FE77" s="57">
        <f t="shared" ca="1" si="389"/>
        <v>23.723076923076924</v>
      </c>
      <c r="FF77" s="57">
        <f t="shared" ca="1" si="389"/>
        <v>23.723076923076924</v>
      </c>
      <c r="FG77" s="57">
        <f t="shared" ca="1" si="389"/>
        <v>29.653846153846153</v>
      </c>
      <c r="FH77" s="57">
        <f t="shared" ref="FH77:GI77" ca="1" si="390">IF($M77&lt;=FG$6,0,IF(AND($M77&gt;FG$6,$M77&lt;=FH$6),$R77-(SUM(OFFSET($AJ77,0,0,1,MATCH(FG$6,$AJ$6:$GI$6)))),IF($L77&gt;FH$6,0,(IF($M77&gt;FH$6,$Q77*FH$4)))))</f>
        <v>23.723076923076924</v>
      </c>
      <c r="FI77" s="57">
        <f t="shared" ca="1" si="390"/>
        <v>23.723076923076924</v>
      </c>
      <c r="FJ77" s="57">
        <f t="shared" ca="1" si="390"/>
        <v>29.653846153846153</v>
      </c>
      <c r="FK77" s="129">
        <f t="shared" ca="1" si="390"/>
        <v>23.723076923076924</v>
      </c>
      <c r="FL77" s="128">
        <f t="shared" ca="1" si="390"/>
        <v>23.723076923076924</v>
      </c>
      <c r="FM77" s="57">
        <f t="shared" ca="1" si="390"/>
        <v>29.653846153846153</v>
      </c>
      <c r="FN77" s="57">
        <f t="shared" ca="1" si="390"/>
        <v>23.723076923076924</v>
      </c>
      <c r="FO77" s="57">
        <f t="shared" ca="1" si="390"/>
        <v>23.723076923076924</v>
      </c>
      <c r="FP77" s="57">
        <f t="shared" ca="1" si="390"/>
        <v>29.653846153846153</v>
      </c>
      <c r="FQ77" s="57">
        <f t="shared" ca="1" si="390"/>
        <v>23.723076923076924</v>
      </c>
      <c r="FR77" s="57">
        <f t="shared" ca="1" si="390"/>
        <v>23.723076923076924</v>
      </c>
      <c r="FS77" s="57">
        <f t="shared" ca="1" si="390"/>
        <v>29.653846153846153</v>
      </c>
      <c r="FT77" s="57">
        <f t="shared" ca="1" si="390"/>
        <v>23.723076923076924</v>
      </c>
      <c r="FU77" s="57">
        <f t="shared" ca="1" si="390"/>
        <v>23.723076923076924</v>
      </c>
      <c r="FV77" s="57">
        <f t="shared" ca="1" si="390"/>
        <v>29.653846153846153</v>
      </c>
      <c r="FW77" s="129">
        <f t="shared" ca="1" si="390"/>
        <v>23.723076923076633</v>
      </c>
      <c r="FX77" s="128">
        <f t="shared" ca="1" si="390"/>
        <v>0</v>
      </c>
      <c r="FY77" s="57">
        <f t="shared" ca="1" si="390"/>
        <v>0</v>
      </c>
      <c r="FZ77" s="57">
        <f t="shared" ca="1" si="390"/>
        <v>0</v>
      </c>
      <c r="GA77" s="57">
        <f t="shared" ca="1" si="390"/>
        <v>0</v>
      </c>
      <c r="GB77" s="57">
        <f t="shared" ca="1" si="390"/>
        <v>0</v>
      </c>
      <c r="GC77" s="57">
        <f t="shared" ca="1" si="390"/>
        <v>0</v>
      </c>
      <c r="GD77" s="57">
        <f t="shared" ca="1" si="390"/>
        <v>0</v>
      </c>
      <c r="GE77" s="57">
        <f t="shared" ca="1" si="390"/>
        <v>0</v>
      </c>
      <c r="GF77" s="57">
        <f t="shared" ca="1" si="390"/>
        <v>0</v>
      </c>
      <c r="GG77" s="57">
        <f t="shared" ca="1" si="390"/>
        <v>0</v>
      </c>
      <c r="GH77" s="57">
        <f t="shared" ca="1" si="390"/>
        <v>0</v>
      </c>
      <c r="GI77" s="129">
        <f t="shared" ca="1" si="390"/>
        <v>0</v>
      </c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</row>
    <row r="78" spans="1:222" ht="12.95" customHeight="1" x14ac:dyDescent="0.25">
      <c r="A78" s="34"/>
      <c r="B78" s="275" t="s">
        <v>18</v>
      </c>
      <c r="C78" s="29" t="s">
        <v>524</v>
      </c>
      <c r="D78" s="278" t="s">
        <v>371</v>
      </c>
      <c r="E78" s="29" t="s">
        <v>321</v>
      </c>
      <c r="F78" s="29" t="s">
        <v>472</v>
      </c>
      <c r="G78" s="258" t="s">
        <v>473</v>
      </c>
      <c r="H78" s="1">
        <v>16650100000</v>
      </c>
      <c r="I78" s="1">
        <v>44800301000</v>
      </c>
      <c r="J78" s="100" t="str">
        <f>IF(AND(M78&gt;VLOOKUP($B$2,References!A:B,2,FALSE),M78&lt;$B$2),"Ending Depreciation",IF(M78&lt;=$B$2,"Fully Depreciated",IF(M78&gt;$B$2,"Depreciating","ERROR")))</f>
        <v>Depreciating</v>
      </c>
      <c r="K78" s="52" t="s">
        <v>281</v>
      </c>
      <c r="L78" s="102">
        <f>VLOOKUP(K78,References!U:W,3,FALSE)</f>
        <v>43975</v>
      </c>
      <c r="M78" s="104">
        <f>+L78+(365*N78)</f>
        <v>45800</v>
      </c>
      <c r="N78" s="106">
        <v>5</v>
      </c>
      <c r="O78" s="29">
        <f>+N78*52</f>
        <v>260</v>
      </c>
      <c r="P78" s="109">
        <f>+($B$2-L78)/7</f>
        <v>47.857142857142854</v>
      </c>
      <c r="Q78" s="98">
        <f>+R78/O78</f>
        <v>26.826923076923077</v>
      </c>
      <c r="R78" s="92">
        <v>6975</v>
      </c>
      <c r="S78" s="28">
        <f ca="1">SUM(V78:AH78)</f>
        <v>1287.6923076923076</v>
      </c>
      <c r="T78" s="28">
        <f ca="1">+R78-S78</f>
        <v>5687.3076923076924</v>
      </c>
      <c r="U78" s="34"/>
      <c r="V78" s="27">
        <f ca="1">IFERROR(IF($B$2&gt;$AU$6,SUM(AJ78:AU78),(SUM(OFFSET($AJ78,0,0,1,MATCH($B$2,$AJ$6:$AU$6,0))))),0)</f>
        <v>0</v>
      </c>
      <c r="W78" s="27">
        <f ca="1">IFERROR(IF($B$2&gt;$BG$6,SUM(AV78:BG78),(SUM(OFFSET($AV78,0,0,1,MATCH($B$2,$AV$6:$BG$6,0))))),0)</f>
        <v>0</v>
      </c>
      <c r="X78" s="27">
        <f ca="1">IFERROR(IF($B$2&gt;$BS$6,SUM(BH78:BS78),(SUM(OFFSET($BH78,0,0,1,MATCH($B$2,$BH$6:$BS$6,0))))),0)</f>
        <v>0</v>
      </c>
      <c r="Y78" s="27">
        <f ca="1">IFERROR(IF($B$2&gt;$CE$6,SUM(BT78:CE78),(SUM(OFFSET($BT78,0,0,1,MATCH($B$2,$BT$6:$CE$6,0))))),0)</f>
        <v>0</v>
      </c>
      <c r="Z78" s="27">
        <f ca="1">IFERROR(IF($B$2&gt;$CQ$6,SUM(CF78:CQ78),(SUM(OFFSET($CF78,0,0,1,MATCH($B$2,$CF$6:$CQ$6,0))))),0)</f>
        <v>0</v>
      </c>
      <c r="AA78" s="27">
        <f ca="1">IFERROR(IF($B$2&gt;$DC$6,SUM(CR78:DC78),(SUM(OFFSET($CR78,0,0,1,MATCH($B$2,$CR$6:$DC$6,0))))),0)</f>
        <v>0</v>
      </c>
      <c r="AB78" s="27">
        <f ca="1">IFERROR(IF($B$2&gt;$DO$6,SUM(DD78:DO78),(SUM(OFFSET($DD78,0,0,1,MATCH($B$2,$DD$6:$DO$6,0))))),0)</f>
        <v>0</v>
      </c>
      <c r="AC78" s="27">
        <f ca="1">IFERROR(IF($B$2&gt;$EA$6,SUM(DP78:EA78),(SUM(OFFSET($DP78,0,0,1,MATCH($B$2,$DP$6:$EA$6,0))))),0)</f>
        <v>0</v>
      </c>
      <c r="AD78" s="27">
        <f ca="1">IFERROR(IF($B$2&gt;$EM$6,SUM(EB78:EM78),(SUM(OFFSET($EB78,0,0,1,MATCH($B$2,$EB$6:$EM$6,0))))),0)</f>
        <v>0</v>
      </c>
      <c r="AE78" s="27">
        <f ca="1">IFERROR(IF($B$2&gt;$EY$6,SUM(EN78:EY78),(SUM(OFFSET($EN78,0,0,1,MATCH($B$2,$EN$6:$EY$6,0))))),0)</f>
        <v>0</v>
      </c>
      <c r="AF78" s="27">
        <f ca="1">IFERROR(IF($B$2&gt;$FK$6,SUM(EZ78:FK78),(SUM(OFFSET($EZ78,0,0,1,MATCH($B$2,$EZ$6:$FK$6,0))))),0)</f>
        <v>590.19230769230762</v>
      </c>
      <c r="AG78" s="27">
        <f ca="1">IFERROR(IF($B$2&gt;$FW$6,SUM(FL78:FW78),(SUM(OFFSET($FL78,0,0,1,MATCH($B$2,$FL$6:$FW$6,0))))),0)</f>
        <v>697.5</v>
      </c>
      <c r="AH78" s="27">
        <f ca="1">IFERROR(IF($B$2&gt;$GI$6,SUM(FX78:GI78),(SUM(OFFSET($FX78,0,0,1,MATCH($B$2,$FX$6:$GI$6,0))))),0)</f>
        <v>0</v>
      </c>
      <c r="AI78" s="34"/>
      <c r="AJ78" s="128">
        <f t="shared" ref="AJ78:BO78" ca="1" si="391">IF($M78&lt;=AI$6,0,IF(AND($M78&gt;AI$6,$M78&lt;=AJ$6),$R78-(SUM(OFFSET($AJ78,0,0,1,MATCH(AI$6,$AJ$6:$GI$6)))),IF($L78&gt;AJ$6,0,(IF($M78&gt;AJ$6,$Q78*AJ$4)))))</f>
        <v>0</v>
      </c>
      <c r="AK78" s="57">
        <f t="shared" ca="1" si="391"/>
        <v>0</v>
      </c>
      <c r="AL78" s="57">
        <f t="shared" ca="1" si="391"/>
        <v>0</v>
      </c>
      <c r="AM78" s="57">
        <f t="shared" ca="1" si="391"/>
        <v>0</v>
      </c>
      <c r="AN78" s="57">
        <f t="shared" ca="1" si="391"/>
        <v>0</v>
      </c>
      <c r="AO78" s="57">
        <f t="shared" ca="1" si="391"/>
        <v>0</v>
      </c>
      <c r="AP78" s="57">
        <f t="shared" ca="1" si="391"/>
        <v>0</v>
      </c>
      <c r="AQ78" s="57">
        <f t="shared" ca="1" si="391"/>
        <v>0</v>
      </c>
      <c r="AR78" s="57">
        <f t="shared" ca="1" si="391"/>
        <v>0</v>
      </c>
      <c r="AS78" s="57">
        <f t="shared" ca="1" si="391"/>
        <v>0</v>
      </c>
      <c r="AT78" s="57">
        <f t="shared" ca="1" si="391"/>
        <v>0</v>
      </c>
      <c r="AU78" s="129">
        <f t="shared" ca="1" si="391"/>
        <v>0</v>
      </c>
      <c r="AV78" s="128">
        <f t="shared" ca="1" si="391"/>
        <v>0</v>
      </c>
      <c r="AW78" s="57">
        <f t="shared" ca="1" si="391"/>
        <v>0</v>
      </c>
      <c r="AX78" s="57">
        <f t="shared" ca="1" si="391"/>
        <v>0</v>
      </c>
      <c r="AY78" s="57">
        <f t="shared" ca="1" si="391"/>
        <v>0</v>
      </c>
      <c r="AZ78" s="57">
        <f t="shared" ca="1" si="391"/>
        <v>0</v>
      </c>
      <c r="BA78" s="57">
        <f t="shared" ca="1" si="391"/>
        <v>0</v>
      </c>
      <c r="BB78" s="57">
        <f t="shared" ca="1" si="391"/>
        <v>0</v>
      </c>
      <c r="BC78" s="57">
        <f t="shared" ca="1" si="391"/>
        <v>0</v>
      </c>
      <c r="BD78" s="57">
        <f t="shared" ca="1" si="391"/>
        <v>0</v>
      </c>
      <c r="BE78" s="57">
        <f t="shared" ca="1" si="391"/>
        <v>0</v>
      </c>
      <c r="BF78" s="57">
        <f t="shared" ca="1" si="391"/>
        <v>0</v>
      </c>
      <c r="BG78" s="129">
        <f t="shared" ca="1" si="391"/>
        <v>0</v>
      </c>
      <c r="BH78" s="128">
        <f t="shared" ca="1" si="391"/>
        <v>0</v>
      </c>
      <c r="BI78" s="57">
        <f t="shared" ca="1" si="391"/>
        <v>0</v>
      </c>
      <c r="BJ78" s="57">
        <f t="shared" ca="1" si="391"/>
        <v>0</v>
      </c>
      <c r="BK78" s="57">
        <f t="shared" ca="1" si="391"/>
        <v>0</v>
      </c>
      <c r="BL78" s="57">
        <f t="shared" ca="1" si="391"/>
        <v>0</v>
      </c>
      <c r="BM78" s="57">
        <f t="shared" ca="1" si="391"/>
        <v>0</v>
      </c>
      <c r="BN78" s="57">
        <f t="shared" ca="1" si="391"/>
        <v>0</v>
      </c>
      <c r="BO78" s="57">
        <f t="shared" ca="1" si="391"/>
        <v>0</v>
      </c>
      <c r="BP78" s="57">
        <f t="shared" ref="BP78:CU78" ca="1" si="392">IF($M78&lt;=BO$6,0,IF(AND($M78&gt;BO$6,$M78&lt;=BP$6),$R78-(SUM(OFFSET($AJ78,0,0,1,MATCH(BO$6,$AJ$6:$GI$6)))),IF($L78&gt;BP$6,0,(IF($M78&gt;BP$6,$Q78*BP$4)))))</f>
        <v>0</v>
      </c>
      <c r="BQ78" s="57">
        <f t="shared" ca="1" si="392"/>
        <v>0</v>
      </c>
      <c r="BR78" s="57">
        <f t="shared" ca="1" si="392"/>
        <v>0</v>
      </c>
      <c r="BS78" s="129">
        <f t="shared" ca="1" si="392"/>
        <v>0</v>
      </c>
      <c r="BT78" s="128">
        <f t="shared" ca="1" si="392"/>
        <v>0</v>
      </c>
      <c r="BU78" s="57">
        <f t="shared" ca="1" si="392"/>
        <v>0</v>
      </c>
      <c r="BV78" s="57">
        <f t="shared" ca="1" si="392"/>
        <v>0</v>
      </c>
      <c r="BW78" s="57">
        <f t="shared" ca="1" si="392"/>
        <v>0</v>
      </c>
      <c r="BX78" s="57">
        <f t="shared" ca="1" si="392"/>
        <v>0</v>
      </c>
      <c r="BY78" s="57">
        <f t="shared" ca="1" si="392"/>
        <v>0</v>
      </c>
      <c r="BZ78" s="57">
        <f t="shared" ca="1" si="392"/>
        <v>0</v>
      </c>
      <c r="CA78" s="57">
        <f t="shared" ca="1" si="392"/>
        <v>0</v>
      </c>
      <c r="CB78" s="57">
        <f t="shared" ca="1" si="392"/>
        <v>0</v>
      </c>
      <c r="CC78" s="57">
        <f t="shared" ca="1" si="392"/>
        <v>0</v>
      </c>
      <c r="CD78" s="57">
        <f t="shared" ca="1" si="392"/>
        <v>0</v>
      </c>
      <c r="CE78" s="129">
        <f t="shared" ca="1" si="392"/>
        <v>0</v>
      </c>
      <c r="CF78" s="128">
        <f t="shared" ca="1" si="392"/>
        <v>0</v>
      </c>
      <c r="CG78" s="57">
        <f t="shared" ca="1" si="392"/>
        <v>0</v>
      </c>
      <c r="CH78" s="57">
        <f t="shared" ca="1" si="392"/>
        <v>0</v>
      </c>
      <c r="CI78" s="57">
        <f t="shared" ca="1" si="392"/>
        <v>0</v>
      </c>
      <c r="CJ78" s="57">
        <f t="shared" ca="1" si="392"/>
        <v>0</v>
      </c>
      <c r="CK78" s="57">
        <f t="shared" ca="1" si="392"/>
        <v>0</v>
      </c>
      <c r="CL78" s="57">
        <f t="shared" ca="1" si="392"/>
        <v>0</v>
      </c>
      <c r="CM78" s="57">
        <f t="shared" ca="1" si="392"/>
        <v>0</v>
      </c>
      <c r="CN78" s="57">
        <f t="shared" ca="1" si="392"/>
        <v>0</v>
      </c>
      <c r="CO78" s="57">
        <f t="shared" ca="1" si="392"/>
        <v>0</v>
      </c>
      <c r="CP78" s="57">
        <f t="shared" ca="1" si="392"/>
        <v>0</v>
      </c>
      <c r="CQ78" s="129">
        <f t="shared" ca="1" si="392"/>
        <v>0</v>
      </c>
      <c r="CR78" s="128">
        <f t="shared" ca="1" si="392"/>
        <v>0</v>
      </c>
      <c r="CS78" s="57">
        <f t="shared" ca="1" si="392"/>
        <v>0</v>
      </c>
      <c r="CT78" s="57">
        <f t="shared" ca="1" si="392"/>
        <v>0</v>
      </c>
      <c r="CU78" s="57">
        <f t="shared" ca="1" si="392"/>
        <v>0</v>
      </c>
      <c r="CV78" s="57">
        <f t="shared" ref="CV78:EA78" ca="1" si="393">IF($M78&lt;=CU$6,0,IF(AND($M78&gt;CU$6,$M78&lt;=CV$6),$R78-(SUM(OFFSET($AJ78,0,0,1,MATCH(CU$6,$AJ$6:$GI$6)))),IF($L78&gt;CV$6,0,(IF($M78&gt;CV$6,$Q78*CV$4)))))</f>
        <v>0</v>
      </c>
      <c r="CW78" s="57">
        <f t="shared" ca="1" si="393"/>
        <v>0</v>
      </c>
      <c r="CX78" s="57">
        <f t="shared" ca="1" si="393"/>
        <v>0</v>
      </c>
      <c r="CY78" s="57">
        <f t="shared" ca="1" si="393"/>
        <v>0</v>
      </c>
      <c r="CZ78" s="57">
        <f t="shared" ca="1" si="393"/>
        <v>0</v>
      </c>
      <c r="DA78" s="57">
        <f t="shared" ca="1" si="393"/>
        <v>0</v>
      </c>
      <c r="DB78" s="57">
        <f t="shared" ca="1" si="393"/>
        <v>0</v>
      </c>
      <c r="DC78" s="129">
        <f t="shared" ca="1" si="393"/>
        <v>0</v>
      </c>
      <c r="DD78" s="128">
        <f t="shared" ca="1" si="393"/>
        <v>0</v>
      </c>
      <c r="DE78" s="57">
        <f t="shared" ca="1" si="393"/>
        <v>0</v>
      </c>
      <c r="DF78" s="57">
        <f t="shared" ca="1" si="393"/>
        <v>0</v>
      </c>
      <c r="DG78" s="57">
        <f t="shared" ca="1" si="393"/>
        <v>0</v>
      </c>
      <c r="DH78" s="57">
        <f t="shared" ca="1" si="393"/>
        <v>0</v>
      </c>
      <c r="DI78" s="57">
        <f t="shared" ca="1" si="393"/>
        <v>0</v>
      </c>
      <c r="DJ78" s="57">
        <f t="shared" ca="1" si="393"/>
        <v>0</v>
      </c>
      <c r="DK78" s="57">
        <f t="shared" ca="1" si="393"/>
        <v>0</v>
      </c>
      <c r="DL78" s="57">
        <f t="shared" ca="1" si="393"/>
        <v>0</v>
      </c>
      <c r="DM78" s="57">
        <f t="shared" ca="1" si="393"/>
        <v>0</v>
      </c>
      <c r="DN78" s="57">
        <f t="shared" ca="1" si="393"/>
        <v>0</v>
      </c>
      <c r="DO78" s="129">
        <f t="shared" ca="1" si="393"/>
        <v>0</v>
      </c>
      <c r="DP78" s="128">
        <f t="shared" ca="1" si="393"/>
        <v>0</v>
      </c>
      <c r="DQ78" s="57">
        <f t="shared" ca="1" si="393"/>
        <v>0</v>
      </c>
      <c r="DR78" s="57">
        <f t="shared" ca="1" si="393"/>
        <v>0</v>
      </c>
      <c r="DS78" s="57">
        <f t="shared" ca="1" si="393"/>
        <v>0</v>
      </c>
      <c r="DT78" s="57">
        <f t="shared" ca="1" si="393"/>
        <v>0</v>
      </c>
      <c r="DU78" s="57">
        <f t="shared" ca="1" si="393"/>
        <v>0</v>
      </c>
      <c r="DV78" s="57">
        <f t="shared" ca="1" si="393"/>
        <v>0</v>
      </c>
      <c r="DW78" s="57">
        <f t="shared" ca="1" si="393"/>
        <v>0</v>
      </c>
      <c r="DX78" s="57">
        <f t="shared" ca="1" si="393"/>
        <v>0</v>
      </c>
      <c r="DY78" s="57">
        <f t="shared" ca="1" si="393"/>
        <v>0</v>
      </c>
      <c r="DZ78" s="57">
        <f t="shared" ca="1" si="393"/>
        <v>0</v>
      </c>
      <c r="EA78" s="129">
        <f t="shared" ca="1" si="393"/>
        <v>0</v>
      </c>
      <c r="EB78" s="128">
        <f t="shared" ref="EB78:FG78" ca="1" si="394">IF($M78&lt;=EA$6,0,IF(AND($M78&gt;EA$6,$M78&lt;=EB$6),$R78-(SUM(OFFSET($AJ78,0,0,1,MATCH(EA$6,$AJ$6:$GI$6)))),IF($L78&gt;EB$6,0,(IF($M78&gt;EB$6,$Q78*EB$4)))))</f>
        <v>0</v>
      </c>
      <c r="EC78" s="57">
        <f t="shared" ca="1" si="394"/>
        <v>0</v>
      </c>
      <c r="ED78" s="57">
        <f t="shared" ca="1" si="394"/>
        <v>0</v>
      </c>
      <c r="EE78" s="57">
        <f t="shared" ca="1" si="394"/>
        <v>0</v>
      </c>
      <c r="EF78" s="57">
        <f t="shared" ca="1" si="394"/>
        <v>0</v>
      </c>
      <c r="EG78" s="57">
        <f t="shared" ca="1" si="394"/>
        <v>0</v>
      </c>
      <c r="EH78" s="57">
        <f t="shared" ca="1" si="394"/>
        <v>0</v>
      </c>
      <c r="EI78" s="57">
        <f t="shared" ca="1" si="394"/>
        <v>0</v>
      </c>
      <c r="EJ78" s="57">
        <f t="shared" ca="1" si="394"/>
        <v>0</v>
      </c>
      <c r="EK78" s="57">
        <f t="shared" ca="1" si="394"/>
        <v>0</v>
      </c>
      <c r="EL78" s="57">
        <f t="shared" ca="1" si="394"/>
        <v>0</v>
      </c>
      <c r="EM78" s="129">
        <f t="shared" ca="1" si="394"/>
        <v>0</v>
      </c>
      <c r="EN78" s="128">
        <f t="shared" ca="1" si="394"/>
        <v>0</v>
      </c>
      <c r="EO78" s="57">
        <f t="shared" ca="1" si="394"/>
        <v>0</v>
      </c>
      <c r="EP78" s="57">
        <f t="shared" ca="1" si="394"/>
        <v>0</v>
      </c>
      <c r="EQ78" s="57">
        <f t="shared" ca="1" si="394"/>
        <v>0</v>
      </c>
      <c r="ER78" s="57">
        <f t="shared" ca="1" si="394"/>
        <v>0</v>
      </c>
      <c r="ES78" s="57">
        <f t="shared" ca="1" si="394"/>
        <v>0</v>
      </c>
      <c r="ET78" s="57">
        <f t="shared" ca="1" si="394"/>
        <v>0</v>
      </c>
      <c r="EU78" s="57">
        <f t="shared" ca="1" si="394"/>
        <v>0</v>
      </c>
      <c r="EV78" s="57">
        <f t="shared" ca="1" si="394"/>
        <v>0</v>
      </c>
      <c r="EW78" s="57">
        <f t="shared" ca="1" si="394"/>
        <v>0</v>
      </c>
      <c r="EX78" s="57">
        <f t="shared" ca="1" si="394"/>
        <v>0</v>
      </c>
      <c r="EY78" s="129">
        <f t="shared" ca="1" si="394"/>
        <v>0</v>
      </c>
      <c r="EZ78" s="128">
        <f t="shared" ca="1" si="394"/>
        <v>0</v>
      </c>
      <c r="FA78" s="57">
        <f t="shared" ca="1" si="394"/>
        <v>0</v>
      </c>
      <c r="FB78" s="57">
        <f t="shared" ca="1" si="394"/>
        <v>0</v>
      </c>
      <c r="FC78" s="57">
        <f t="shared" ca="1" si="394"/>
        <v>0</v>
      </c>
      <c r="FD78" s="57">
        <f t="shared" ca="1" si="394"/>
        <v>0</v>
      </c>
      <c r="FE78" s="57">
        <f t="shared" ca="1" si="394"/>
        <v>0</v>
      </c>
      <c r="FF78" s="57">
        <f t="shared" ca="1" si="394"/>
        <v>0</v>
      </c>
      <c r="FG78" s="57">
        <f t="shared" ca="1" si="394"/>
        <v>134.13461538461539</v>
      </c>
      <c r="FH78" s="57">
        <f t="shared" ref="FH78:GI78" ca="1" si="395">IF($M78&lt;=FG$6,0,IF(AND($M78&gt;FG$6,$M78&lt;=FH$6),$R78-(SUM(OFFSET($AJ78,0,0,1,MATCH(FG$6,$AJ$6:$GI$6)))),IF($L78&gt;FH$6,0,(IF($M78&gt;FH$6,$Q78*FH$4)))))</f>
        <v>107.30769230769231</v>
      </c>
      <c r="FI78" s="57">
        <f t="shared" ca="1" si="395"/>
        <v>107.30769230769231</v>
      </c>
      <c r="FJ78" s="57">
        <f t="shared" ca="1" si="395"/>
        <v>134.13461538461539</v>
      </c>
      <c r="FK78" s="129">
        <f t="shared" ca="1" si="395"/>
        <v>107.30769230769231</v>
      </c>
      <c r="FL78" s="128">
        <f t="shared" ca="1" si="395"/>
        <v>107.30769230769231</v>
      </c>
      <c r="FM78" s="57">
        <f t="shared" ca="1" si="395"/>
        <v>134.13461538461539</v>
      </c>
      <c r="FN78" s="57">
        <f t="shared" ca="1" si="395"/>
        <v>107.30769230769231</v>
      </c>
      <c r="FO78" s="57">
        <f t="shared" ca="1" si="395"/>
        <v>107.30769230769231</v>
      </c>
      <c r="FP78" s="57">
        <f t="shared" ca="1" si="395"/>
        <v>134.13461538461539</v>
      </c>
      <c r="FQ78" s="57">
        <f t="shared" ca="1" si="395"/>
        <v>107.30769230769231</v>
      </c>
      <c r="FR78" s="57">
        <f t="shared" ca="1" si="395"/>
        <v>107.30769230769231</v>
      </c>
      <c r="FS78" s="57">
        <f t="shared" ca="1" si="395"/>
        <v>134.13461538461539</v>
      </c>
      <c r="FT78" s="57">
        <f t="shared" ca="1" si="395"/>
        <v>107.30769230769231</v>
      </c>
      <c r="FU78" s="57">
        <f t="shared" ca="1" si="395"/>
        <v>107.30769230769231</v>
      </c>
      <c r="FV78" s="57">
        <f t="shared" ca="1" si="395"/>
        <v>134.13461538461539</v>
      </c>
      <c r="FW78" s="129">
        <f t="shared" ca="1" si="395"/>
        <v>134.13461538461539</v>
      </c>
      <c r="FX78" s="128">
        <f t="shared" ca="1" si="395"/>
        <v>107.30769230769231</v>
      </c>
      <c r="FY78" s="57">
        <f t="shared" ca="1" si="395"/>
        <v>134.13461538461539</v>
      </c>
      <c r="FZ78" s="57">
        <f t="shared" ca="1" si="395"/>
        <v>107.30769230769231</v>
      </c>
      <c r="GA78" s="57">
        <f t="shared" ca="1" si="395"/>
        <v>107.30769230769231</v>
      </c>
      <c r="GB78" s="57">
        <f t="shared" ca="1" si="395"/>
        <v>134.13461538461539</v>
      </c>
      <c r="GC78" s="57">
        <f t="shared" ca="1" si="395"/>
        <v>107.30769230769231</v>
      </c>
      <c r="GD78" s="57">
        <f t="shared" ca="1" si="395"/>
        <v>107.30769230769231</v>
      </c>
      <c r="GE78" s="57">
        <f t="shared" ca="1" si="395"/>
        <v>134.13461538461539</v>
      </c>
      <c r="GF78" s="57">
        <f t="shared" ca="1" si="395"/>
        <v>107.30769230769231</v>
      </c>
      <c r="GG78" s="57">
        <f t="shared" ca="1" si="395"/>
        <v>107.30769230769231</v>
      </c>
      <c r="GH78" s="57">
        <f t="shared" ca="1" si="395"/>
        <v>134.13461538461539</v>
      </c>
      <c r="GI78" s="129">
        <f t="shared" ca="1" si="395"/>
        <v>107.30769230769231</v>
      </c>
      <c r="GJ78" s="34"/>
      <c r="GK78" s="34"/>
      <c r="GL78" s="34"/>
      <c r="GM78" s="34"/>
      <c r="GN78" s="34"/>
      <c r="GO78" s="34"/>
      <c r="GP78" s="34"/>
      <c r="GQ78" s="34"/>
      <c r="GR78" s="34"/>
      <c r="GS78" s="34"/>
      <c r="GT78" s="34"/>
      <c r="GU78" s="34"/>
      <c r="GV78" s="34"/>
      <c r="GW78" s="34"/>
      <c r="GX78" s="34"/>
      <c r="GY78" s="34"/>
      <c r="GZ78" s="34"/>
      <c r="HA78" s="34"/>
      <c r="HB78" s="34"/>
      <c r="HC78" s="34"/>
      <c r="HD78" s="34"/>
      <c r="HE78" s="34"/>
      <c r="HF78" s="34"/>
      <c r="HG78" s="34"/>
      <c r="HH78" s="34"/>
      <c r="HI78" s="34"/>
      <c r="HJ78" s="34"/>
      <c r="HK78" s="34"/>
      <c r="HL78" s="34"/>
      <c r="HM78" s="34"/>
      <c r="HN78" s="34"/>
    </row>
    <row r="79" spans="1:222" ht="12.95" customHeight="1" thickBot="1" x14ac:dyDescent="0.3">
      <c r="A79" s="158"/>
      <c r="B79" s="159"/>
      <c r="C79" s="150"/>
      <c r="D79" s="149" t="s">
        <v>19</v>
      </c>
      <c r="E79" s="259"/>
      <c r="F79" s="259"/>
      <c r="G79" s="292"/>
      <c r="H79" s="151"/>
      <c r="I79" s="151"/>
      <c r="J79" s="263"/>
      <c r="K79" s="152"/>
      <c r="L79" s="259"/>
      <c r="M79" s="150"/>
      <c r="N79" s="150"/>
      <c r="O79" s="291"/>
      <c r="P79" s="290"/>
      <c r="Q79" s="163"/>
      <c r="R79" s="164">
        <f>SUM(R75:R78)</f>
        <v>27776</v>
      </c>
      <c r="S79" s="164">
        <f ca="1">SUM(S75:S78)</f>
        <v>21934.492307692297</v>
      </c>
      <c r="T79" s="164">
        <f ca="1">SUM(T75:T78)</f>
        <v>5841.5076923076922</v>
      </c>
      <c r="U79" s="158"/>
      <c r="V79" s="164">
        <f t="shared" ref="V79:AH79" ca="1" si="396">SUM(V75:V78)</f>
        <v>3381.7576923076927</v>
      </c>
      <c r="W79" s="164">
        <f t="shared" ca="1" si="396"/>
        <v>3925.873076923077</v>
      </c>
      <c r="X79" s="164">
        <f t="shared" ca="1" si="396"/>
        <v>3851.8</v>
      </c>
      <c r="Y79" s="164">
        <f t="shared" ca="1" si="396"/>
        <v>3851.8</v>
      </c>
      <c r="Z79" s="164">
        <f t="shared" ca="1" si="396"/>
        <v>3851.8</v>
      </c>
      <c r="AA79" s="164">
        <f t="shared" ca="1" si="396"/>
        <v>395.96923076922258</v>
      </c>
      <c r="AB79" s="164">
        <f t="shared" ca="1" si="396"/>
        <v>0</v>
      </c>
      <c r="AC79" s="164">
        <f t="shared" ca="1" si="396"/>
        <v>308.39999999999998</v>
      </c>
      <c r="AD79" s="164">
        <f t="shared" ca="1" si="396"/>
        <v>308.39999999999998</v>
      </c>
      <c r="AE79" s="164">
        <f t="shared" ca="1" si="396"/>
        <v>308.39999999999998</v>
      </c>
      <c r="AF79" s="164">
        <f t="shared" ca="1" si="396"/>
        <v>898.5923076923076</v>
      </c>
      <c r="AG79" s="164">
        <f t="shared" ca="1" si="396"/>
        <v>851.7</v>
      </c>
      <c r="AH79" s="164">
        <f t="shared" ca="1" si="396"/>
        <v>0</v>
      </c>
      <c r="AI79" s="158"/>
      <c r="AJ79" s="165">
        <f t="shared" ref="AJ79:BO79" ca="1" si="397">SUM(AJ75:AJ78)</f>
        <v>0</v>
      </c>
      <c r="AK79" s="166">
        <f t="shared" ca="1" si="397"/>
        <v>303.53846153846155</v>
      </c>
      <c r="AL79" s="166">
        <f t="shared" ca="1" si="397"/>
        <v>242.83076923076922</v>
      </c>
      <c r="AM79" s="166">
        <f t="shared" ca="1" si="397"/>
        <v>242.83076923076922</v>
      </c>
      <c r="AN79" s="166">
        <f t="shared" ca="1" si="397"/>
        <v>370.36538461538464</v>
      </c>
      <c r="AO79" s="166">
        <f t="shared" ca="1" si="397"/>
        <v>296.2923076923077</v>
      </c>
      <c r="AP79" s="166">
        <f t="shared" ca="1" si="397"/>
        <v>296.2923076923077</v>
      </c>
      <c r="AQ79" s="166">
        <f t="shared" ca="1" si="397"/>
        <v>370.36538461538464</v>
      </c>
      <c r="AR79" s="166">
        <f t="shared" ca="1" si="397"/>
        <v>296.2923076923077</v>
      </c>
      <c r="AS79" s="166">
        <f t="shared" ca="1" si="397"/>
        <v>296.2923076923077</v>
      </c>
      <c r="AT79" s="166">
        <f t="shared" ca="1" si="397"/>
        <v>370.36538461538464</v>
      </c>
      <c r="AU79" s="167">
        <f t="shared" ca="1" si="397"/>
        <v>296.2923076923077</v>
      </c>
      <c r="AV79" s="165">
        <f t="shared" ca="1" si="397"/>
        <v>296.2923076923077</v>
      </c>
      <c r="AW79" s="166">
        <f t="shared" ca="1" si="397"/>
        <v>370.36538461538464</v>
      </c>
      <c r="AX79" s="166">
        <f t="shared" ca="1" si="397"/>
        <v>296.2923076923077</v>
      </c>
      <c r="AY79" s="166">
        <f t="shared" ca="1" si="397"/>
        <v>296.2923076923077</v>
      </c>
      <c r="AZ79" s="166">
        <f t="shared" ca="1" si="397"/>
        <v>370.36538461538464</v>
      </c>
      <c r="BA79" s="166">
        <f t="shared" ca="1" si="397"/>
        <v>296.2923076923077</v>
      </c>
      <c r="BB79" s="166">
        <f t="shared" ca="1" si="397"/>
        <v>296.2923076923077</v>
      </c>
      <c r="BC79" s="166">
        <f t="shared" ca="1" si="397"/>
        <v>370.36538461538464</v>
      </c>
      <c r="BD79" s="166">
        <f t="shared" ca="1" si="397"/>
        <v>296.2923076923077</v>
      </c>
      <c r="BE79" s="166">
        <f t="shared" ca="1" si="397"/>
        <v>296.2923076923077</v>
      </c>
      <c r="BF79" s="166">
        <f t="shared" ca="1" si="397"/>
        <v>370.36538461538464</v>
      </c>
      <c r="BG79" s="167">
        <f t="shared" ca="1" si="397"/>
        <v>370.36538461538464</v>
      </c>
      <c r="BH79" s="165">
        <f t="shared" ca="1" si="397"/>
        <v>296.2923076923077</v>
      </c>
      <c r="BI79" s="166">
        <f t="shared" ca="1" si="397"/>
        <v>370.36538461538464</v>
      </c>
      <c r="BJ79" s="166">
        <f t="shared" ca="1" si="397"/>
        <v>296.2923076923077</v>
      </c>
      <c r="BK79" s="166">
        <f t="shared" ca="1" si="397"/>
        <v>296.2923076923077</v>
      </c>
      <c r="BL79" s="166">
        <f t="shared" ca="1" si="397"/>
        <v>370.36538461538464</v>
      </c>
      <c r="BM79" s="166">
        <f t="shared" ca="1" si="397"/>
        <v>296.2923076923077</v>
      </c>
      <c r="BN79" s="166">
        <f t="shared" ca="1" si="397"/>
        <v>296.2923076923077</v>
      </c>
      <c r="BO79" s="166">
        <f t="shared" ca="1" si="397"/>
        <v>370.36538461538464</v>
      </c>
      <c r="BP79" s="166">
        <f t="shared" ref="BP79:CU79" ca="1" si="398">SUM(BP75:BP78)</f>
        <v>296.2923076923077</v>
      </c>
      <c r="BQ79" s="166">
        <f t="shared" ca="1" si="398"/>
        <v>296.2923076923077</v>
      </c>
      <c r="BR79" s="166">
        <f t="shared" ca="1" si="398"/>
        <v>370.36538461538464</v>
      </c>
      <c r="BS79" s="167">
        <f t="shared" ca="1" si="398"/>
        <v>296.2923076923077</v>
      </c>
      <c r="BT79" s="165">
        <f t="shared" ca="1" si="398"/>
        <v>296.2923076923077</v>
      </c>
      <c r="BU79" s="166">
        <f t="shared" ca="1" si="398"/>
        <v>370.36538461538464</v>
      </c>
      <c r="BV79" s="166">
        <f t="shared" ca="1" si="398"/>
        <v>296.2923076923077</v>
      </c>
      <c r="BW79" s="166">
        <f t="shared" ca="1" si="398"/>
        <v>296.2923076923077</v>
      </c>
      <c r="BX79" s="166">
        <f t="shared" ca="1" si="398"/>
        <v>370.36538461538464</v>
      </c>
      <c r="BY79" s="166">
        <f t="shared" ca="1" si="398"/>
        <v>296.2923076923077</v>
      </c>
      <c r="BZ79" s="166">
        <f t="shared" ca="1" si="398"/>
        <v>296.2923076923077</v>
      </c>
      <c r="CA79" s="166">
        <f t="shared" ca="1" si="398"/>
        <v>370.36538461538464</v>
      </c>
      <c r="CB79" s="166">
        <f t="shared" ca="1" si="398"/>
        <v>296.2923076923077</v>
      </c>
      <c r="CC79" s="166">
        <f t="shared" ca="1" si="398"/>
        <v>296.2923076923077</v>
      </c>
      <c r="CD79" s="166">
        <f t="shared" ca="1" si="398"/>
        <v>370.36538461538464</v>
      </c>
      <c r="CE79" s="167">
        <f t="shared" ca="1" si="398"/>
        <v>296.2923076923077</v>
      </c>
      <c r="CF79" s="165">
        <f t="shared" ca="1" si="398"/>
        <v>296.2923076923077</v>
      </c>
      <c r="CG79" s="166">
        <f t="shared" ca="1" si="398"/>
        <v>370.36538461538464</v>
      </c>
      <c r="CH79" s="166">
        <f t="shared" ca="1" si="398"/>
        <v>296.2923076923077</v>
      </c>
      <c r="CI79" s="166">
        <f t="shared" ca="1" si="398"/>
        <v>296.2923076923077</v>
      </c>
      <c r="CJ79" s="166">
        <f t="shared" ca="1" si="398"/>
        <v>370.36538461538464</v>
      </c>
      <c r="CK79" s="166">
        <f t="shared" ca="1" si="398"/>
        <v>296.2923076923077</v>
      </c>
      <c r="CL79" s="166">
        <f t="shared" ca="1" si="398"/>
        <v>296.2923076923077</v>
      </c>
      <c r="CM79" s="166">
        <f t="shared" ca="1" si="398"/>
        <v>370.36538461538464</v>
      </c>
      <c r="CN79" s="166">
        <f t="shared" ca="1" si="398"/>
        <v>296.2923076923077</v>
      </c>
      <c r="CO79" s="166">
        <f t="shared" ca="1" si="398"/>
        <v>296.2923076923077</v>
      </c>
      <c r="CP79" s="166">
        <f t="shared" ca="1" si="398"/>
        <v>370.36538461538464</v>
      </c>
      <c r="CQ79" s="167">
        <f t="shared" ca="1" si="398"/>
        <v>296.2923076923077</v>
      </c>
      <c r="CR79" s="165">
        <f t="shared" ca="1" si="398"/>
        <v>235.58461538460813</v>
      </c>
      <c r="CS79" s="166">
        <f t="shared" ca="1" si="398"/>
        <v>66.82692307692308</v>
      </c>
      <c r="CT79" s="166">
        <f t="shared" ca="1" si="398"/>
        <v>53.46153846153846</v>
      </c>
      <c r="CU79" s="166">
        <f t="shared" ca="1" si="398"/>
        <v>40.096153846152902</v>
      </c>
      <c r="CV79" s="166">
        <f t="shared" ref="CV79:EA79" ca="1" si="399">SUM(CV75:CV78)</f>
        <v>0</v>
      </c>
      <c r="CW79" s="166">
        <f t="shared" ca="1" si="399"/>
        <v>0</v>
      </c>
      <c r="CX79" s="166">
        <f t="shared" ca="1" si="399"/>
        <v>0</v>
      </c>
      <c r="CY79" s="166">
        <f t="shared" ca="1" si="399"/>
        <v>0</v>
      </c>
      <c r="CZ79" s="166">
        <f t="shared" ca="1" si="399"/>
        <v>0</v>
      </c>
      <c r="DA79" s="166">
        <f t="shared" ca="1" si="399"/>
        <v>0</v>
      </c>
      <c r="DB79" s="166">
        <f t="shared" ca="1" si="399"/>
        <v>0</v>
      </c>
      <c r="DC79" s="167">
        <f t="shared" ca="1" si="399"/>
        <v>0</v>
      </c>
      <c r="DD79" s="165">
        <f t="shared" ca="1" si="399"/>
        <v>0</v>
      </c>
      <c r="DE79" s="166">
        <f t="shared" ca="1" si="399"/>
        <v>0</v>
      </c>
      <c r="DF79" s="166">
        <f t="shared" ca="1" si="399"/>
        <v>0</v>
      </c>
      <c r="DG79" s="166">
        <f t="shared" ca="1" si="399"/>
        <v>0</v>
      </c>
      <c r="DH79" s="166">
        <f t="shared" ca="1" si="399"/>
        <v>0</v>
      </c>
      <c r="DI79" s="166">
        <f t="shared" ca="1" si="399"/>
        <v>0</v>
      </c>
      <c r="DJ79" s="166">
        <f t="shared" ca="1" si="399"/>
        <v>0</v>
      </c>
      <c r="DK79" s="166">
        <f t="shared" ca="1" si="399"/>
        <v>0</v>
      </c>
      <c r="DL79" s="166">
        <f t="shared" ca="1" si="399"/>
        <v>0</v>
      </c>
      <c r="DM79" s="166">
        <f t="shared" ca="1" si="399"/>
        <v>0</v>
      </c>
      <c r="DN79" s="166">
        <f t="shared" ca="1" si="399"/>
        <v>0</v>
      </c>
      <c r="DO79" s="167">
        <f t="shared" ca="1" si="399"/>
        <v>0</v>
      </c>
      <c r="DP79" s="165">
        <f t="shared" ca="1" si="399"/>
        <v>23.723076923076924</v>
      </c>
      <c r="DQ79" s="166">
        <f t="shared" ca="1" si="399"/>
        <v>29.653846153846153</v>
      </c>
      <c r="DR79" s="166">
        <f t="shared" ca="1" si="399"/>
        <v>23.723076923076924</v>
      </c>
      <c r="DS79" s="166">
        <f t="shared" ca="1" si="399"/>
        <v>23.723076923076924</v>
      </c>
      <c r="DT79" s="166">
        <f t="shared" ca="1" si="399"/>
        <v>29.653846153846153</v>
      </c>
      <c r="DU79" s="166">
        <f t="shared" ca="1" si="399"/>
        <v>23.723076923076924</v>
      </c>
      <c r="DV79" s="166">
        <f t="shared" ca="1" si="399"/>
        <v>23.723076923076924</v>
      </c>
      <c r="DW79" s="166">
        <f t="shared" ca="1" si="399"/>
        <v>29.653846153846153</v>
      </c>
      <c r="DX79" s="166">
        <f t="shared" ca="1" si="399"/>
        <v>23.723076923076924</v>
      </c>
      <c r="DY79" s="166">
        <f t="shared" ca="1" si="399"/>
        <v>23.723076923076924</v>
      </c>
      <c r="DZ79" s="166">
        <f t="shared" ca="1" si="399"/>
        <v>29.653846153846153</v>
      </c>
      <c r="EA79" s="167">
        <f t="shared" ca="1" si="399"/>
        <v>23.723076923076924</v>
      </c>
      <c r="EB79" s="165">
        <f t="shared" ref="EB79:FG79" ca="1" si="400">SUM(EB75:EB78)</f>
        <v>23.723076923076924</v>
      </c>
      <c r="EC79" s="166">
        <f t="shared" ca="1" si="400"/>
        <v>29.653846153846153</v>
      </c>
      <c r="ED79" s="166">
        <f t="shared" ca="1" si="400"/>
        <v>23.723076923076924</v>
      </c>
      <c r="EE79" s="166">
        <f t="shared" ca="1" si="400"/>
        <v>23.723076923076924</v>
      </c>
      <c r="EF79" s="166">
        <f t="shared" ca="1" si="400"/>
        <v>29.653846153846153</v>
      </c>
      <c r="EG79" s="166">
        <f t="shared" ca="1" si="400"/>
        <v>23.723076923076924</v>
      </c>
      <c r="EH79" s="166">
        <f t="shared" ca="1" si="400"/>
        <v>23.723076923076924</v>
      </c>
      <c r="EI79" s="166">
        <f t="shared" ca="1" si="400"/>
        <v>29.653846153846153</v>
      </c>
      <c r="EJ79" s="166">
        <f t="shared" ca="1" si="400"/>
        <v>23.723076923076924</v>
      </c>
      <c r="EK79" s="166">
        <f t="shared" ca="1" si="400"/>
        <v>23.723076923076924</v>
      </c>
      <c r="EL79" s="166">
        <f t="shared" ca="1" si="400"/>
        <v>29.653846153846153</v>
      </c>
      <c r="EM79" s="167">
        <f t="shared" ca="1" si="400"/>
        <v>23.723076923076924</v>
      </c>
      <c r="EN79" s="165">
        <f t="shared" ca="1" si="400"/>
        <v>23.723076923076924</v>
      </c>
      <c r="EO79" s="166">
        <f t="shared" ca="1" si="400"/>
        <v>29.653846153846153</v>
      </c>
      <c r="EP79" s="166">
        <f t="shared" ca="1" si="400"/>
        <v>23.723076923076924</v>
      </c>
      <c r="EQ79" s="166">
        <f t="shared" ca="1" si="400"/>
        <v>23.723076923076924</v>
      </c>
      <c r="ER79" s="166">
        <f t="shared" ca="1" si="400"/>
        <v>29.653846153846153</v>
      </c>
      <c r="ES79" s="166">
        <f t="shared" ca="1" si="400"/>
        <v>23.723076923076924</v>
      </c>
      <c r="ET79" s="166">
        <f t="shared" ca="1" si="400"/>
        <v>23.723076923076924</v>
      </c>
      <c r="EU79" s="166">
        <f t="shared" ca="1" si="400"/>
        <v>29.653846153846153</v>
      </c>
      <c r="EV79" s="166">
        <f t="shared" ca="1" si="400"/>
        <v>23.723076923076924</v>
      </c>
      <c r="EW79" s="166">
        <f t="shared" ca="1" si="400"/>
        <v>23.723076923076924</v>
      </c>
      <c r="EX79" s="166">
        <f t="shared" ca="1" si="400"/>
        <v>29.653846153846153</v>
      </c>
      <c r="EY79" s="167">
        <f t="shared" ca="1" si="400"/>
        <v>23.723076923076924</v>
      </c>
      <c r="EZ79" s="165">
        <f t="shared" ca="1" si="400"/>
        <v>23.723076923076924</v>
      </c>
      <c r="FA79" s="166">
        <f t="shared" ca="1" si="400"/>
        <v>29.653846153846153</v>
      </c>
      <c r="FB79" s="166">
        <f t="shared" ca="1" si="400"/>
        <v>23.723076923076924</v>
      </c>
      <c r="FC79" s="166">
        <f t="shared" ca="1" si="400"/>
        <v>23.723076923076924</v>
      </c>
      <c r="FD79" s="166">
        <f t="shared" ca="1" si="400"/>
        <v>29.653846153846153</v>
      </c>
      <c r="FE79" s="166">
        <f t="shared" ca="1" si="400"/>
        <v>23.723076923076924</v>
      </c>
      <c r="FF79" s="166">
        <f t="shared" ca="1" si="400"/>
        <v>23.723076923076924</v>
      </c>
      <c r="FG79" s="166">
        <f t="shared" ca="1" si="400"/>
        <v>163.78846153846155</v>
      </c>
      <c r="FH79" s="166">
        <f t="shared" ref="FH79:GI79" ca="1" si="401">SUM(FH75:FH78)</f>
        <v>131.03076923076924</v>
      </c>
      <c r="FI79" s="166">
        <f t="shared" ca="1" si="401"/>
        <v>131.03076923076924</v>
      </c>
      <c r="FJ79" s="166">
        <f t="shared" ca="1" si="401"/>
        <v>163.78846153846155</v>
      </c>
      <c r="FK79" s="167">
        <f t="shared" ca="1" si="401"/>
        <v>131.03076923076924</v>
      </c>
      <c r="FL79" s="165">
        <f t="shared" ca="1" si="401"/>
        <v>131.03076923076924</v>
      </c>
      <c r="FM79" s="166">
        <f t="shared" ca="1" si="401"/>
        <v>163.78846153846155</v>
      </c>
      <c r="FN79" s="166">
        <f t="shared" ca="1" si="401"/>
        <v>131.03076923076924</v>
      </c>
      <c r="FO79" s="166">
        <f t="shared" ca="1" si="401"/>
        <v>131.03076923076924</v>
      </c>
      <c r="FP79" s="166">
        <f t="shared" ca="1" si="401"/>
        <v>163.78846153846155</v>
      </c>
      <c r="FQ79" s="166">
        <f t="shared" ca="1" si="401"/>
        <v>131.03076923076924</v>
      </c>
      <c r="FR79" s="166">
        <f t="shared" ca="1" si="401"/>
        <v>131.03076923076924</v>
      </c>
      <c r="FS79" s="166">
        <f t="shared" ca="1" si="401"/>
        <v>163.78846153846155</v>
      </c>
      <c r="FT79" s="166">
        <f t="shared" ca="1" si="401"/>
        <v>131.03076923076924</v>
      </c>
      <c r="FU79" s="166">
        <f t="shared" ca="1" si="401"/>
        <v>131.03076923076924</v>
      </c>
      <c r="FV79" s="166">
        <f t="shared" ca="1" si="401"/>
        <v>163.78846153846155</v>
      </c>
      <c r="FW79" s="167">
        <f t="shared" ca="1" si="401"/>
        <v>157.85769230769202</v>
      </c>
      <c r="FX79" s="165">
        <f t="shared" ca="1" si="401"/>
        <v>107.30769230769231</v>
      </c>
      <c r="FY79" s="166">
        <f t="shared" ca="1" si="401"/>
        <v>134.13461538461539</v>
      </c>
      <c r="FZ79" s="166">
        <f t="shared" ca="1" si="401"/>
        <v>107.30769230769231</v>
      </c>
      <c r="GA79" s="166">
        <f t="shared" ca="1" si="401"/>
        <v>107.30769230769231</v>
      </c>
      <c r="GB79" s="166">
        <f t="shared" ca="1" si="401"/>
        <v>134.13461538461539</v>
      </c>
      <c r="GC79" s="166">
        <f t="shared" ca="1" si="401"/>
        <v>107.30769230769231</v>
      </c>
      <c r="GD79" s="166">
        <f t="shared" ca="1" si="401"/>
        <v>107.30769230769231</v>
      </c>
      <c r="GE79" s="166">
        <f t="shared" ca="1" si="401"/>
        <v>134.13461538461539</v>
      </c>
      <c r="GF79" s="166">
        <f t="shared" ca="1" si="401"/>
        <v>107.30769230769231</v>
      </c>
      <c r="GG79" s="166">
        <f t="shared" ca="1" si="401"/>
        <v>107.30769230769231</v>
      </c>
      <c r="GH79" s="166">
        <f t="shared" ca="1" si="401"/>
        <v>134.13461538461539</v>
      </c>
      <c r="GI79" s="167">
        <f t="shared" ca="1" si="401"/>
        <v>107.30769230769231</v>
      </c>
      <c r="GJ79" s="158"/>
      <c r="GK79" s="158"/>
      <c r="GL79" s="158"/>
      <c r="GM79" s="158"/>
      <c r="GN79" s="158"/>
      <c r="GO79" s="158"/>
      <c r="GP79" s="158"/>
      <c r="GQ79" s="158"/>
      <c r="GR79" s="158"/>
      <c r="GS79" s="158"/>
      <c r="GT79" s="158"/>
      <c r="GU79" s="158"/>
      <c r="GV79" s="158"/>
      <c r="GW79" s="158"/>
      <c r="GX79" s="158"/>
      <c r="GY79" s="158"/>
      <c r="GZ79" s="158"/>
      <c r="HA79" s="158"/>
      <c r="HB79" s="158"/>
      <c r="HC79" s="158"/>
      <c r="HD79" s="158"/>
      <c r="HE79" s="158"/>
      <c r="HF79" s="158"/>
      <c r="HG79" s="158"/>
      <c r="HH79" s="158"/>
      <c r="HI79" s="158"/>
      <c r="HJ79" s="158"/>
      <c r="HK79" s="158"/>
      <c r="HL79" s="158"/>
      <c r="HM79" s="158"/>
      <c r="HN79" s="158"/>
    </row>
    <row r="80" spans="1:222" ht="12.95" customHeight="1" x14ac:dyDescent="0.25">
      <c r="A80" s="30"/>
      <c r="B80" s="30"/>
      <c r="C80" s="30"/>
      <c r="D80" s="30"/>
      <c r="E80" s="31"/>
      <c r="F80" s="31"/>
      <c r="G80" s="31"/>
      <c r="H80" s="30"/>
      <c r="I80" s="30"/>
      <c r="J80" s="30"/>
      <c r="K80" s="87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</row>
    <row r="81" spans="1:222" ht="12.95" customHeight="1" x14ac:dyDescent="0.25">
      <c r="A81" s="30"/>
      <c r="B81" s="30"/>
      <c r="C81" s="30"/>
      <c r="D81" s="30"/>
      <c r="E81" s="31"/>
      <c r="F81" s="31"/>
      <c r="G81" s="31"/>
      <c r="H81" s="30"/>
      <c r="I81" s="30"/>
      <c r="J81" s="30"/>
      <c r="K81" s="87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</row>
    <row r="82" spans="1:222" ht="12.95" customHeight="1" thickBot="1" x14ac:dyDescent="0.3">
      <c r="A82" s="30"/>
      <c r="B82" s="31"/>
      <c r="C82" s="31"/>
      <c r="D82" s="30"/>
      <c r="E82" s="31"/>
      <c r="F82" s="31"/>
      <c r="G82" s="31"/>
      <c r="H82" s="30"/>
      <c r="I82" s="30"/>
      <c r="J82" s="31"/>
      <c r="K82" s="53"/>
      <c r="L82" s="31"/>
      <c r="M82" s="31"/>
      <c r="N82" s="30"/>
      <c r="O82" s="30"/>
      <c r="P82" s="46"/>
      <c r="Q82" s="43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</row>
    <row r="83" spans="1:222" ht="12.95" customHeight="1" x14ac:dyDescent="0.25">
      <c r="A83" s="34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168" t="s">
        <v>22</v>
      </c>
      <c r="P83" s="47"/>
      <c r="Q83" s="146"/>
      <c r="R83" s="142"/>
      <c r="S83" s="7"/>
      <c r="T83" s="8"/>
      <c r="U83" s="34"/>
      <c r="V83" s="136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8"/>
      <c r="AI83" s="34"/>
      <c r="AJ83" s="136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8"/>
      <c r="AV83" s="136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8"/>
      <c r="BH83" s="136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8"/>
      <c r="BT83" s="136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8"/>
      <c r="CF83" s="136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8"/>
      <c r="CR83" s="136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8"/>
      <c r="DD83" s="136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8"/>
      <c r="DP83" s="136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8"/>
      <c r="EB83" s="136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8"/>
      <c r="EN83" s="136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8"/>
      <c r="EZ83" s="136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8"/>
      <c r="FL83" s="136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8"/>
      <c r="FX83" s="136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8"/>
      <c r="GJ83" s="34"/>
      <c r="GK83" s="34"/>
      <c r="GL83" s="34"/>
      <c r="GM83" s="34"/>
      <c r="GN83" s="34"/>
      <c r="GO83" s="34"/>
      <c r="GP83" s="34"/>
      <c r="GQ83" s="34"/>
      <c r="GR83" s="34"/>
      <c r="GS83" s="34"/>
      <c r="GT83" s="34"/>
      <c r="GU83" s="34"/>
      <c r="GV83" s="34"/>
      <c r="GW83" s="34"/>
      <c r="GX83" s="34"/>
      <c r="GY83" s="34"/>
      <c r="GZ83" s="34"/>
      <c r="HA83" s="34"/>
      <c r="HB83" s="34"/>
      <c r="HC83" s="34"/>
      <c r="HD83" s="34"/>
      <c r="HE83" s="34"/>
      <c r="HF83" s="34"/>
      <c r="HG83" s="34"/>
      <c r="HH83" s="34"/>
      <c r="HI83" s="34"/>
      <c r="HJ83" s="34"/>
      <c r="HK83" s="34"/>
      <c r="HL83" s="34"/>
      <c r="HM83" s="34"/>
      <c r="HN83" s="34"/>
    </row>
    <row r="84" spans="1:222" ht="12.95" customHeight="1" x14ac:dyDescent="0.25">
      <c r="A84" s="34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169" t="s">
        <v>6</v>
      </c>
      <c r="P84" s="48"/>
      <c r="Q84" s="4"/>
      <c r="R84" s="143">
        <f t="shared" ref="R84:S84" si="402">+R15</f>
        <v>70245</v>
      </c>
      <c r="S84" s="2">
        <f t="shared" ca="1" si="402"/>
        <v>44751.276923076919</v>
      </c>
      <c r="T84" s="138">
        <f ca="1">+T15</f>
        <v>25493.723076923074</v>
      </c>
      <c r="U84" s="34"/>
      <c r="V84" s="137">
        <f ca="1">+V15</f>
        <v>0</v>
      </c>
      <c r="W84" s="2">
        <f ca="1">+W15</f>
        <v>3033.2923076923075</v>
      </c>
      <c r="X84" s="2">
        <f t="shared" ref="X84:AG84" ca="1" si="403">+X15</f>
        <v>3584.7999999999997</v>
      </c>
      <c r="Y84" s="2">
        <f t="shared" ca="1" si="403"/>
        <v>4516.5538461538463</v>
      </c>
      <c r="Z84" s="2">
        <f t="shared" ca="1" si="403"/>
        <v>4594.2</v>
      </c>
      <c r="AA84" s="2">
        <f t="shared" ca="1" si="403"/>
        <v>4594.2</v>
      </c>
      <c r="AB84" s="2">
        <f t="shared" ca="1" si="403"/>
        <v>3627.0576923076851</v>
      </c>
      <c r="AC84" s="2">
        <f t="shared" ca="1" si="403"/>
        <v>3965.8</v>
      </c>
      <c r="AD84" s="2">
        <f t="shared" ca="1" si="403"/>
        <v>3014.6346153846148</v>
      </c>
      <c r="AE84" s="2">
        <f t="shared" ca="1" si="403"/>
        <v>2956.4</v>
      </c>
      <c r="AF84" s="2">
        <f t="shared" ca="1" si="403"/>
        <v>6705.4769230769234</v>
      </c>
      <c r="AG84" s="2">
        <f t="shared" ca="1" si="403"/>
        <v>4158.8615384615496</v>
      </c>
      <c r="AH84" s="138">
        <f ca="1">+AH15</f>
        <v>0</v>
      </c>
      <c r="AI84" s="34"/>
      <c r="AJ84" s="137">
        <f t="shared" ref="AJ84:BO84" ca="1" si="404">+AJ15</f>
        <v>0</v>
      </c>
      <c r="AK84" s="2">
        <f t="shared" ca="1" si="404"/>
        <v>0</v>
      </c>
      <c r="AL84" s="2">
        <f t="shared" ca="1" si="404"/>
        <v>0</v>
      </c>
      <c r="AM84" s="2">
        <f t="shared" ca="1" si="404"/>
        <v>0</v>
      </c>
      <c r="AN84" s="2">
        <f t="shared" ca="1" si="404"/>
        <v>0</v>
      </c>
      <c r="AO84" s="2">
        <f t="shared" ca="1" si="404"/>
        <v>0</v>
      </c>
      <c r="AP84" s="2">
        <f t="shared" ca="1" si="404"/>
        <v>0</v>
      </c>
      <c r="AQ84" s="2">
        <f t="shared" ca="1" si="404"/>
        <v>0</v>
      </c>
      <c r="AR84" s="2">
        <f t="shared" ca="1" si="404"/>
        <v>0</v>
      </c>
      <c r="AS84" s="2">
        <f t="shared" ca="1" si="404"/>
        <v>0</v>
      </c>
      <c r="AT84" s="2">
        <f t="shared" ca="1" si="404"/>
        <v>0</v>
      </c>
      <c r="AU84" s="138">
        <f t="shared" ca="1" si="404"/>
        <v>0</v>
      </c>
      <c r="AV84" s="137">
        <f t="shared" ca="1" si="404"/>
        <v>0</v>
      </c>
      <c r="AW84" s="2">
        <f t="shared" ca="1" si="404"/>
        <v>0</v>
      </c>
      <c r="AX84" s="2">
        <f t="shared" ca="1" si="404"/>
        <v>275.75384615384615</v>
      </c>
      <c r="AY84" s="2">
        <f t="shared" ca="1" si="404"/>
        <v>275.75384615384615</v>
      </c>
      <c r="AZ84" s="2">
        <f t="shared" ca="1" si="404"/>
        <v>344.69230769230768</v>
      </c>
      <c r="BA84" s="2">
        <f t="shared" ca="1" si="404"/>
        <v>275.75384615384615</v>
      </c>
      <c r="BB84" s="2">
        <f t="shared" ca="1" si="404"/>
        <v>275.75384615384615</v>
      </c>
      <c r="BC84" s="2">
        <f t="shared" ca="1" si="404"/>
        <v>344.69230769230768</v>
      </c>
      <c r="BD84" s="2">
        <f t="shared" ca="1" si="404"/>
        <v>275.75384615384615</v>
      </c>
      <c r="BE84" s="2">
        <f t="shared" ca="1" si="404"/>
        <v>275.75384615384615</v>
      </c>
      <c r="BF84" s="2">
        <f t="shared" ca="1" si="404"/>
        <v>344.69230769230768</v>
      </c>
      <c r="BG84" s="138">
        <f t="shared" ca="1" si="404"/>
        <v>344.69230769230768</v>
      </c>
      <c r="BH84" s="137">
        <f t="shared" ca="1" si="404"/>
        <v>275.75384615384615</v>
      </c>
      <c r="BI84" s="2">
        <f t="shared" ca="1" si="404"/>
        <v>344.69230769230768</v>
      </c>
      <c r="BJ84" s="2">
        <f t="shared" ca="1" si="404"/>
        <v>275.75384615384615</v>
      </c>
      <c r="BK84" s="2">
        <f t="shared" ca="1" si="404"/>
        <v>275.75384615384615</v>
      </c>
      <c r="BL84" s="2">
        <f t="shared" ca="1" si="404"/>
        <v>344.69230769230768</v>
      </c>
      <c r="BM84" s="2">
        <f t="shared" ca="1" si="404"/>
        <v>275.75384615384615</v>
      </c>
      <c r="BN84" s="2">
        <f t="shared" ca="1" si="404"/>
        <v>275.75384615384615</v>
      </c>
      <c r="BO84" s="2">
        <f t="shared" ca="1" si="404"/>
        <v>344.69230769230768</v>
      </c>
      <c r="BP84" s="2">
        <f t="shared" ref="BP84:CU84" ca="1" si="405">+BP15</f>
        <v>275.75384615384615</v>
      </c>
      <c r="BQ84" s="2">
        <f t="shared" ca="1" si="405"/>
        <v>275.75384615384615</v>
      </c>
      <c r="BR84" s="2">
        <f t="shared" ca="1" si="405"/>
        <v>344.69230769230768</v>
      </c>
      <c r="BS84" s="138">
        <f t="shared" ca="1" si="405"/>
        <v>275.75384615384615</v>
      </c>
      <c r="BT84" s="137">
        <f t="shared" ca="1" si="405"/>
        <v>275.75384615384615</v>
      </c>
      <c r="BU84" s="2">
        <f t="shared" ca="1" si="405"/>
        <v>441.75</v>
      </c>
      <c r="BV84" s="2">
        <f t="shared" ca="1" si="405"/>
        <v>353.4</v>
      </c>
      <c r="BW84" s="2">
        <f t="shared" ca="1" si="405"/>
        <v>353.4</v>
      </c>
      <c r="BX84" s="2">
        <f t="shared" ca="1" si="405"/>
        <v>441.75</v>
      </c>
      <c r="BY84" s="2">
        <f t="shared" ca="1" si="405"/>
        <v>353.4</v>
      </c>
      <c r="BZ84" s="2">
        <f t="shared" ca="1" si="405"/>
        <v>353.4</v>
      </c>
      <c r="CA84" s="2">
        <f t="shared" ca="1" si="405"/>
        <v>441.75</v>
      </c>
      <c r="CB84" s="2">
        <f t="shared" ca="1" si="405"/>
        <v>353.4</v>
      </c>
      <c r="CC84" s="2">
        <f t="shared" ca="1" si="405"/>
        <v>353.4</v>
      </c>
      <c r="CD84" s="2">
        <f t="shared" ca="1" si="405"/>
        <v>441.75</v>
      </c>
      <c r="CE84" s="138">
        <f t="shared" ca="1" si="405"/>
        <v>353.4</v>
      </c>
      <c r="CF84" s="137">
        <f t="shared" ca="1" si="405"/>
        <v>353.4</v>
      </c>
      <c r="CG84" s="2">
        <f t="shared" ca="1" si="405"/>
        <v>441.75</v>
      </c>
      <c r="CH84" s="2">
        <f t="shared" ca="1" si="405"/>
        <v>353.4</v>
      </c>
      <c r="CI84" s="2">
        <f t="shared" ca="1" si="405"/>
        <v>353.4</v>
      </c>
      <c r="CJ84" s="2">
        <f t="shared" ca="1" si="405"/>
        <v>441.75</v>
      </c>
      <c r="CK84" s="2">
        <f t="shared" ca="1" si="405"/>
        <v>353.4</v>
      </c>
      <c r="CL84" s="2">
        <f t="shared" ca="1" si="405"/>
        <v>353.4</v>
      </c>
      <c r="CM84" s="2">
        <f t="shared" ca="1" si="405"/>
        <v>441.75</v>
      </c>
      <c r="CN84" s="2">
        <f t="shared" ca="1" si="405"/>
        <v>353.4</v>
      </c>
      <c r="CO84" s="2">
        <f t="shared" ca="1" si="405"/>
        <v>353.4</v>
      </c>
      <c r="CP84" s="2">
        <f t="shared" ca="1" si="405"/>
        <v>441.75</v>
      </c>
      <c r="CQ84" s="138">
        <f t="shared" ca="1" si="405"/>
        <v>353.4</v>
      </c>
      <c r="CR84" s="137">
        <f t="shared" ca="1" si="405"/>
        <v>353.4</v>
      </c>
      <c r="CS84" s="2">
        <f t="shared" ca="1" si="405"/>
        <v>441.75</v>
      </c>
      <c r="CT84" s="2">
        <f t="shared" ca="1" si="405"/>
        <v>353.4</v>
      </c>
      <c r="CU84" s="2">
        <f t="shared" ca="1" si="405"/>
        <v>353.4</v>
      </c>
      <c r="CV84" s="2">
        <f t="shared" ref="CV84:EA84" ca="1" si="406">+CV15</f>
        <v>441.75</v>
      </c>
      <c r="CW84" s="2">
        <f t="shared" ca="1" si="406"/>
        <v>353.4</v>
      </c>
      <c r="CX84" s="2">
        <f t="shared" ca="1" si="406"/>
        <v>353.4</v>
      </c>
      <c r="CY84" s="2">
        <f t="shared" ca="1" si="406"/>
        <v>441.75</v>
      </c>
      <c r="CZ84" s="2">
        <f t="shared" ca="1" si="406"/>
        <v>353.4</v>
      </c>
      <c r="DA84" s="2">
        <f t="shared" ca="1" si="406"/>
        <v>353.4</v>
      </c>
      <c r="DB84" s="2">
        <f t="shared" ca="1" si="406"/>
        <v>441.75</v>
      </c>
      <c r="DC84" s="138">
        <f t="shared" ca="1" si="406"/>
        <v>353.4</v>
      </c>
      <c r="DD84" s="137">
        <f t="shared" ca="1" si="406"/>
        <v>353.4</v>
      </c>
      <c r="DE84" s="2">
        <f t="shared" ca="1" si="406"/>
        <v>372.81153846153114</v>
      </c>
      <c r="DF84" s="2">
        <f t="shared" ca="1" si="406"/>
        <v>77.646153846153851</v>
      </c>
      <c r="DG84" s="2">
        <f t="shared" ca="1" si="406"/>
        <v>77.646153846153851</v>
      </c>
      <c r="DH84" s="2">
        <f t="shared" ca="1" si="406"/>
        <v>381.32692307692309</v>
      </c>
      <c r="DI84" s="2">
        <f t="shared" ca="1" si="406"/>
        <v>305.06153846153848</v>
      </c>
      <c r="DJ84" s="2">
        <f t="shared" ca="1" si="406"/>
        <v>305.06153846153848</v>
      </c>
      <c r="DK84" s="2">
        <f t="shared" ca="1" si="406"/>
        <v>381.32692307692309</v>
      </c>
      <c r="DL84" s="2">
        <f t="shared" ca="1" si="406"/>
        <v>305.06153846153848</v>
      </c>
      <c r="DM84" s="2">
        <f t="shared" ca="1" si="406"/>
        <v>305.06153846153848</v>
      </c>
      <c r="DN84" s="2">
        <f t="shared" ca="1" si="406"/>
        <v>381.32692307692309</v>
      </c>
      <c r="DO84" s="138">
        <f t="shared" ca="1" si="406"/>
        <v>381.32692307692309</v>
      </c>
      <c r="DP84" s="137">
        <f t="shared" ca="1" si="406"/>
        <v>305.06153846153848</v>
      </c>
      <c r="DQ84" s="2">
        <f t="shared" ca="1" si="406"/>
        <v>381.32692307692309</v>
      </c>
      <c r="DR84" s="2">
        <f t="shared" ca="1" si="406"/>
        <v>305.06153846153848</v>
      </c>
      <c r="DS84" s="2">
        <f t="shared" ca="1" si="406"/>
        <v>305.06153846153848</v>
      </c>
      <c r="DT84" s="2">
        <f t="shared" ca="1" si="406"/>
        <v>381.32692307692309</v>
      </c>
      <c r="DU84" s="2">
        <f t="shared" ca="1" si="406"/>
        <v>305.06153846153848</v>
      </c>
      <c r="DV84" s="2">
        <f t="shared" ca="1" si="406"/>
        <v>305.06153846153848</v>
      </c>
      <c r="DW84" s="2">
        <f t="shared" ca="1" si="406"/>
        <v>381.32692307692309</v>
      </c>
      <c r="DX84" s="2">
        <f t="shared" ca="1" si="406"/>
        <v>305.06153846153848</v>
      </c>
      <c r="DY84" s="2">
        <f t="shared" ca="1" si="406"/>
        <v>305.06153846153848</v>
      </c>
      <c r="DZ84" s="2">
        <f t="shared" ca="1" si="406"/>
        <v>381.32692307692309</v>
      </c>
      <c r="EA84" s="138">
        <f t="shared" ca="1" si="406"/>
        <v>305.06153846153848</v>
      </c>
      <c r="EB84" s="137">
        <f t="shared" ref="EB84:FG84" ca="1" si="407">+EB15</f>
        <v>285.6499999999993</v>
      </c>
      <c r="EC84" s="2">
        <f t="shared" ca="1" si="407"/>
        <v>284.26923076923077</v>
      </c>
      <c r="ED84" s="2">
        <f t="shared" ca="1" si="407"/>
        <v>227.41538461538462</v>
      </c>
      <c r="EE84" s="2">
        <f t="shared" ca="1" si="407"/>
        <v>227.41538461538462</v>
      </c>
      <c r="EF84" s="2">
        <f t="shared" ca="1" si="407"/>
        <v>284.26923076923077</v>
      </c>
      <c r="EG84" s="2">
        <f t="shared" ca="1" si="407"/>
        <v>227.41538461538462</v>
      </c>
      <c r="EH84" s="2">
        <f t="shared" ca="1" si="407"/>
        <v>227.41538461538462</v>
      </c>
      <c r="EI84" s="2">
        <f t="shared" ca="1" si="407"/>
        <v>284.26923076923077</v>
      </c>
      <c r="EJ84" s="2">
        <f t="shared" ca="1" si="407"/>
        <v>227.41538461538462</v>
      </c>
      <c r="EK84" s="2">
        <f t="shared" ca="1" si="407"/>
        <v>227.41538461538462</v>
      </c>
      <c r="EL84" s="2">
        <f t="shared" ca="1" si="407"/>
        <v>284.26923076923077</v>
      </c>
      <c r="EM84" s="138">
        <f t="shared" ca="1" si="407"/>
        <v>227.41538461538462</v>
      </c>
      <c r="EN84" s="137">
        <f t="shared" ca="1" si="407"/>
        <v>227.41538461538462</v>
      </c>
      <c r="EO84" s="2">
        <f t="shared" ca="1" si="407"/>
        <v>284.26923076923077</v>
      </c>
      <c r="EP84" s="2">
        <f t="shared" ca="1" si="407"/>
        <v>227.41538461538462</v>
      </c>
      <c r="EQ84" s="2">
        <f t="shared" ca="1" si="407"/>
        <v>227.41538461538462</v>
      </c>
      <c r="ER84" s="2">
        <f t="shared" ca="1" si="407"/>
        <v>284.26923076923077</v>
      </c>
      <c r="ES84" s="2">
        <f t="shared" ca="1" si="407"/>
        <v>227.41538461538462</v>
      </c>
      <c r="ET84" s="2">
        <f t="shared" ca="1" si="407"/>
        <v>227.41538461538462</v>
      </c>
      <c r="EU84" s="2">
        <f t="shared" ca="1" si="407"/>
        <v>284.26923076923077</v>
      </c>
      <c r="EV84" s="2">
        <f t="shared" ca="1" si="407"/>
        <v>227.41538461538462</v>
      </c>
      <c r="EW84" s="2">
        <f t="shared" ca="1" si="407"/>
        <v>227.41538461538462</v>
      </c>
      <c r="EX84" s="2">
        <f t="shared" ca="1" si="407"/>
        <v>284.26923076923077</v>
      </c>
      <c r="EY84" s="138">
        <f t="shared" ca="1" si="407"/>
        <v>227.41538461538462</v>
      </c>
      <c r="EZ84" s="137">
        <f t="shared" ca="1" si="407"/>
        <v>227.41538461538462</v>
      </c>
      <c r="FA84" s="2">
        <f t="shared" ca="1" si="407"/>
        <v>284.26923076923077</v>
      </c>
      <c r="FB84" s="2">
        <f t="shared" ca="1" si="407"/>
        <v>227.41538461538462</v>
      </c>
      <c r="FC84" s="2">
        <f t="shared" ca="1" si="407"/>
        <v>227.41538461538462</v>
      </c>
      <c r="FD84" s="2">
        <f t="shared" ca="1" si="407"/>
        <v>284.26923076923077</v>
      </c>
      <c r="FE84" s="2">
        <f t="shared" ca="1" si="407"/>
        <v>727.29230769230776</v>
      </c>
      <c r="FF84" s="2">
        <f t="shared" ca="1" si="407"/>
        <v>727.29230769230776</v>
      </c>
      <c r="FG84" s="2">
        <f t="shared" ca="1" si="407"/>
        <v>909.11538461538476</v>
      </c>
      <c r="FH84" s="2">
        <f t="shared" ref="FH84:GI84" ca="1" si="408">+FH15</f>
        <v>727.29230769230776</v>
      </c>
      <c r="FI84" s="2">
        <f t="shared" ca="1" si="408"/>
        <v>727.29230769230776</v>
      </c>
      <c r="FJ84" s="2">
        <f t="shared" ca="1" si="408"/>
        <v>909.11538461538476</v>
      </c>
      <c r="FK84" s="138">
        <f t="shared" ca="1" si="408"/>
        <v>727.29230769230776</v>
      </c>
      <c r="FL84" s="137">
        <f t="shared" ca="1" si="408"/>
        <v>727.29230769230776</v>
      </c>
      <c r="FM84" s="2">
        <f t="shared" ca="1" si="408"/>
        <v>909.11538461538476</v>
      </c>
      <c r="FN84" s="2">
        <f t="shared" ca="1" si="408"/>
        <v>727.29230769230776</v>
      </c>
      <c r="FO84" s="2">
        <f t="shared" ca="1" si="408"/>
        <v>670.43846153847153</v>
      </c>
      <c r="FP84" s="2">
        <f t="shared" ca="1" si="408"/>
        <v>624.84615384615392</v>
      </c>
      <c r="FQ84" s="2">
        <f t="shared" ca="1" si="408"/>
        <v>499.87692307692311</v>
      </c>
      <c r="FR84" s="2">
        <f t="shared" ca="1" si="408"/>
        <v>499.87692307692311</v>
      </c>
      <c r="FS84" s="2">
        <f t="shared" ca="1" si="408"/>
        <v>624.84615384615392</v>
      </c>
      <c r="FT84" s="2">
        <f t="shared" ca="1" si="408"/>
        <v>499.87692307692311</v>
      </c>
      <c r="FU84" s="2">
        <f t="shared" ca="1" si="408"/>
        <v>499.87692307692311</v>
      </c>
      <c r="FV84" s="2">
        <f t="shared" ca="1" si="408"/>
        <v>624.84615384615392</v>
      </c>
      <c r="FW84" s="138">
        <f t="shared" ca="1" si="408"/>
        <v>624.84615384615392</v>
      </c>
      <c r="FX84" s="137">
        <f t="shared" ca="1" si="408"/>
        <v>499.87692307692311</v>
      </c>
      <c r="FY84" s="2">
        <f t="shared" ca="1" si="408"/>
        <v>624.84615384615392</v>
      </c>
      <c r="FZ84" s="2">
        <f t="shared" ca="1" si="408"/>
        <v>499.87692307692311</v>
      </c>
      <c r="GA84" s="2">
        <f t="shared" ca="1" si="408"/>
        <v>499.87692307692311</v>
      </c>
      <c r="GB84" s="2">
        <f t="shared" ca="1" si="408"/>
        <v>624.84615384615392</v>
      </c>
      <c r="GC84" s="2">
        <f t="shared" ca="1" si="408"/>
        <v>499.87692307692311</v>
      </c>
      <c r="GD84" s="2">
        <f t="shared" ca="1" si="408"/>
        <v>499.87692307692311</v>
      </c>
      <c r="GE84" s="2">
        <f t="shared" ca="1" si="408"/>
        <v>624.84615384615392</v>
      </c>
      <c r="GF84" s="2">
        <f t="shared" ca="1" si="408"/>
        <v>499.87692307692311</v>
      </c>
      <c r="GG84" s="2">
        <f t="shared" ca="1" si="408"/>
        <v>499.87692307692311</v>
      </c>
      <c r="GH84" s="2">
        <f t="shared" ca="1" si="408"/>
        <v>624.84615384615392</v>
      </c>
      <c r="GI84" s="138">
        <f t="shared" ca="1" si="408"/>
        <v>499.87692307692311</v>
      </c>
      <c r="GJ84" s="34"/>
      <c r="GK84" s="34"/>
      <c r="GL84" s="34"/>
      <c r="GM84" s="34"/>
      <c r="GN84" s="34"/>
      <c r="GO84" s="34"/>
      <c r="GP84" s="34"/>
      <c r="GQ84" s="34"/>
      <c r="GR84" s="34"/>
      <c r="GS84" s="34"/>
      <c r="GT84" s="34"/>
      <c r="GU84" s="34"/>
      <c r="GV84" s="34"/>
      <c r="GW84" s="34"/>
      <c r="GX84" s="34"/>
      <c r="GY84" s="34"/>
      <c r="GZ84" s="34"/>
      <c r="HA84" s="34"/>
      <c r="HB84" s="34"/>
      <c r="HC84" s="34"/>
      <c r="HD84" s="34"/>
      <c r="HE84" s="34"/>
      <c r="HF84" s="34"/>
      <c r="HG84" s="34"/>
      <c r="HH84" s="34"/>
      <c r="HI84" s="34"/>
      <c r="HJ84" s="34"/>
      <c r="HK84" s="34"/>
      <c r="HL84" s="34"/>
      <c r="HM84" s="34"/>
      <c r="HN84" s="34"/>
    </row>
    <row r="85" spans="1:222" ht="12.95" customHeight="1" x14ac:dyDescent="0.25">
      <c r="A85" s="34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169" t="s">
        <v>8</v>
      </c>
      <c r="P85" s="48"/>
      <c r="Q85" s="4"/>
      <c r="R85" s="143">
        <f t="shared" ref="R85:S85" si="409">+R28</f>
        <v>347857</v>
      </c>
      <c r="S85" s="2">
        <f t="shared" ca="1" si="409"/>
        <v>59361.558333333334</v>
      </c>
      <c r="T85" s="138">
        <f ca="1">+T28</f>
        <v>288495.44166666665</v>
      </c>
      <c r="U85" s="34"/>
      <c r="V85" s="137">
        <f ca="1">+V28</f>
        <v>0</v>
      </c>
      <c r="W85" s="2">
        <f ca="1">+W28</f>
        <v>336.05769230769232</v>
      </c>
      <c r="X85" s="2">
        <f t="shared" ref="X85:AG85" ca="1" si="410">+X28</f>
        <v>970.83333333333348</v>
      </c>
      <c r="Y85" s="2">
        <f t="shared" ca="1" si="410"/>
        <v>1173.7846153846156</v>
      </c>
      <c r="Z85" s="2">
        <f t="shared" ca="1" si="410"/>
        <v>3967.4756410256409</v>
      </c>
      <c r="AA85" s="2">
        <f t="shared" ca="1" si="410"/>
        <v>4690.458333333333</v>
      </c>
      <c r="AB85" s="2">
        <f t="shared" ca="1" si="410"/>
        <v>6820.3583333333336</v>
      </c>
      <c r="AC85" s="2">
        <f t="shared" ca="1" si="410"/>
        <v>8056.4333333333325</v>
      </c>
      <c r="AD85" s="2">
        <f t="shared" ca="1" si="410"/>
        <v>8056.4333333333325</v>
      </c>
      <c r="AE85" s="2">
        <f t="shared" ca="1" si="410"/>
        <v>8284.3641025641009</v>
      </c>
      <c r="AF85" s="2">
        <f t="shared" ca="1" si="410"/>
        <v>11207.742948717949</v>
      </c>
      <c r="AG85" s="2">
        <f t="shared" ca="1" si="410"/>
        <v>5797.6166666666668</v>
      </c>
      <c r="AH85" s="138">
        <f ca="1">+AH28</f>
        <v>0</v>
      </c>
      <c r="AI85" s="34"/>
      <c r="AJ85" s="137">
        <f t="shared" ref="AJ85:BO85" ca="1" si="411">+AJ28</f>
        <v>0</v>
      </c>
      <c r="AK85" s="2">
        <f t="shared" ca="1" si="411"/>
        <v>0</v>
      </c>
      <c r="AL85" s="2">
        <f t="shared" ca="1" si="411"/>
        <v>0</v>
      </c>
      <c r="AM85" s="2">
        <f t="shared" ca="1" si="411"/>
        <v>0</v>
      </c>
      <c r="AN85" s="2">
        <f t="shared" ca="1" si="411"/>
        <v>0</v>
      </c>
      <c r="AO85" s="2">
        <f t="shared" ca="1" si="411"/>
        <v>0</v>
      </c>
      <c r="AP85" s="2">
        <f t="shared" ca="1" si="411"/>
        <v>0</v>
      </c>
      <c r="AQ85" s="2">
        <f t="shared" ca="1" si="411"/>
        <v>0</v>
      </c>
      <c r="AR85" s="2">
        <f t="shared" ca="1" si="411"/>
        <v>0</v>
      </c>
      <c r="AS85" s="2">
        <f t="shared" ca="1" si="411"/>
        <v>0</v>
      </c>
      <c r="AT85" s="2">
        <f t="shared" ca="1" si="411"/>
        <v>0</v>
      </c>
      <c r="AU85" s="138">
        <f t="shared" ca="1" si="411"/>
        <v>0</v>
      </c>
      <c r="AV85" s="137">
        <f t="shared" ca="1" si="411"/>
        <v>0</v>
      </c>
      <c r="AW85" s="2">
        <f t="shared" ca="1" si="411"/>
        <v>0</v>
      </c>
      <c r="AX85" s="2">
        <f t="shared" ca="1" si="411"/>
        <v>0</v>
      </c>
      <c r="AY85" s="2">
        <f t="shared" ca="1" si="411"/>
        <v>0</v>
      </c>
      <c r="AZ85" s="2">
        <f t="shared" ca="1" si="411"/>
        <v>0</v>
      </c>
      <c r="BA85" s="2">
        <f t="shared" ca="1" si="411"/>
        <v>0</v>
      </c>
      <c r="BB85" s="2">
        <f t="shared" ca="1" si="411"/>
        <v>0</v>
      </c>
      <c r="BC85" s="2">
        <f t="shared" ca="1" si="411"/>
        <v>0</v>
      </c>
      <c r="BD85" s="2">
        <f t="shared" ca="1" si="411"/>
        <v>74.679487179487182</v>
      </c>
      <c r="BE85" s="2">
        <f t="shared" ca="1" si="411"/>
        <v>74.679487179487182</v>
      </c>
      <c r="BF85" s="2">
        <f t="shared" ca="1" si="411"/>
        <v>93.349358974358978</v>
      </c>
      <c r="BG85" s="138">
        <f t="shared" ca="1" si="411"/>
        <v>93.349358974358978</v>
      </c>
      <c r="BH85" s="137">
        <f t="shared" ca="1" si="411"/>
        <v>74.679487179487182</v>
      </c>
      <c r="BI85" s="2">
        <f t="shared" ca="1" si="411"/>
        <v>93.349358974358978</v>
      </c>
      <c r="BJ85" s="2">
        <f t="shared" ca="1" si="411"/>
        <v>74.679487179487182</v>
      </c>
      <c r="BK85" s="2">
        <f t="shared" ca="1" si="411"/>
        <v>74.679487179487182</v>
      </c>
      <c r="BL85" s="2">
        <f t="shared" ca="1" si="411"/>
        <v>93.349358974358978</v>
      </c>
      <c r="BM85" s="2">
        <f t="shared" ca="1" si="411"/>
        <v>74.679487179487182</v>
      </c>
      <c r="BN85" s="2">
        <f t="shared" ca="1" si="411"/>
        <v>74.679487179487182</v>
      </c>
      <c r="BO85" s="2">
        <f t="shared" ca="1" si="411"/>
        <v>93.349358974358978</v>
      </c>
      <c r="BP85" s="2">
        <f t="shared" ref="BP85:CU85" ca="1" si="412">+BP28</f>
        <v>74.679487179487182</v>
      </c>
      <c r="BQ85" s="2">
        <f t="shared" ca="1" si="412"/>
        <v>74.679487179487182</v>
      </c>
      <c r="BR85" s="2">
        <f t="shared" ca="1" si="412"/>
        <v>93.349358974358978</v>
      </c>
      <c r="BS85" s="138">
        <f t="shared" ca="1" si="412"/>
        <v>74.679487179487182</v>
      </c>
      <c r="BT85" s="137">
        <f t="shared" ca="1" si="412"/>
        <v>74.679487179487182</v>
      </c>
      <c r="BU85" s="2">
        <f t="shared" ca="1" si="412"/>
        <v>93.349358974358978</v>
      </c>
      <c r="BV85" s="2">
        <f t="shared" ca="1" si="412"/>
        <v>74.679487179487182</v>
      </c>
      <c r="BW85" s="2">
        <f t="shared" ca="1" si="412"/>
        <v>74.679487179487182</v>
      </c>
      <c r="BX85" s="2">
        <f t="shared" ca="1" si="412"/>
        <v>93.349358974358978</v>
      </c>
      <c r="BY85" s="2">
        <f t="shared" ca="1" si="412"/>
        <v>74.679487179487182</v>
      </c>
      <c r="BZ85" s="2">
        <f t="shared" ca="1" si="412"/>
        <v>74.679487179487182</v>
      </c>
      <c r="CA85" s="2">
        <f t="shared" ca="1" si="412"/>
        <v>93.349358974358978</v>
      </c>
      <c r="CB85" s="2">
        <f t="shared" ca="1" si="412"/>
        <v>74.679487179487182</v>
      </c>
      <c r="CC85" s="2">
        <f t="shared" ca="1" si="412"/>
        <v>74.679487179487182</v>
      </c>
      <c r="CD85" s="2">
        <f t="shared" ca="1" si="412"/>
        <v>93.349358974358978</v>
      </c>
      <c r="CE85" s="138">
        <f t="shared" ca="1" si="412"/>
        <v>277.63076923076926</v>
      </c>
      <c r="CF85" s="137">
        <f t="shared" ca="1" si="412"/>
        <v>277.63076923076926</v>
      </c>
      <c r="CG85" s="2">
        <f t="shared" ca="1" si="412"/>
        <v>347.03846153846155</v>
      </c>
      <c r="CH85" s="2">
        <f t="shared" ca="1" si="412"/>
        <v>277.63076923076926</v>
      </c>
      <c r="CI85" s="2">
        <f t="shared" ca="1" si="412"/>
        <v>277.63076923076926</v>
      </c>
      <c r="CJ85" s="2">
        <f t="shared" ca="1" si="412"/>
        <v>347.03846153846155</v>
      </c>
      <c r="CK85" s="2">
        <f t="shared" ca="1" si="412"/>
        <v>277.63076923076926</v>
      </c>
      <c r="CL85" s="2">
        <f t="shared" ca="1" si="412"/>
        <v>277.63076923076926</v>
      </c>
      <c r="CM85" s="2">
        <f t="shared" ca="1" si="412"/>
        <v>428.46474358974359</v>
      </c>
      <c r="CN85" s="2">
        <f t="shared" ca="1" si="412"/>
        <v>342.7717948717949</v>
      </c>
      <c r="CO85" s="2">
        <f t="shared" ca="1" si="412"/>
        <v>342.7717948717949</v>
      </c>
      <c r="CP85" s="2">
        <f t="shared" ca="1" si="412"/>
        <v>428.46474358974359</v>
      </c>
      <c r="CQ85" s="138">
        <f t="shared" ca="1" si="412"/>
        <v>342.7717948717949</v>
      </c>
      <c r="CR85" s="137">
        <f t="shared" ca="1" si="412"/>
        <v>342.7717948717949</v>
      </c>
      <c r="CS85" s="2">
        <f t="shared" ca="1" si="412"/>
        <v>428.46474358974359</v>
      </c>
      <c r="CT85" s="2">
        <f t="shared" ca="1" si="412"/>
        <v>342.7717948717949</v>
      </c>
      <c r="CU85" s="2">
        <f t="shared" ca="1" si="412"/>
        <v>366.81538461538463</v>
      </c>
      <c r="CV85" s="2">
        <f t="shared" ref="CV85:EA85" ca="1" si="413">+CV28</f>
        <v>458.51923076923077</v>
      </c>
      <c r="CW85" s="2">
        <f t="shared" ca="1" si="413"/>
        <v>366.81538461538463</v>
      </c>
      <c r="CX85" s="2">
        <f t="shared" ca="1" si="413"/>
        <v>366.81538461538463</v>
      </c>
      <c r="CY85" s="2">
        <f t="shared" ca="1" si="413"/>
        <v>458.51923076923077</v>
      </c>
      <c r="CZ85" s="2">
        <f t="shared" ca="1" si="413"/>
        <v>366.81538461538463</v>
      </c>
      <c r="DA85" s="2">
        <f t="shared" ca="1" si="413"/>
        <v>366.81538461538463</v>
      </c>
      <c r="DB85" s="2">
        <f t="shared" ca="1" si="413"/>
        <v>458.51923076923077</v>
      </c>
      <c r="DC85" s="138">
        <f t="shared" ca="1" si="413"/>
        <v>366.81538461538463</v>
      </c>
      <c r="DD85" s="137">
        <f t="shared" ca="1" si="413"/>
        <v>366.81538461538463</v>
      </c>
      <c r="DE85" s="2">
        <f t="shared" ca="1" si="413"/>
        <v>458.51923076923077</v>
      </c>
      <c r="DF85" s="2">
        <f t="shared" ca="1" si="413"/>
        <v>366.81538461538463</v>
      </c>
      <c r="DG85" s="2">
        <f t="shared" ca="1" si="413"/>
        <v>366.81538461538463</v>
      </c>
      <c r="DH85" s="2">
        <f t="shared" ca="1" si="413"/>
        <v>458.51923076923077</v>
      </c>
      <c r="DI85" s="2">
        <f t="shared" ca="1" si="413"/>
        <v>619.72564102564104</v>
      </c>
      <c r="DJ85" s="2">
        <f t="shared" ca="1" si="413"/>
        <v>619.72564102564104</v>
      </c>
      <c r="DK85" s="2">
        <f t="shared" ca="1" si="413"/>
        <v>774.65705128205127</v>
      </c>
      <c r="DL85" s="2">
        <f t="shared" ca="1" si="413"/>
        <v>619.72564102564104</v>
      </c>
      <c r="DM85" s="2">
        <f t="shared" ca="1" si="413"/>
        <v>619.72564102564104</v>
      </c>
      <c r="DN85" s="2">
        <f t="shared" ca="1" si="413"/>
        <v>774.65705128205127</v>
      </c>
      <c r="DO85" s="138">
        <f t="shared" ca="1" si="413"/>
        <v>774.65705128205127</v>
      </c>
      <c r="DP85" s="137">
        <f t="shared" ca="1" si="413"/>
        <v>619.72564102564104</v>
      </c>
      <c r="DQ85" s="2">
        <f t="shared" ca="1" si="413"/>
        <v>774.65705128205127</v>
      </c>
      <c r="DR85" s="2">
        <f t="shared" ca="1" si="413"/>
        <v>619.72564102564104</v>
      </c>
      <c r="DS85" s="2">
        <f t="shared" ca="1" si="413"/>
        <v>619.72564102564104</v>
      </c>
      <c r="DT85" s="2">
        <f t="shared" ca="1" si="413"/>
        <v>774.65705128205127</v>
      </c>
      <c r="DU85" s="2">
        <f t="shared" ca="1" si="413"/>
        <v>619.72564102564104</v>
      </c>
      <c r="DV85" s="2">
        <f t="shared" ca="1" si="413"/>
        <v>619.72564102564104</v>
      </c>
      <c r="DW85" s="2">
        <f t="shared" ca="1" si="413"/>
        <v>774.65705128205127</v>
      </c>
      <c r="DX85" s="2">
        <f t="shared" ca="1" si="413"/>
        <v>619.72564102564104</v>
      </c>
      <c r="DY85" s="2">
        <f t="shared" ca="1" si="413"/>
        <v>619.72564102564104</v>
      </c>
      <c r="DZ85" s="2">
        <f t="shared" ca="1" si="413"/>
        <v>774.65705128205127</v>
      </c>
      <c r="EA85" s="138">
        <f t="shared" ca="1" si="413"/>
        <v>619.72564102564104</v>
      </c>
      <c r="EB85" s="137">
        <f t="shared" ref="EB85:FG85" ca="1" si="414">+EB28</f>
        <v>619.72564102564104</v>
      </c>
      <c r="EC85" s="2">
        <f t="shared" ca="1" si="414"/>
        <v>774.65705128205127</v>
      </c>
      <c r="ED85" s="2">
        <f t="shared" ca="1" si="414"/>
        <v>619.72564102564104</v>
      </c>
      <c r="EE85" s="2">
        <f t="shared" ca="1" si="414"/>
        <v>619.72564102564104</v>
      </c>
      <c r="EF85" s="2">
        <f t="shared" ca="1" si="414"/>
        <v>774.65705128205127</v>
      </c>
      <c r="EG85" s="2">
        <f t="shared" ca="1" si="414"/>
        <v>619.72564102564104</v>
      </c>
      <c r="EH85" s="2">
        <f t="shared" ca="1" si="414"/>
        <v>619.72564102564104</v>
      </c>
      <c r="EI85" s="2">
        <f t="shared" ca="1" si="414"/>
        <v>774.65705128205127</v>
      </c>
      <c r="EJ85" s="2">
        <f t="shared" ca="1" si="414"/>
        <v>619.72564102564104</v>
      </c>
      <c r="EK85" s="2">
        <f t="shared" ca="1" si="414"/>
        <v>619.72564102564104</v>
      </c>
      <c r="EL85" s="2">
        <f t="shared" ca="1" si="414"/>
        <v>774.65705128205127</v>
      </c>
      <c r="EM85" s="138">
        <f t="shared" ca="1" si="414"/>
        <v>619.72564102564104</v>
      </c>
      <c r="EN85" s="137">
        <f t="shared" ca="1" si="414"/>
        <v>619.72564102564104</v>
      </c>
      <c r="EO85" s="2">
        <f t="shared" ca="1" si="414"/>
        <v>774.65705128205127</v>
      </c>
      <c r="EP85" s="2">
        <f t="shared" ca="1" si="414"/>
        <v>619.72564102564104</v>
      </c>
      <c r="EQ85" s="2">
        <f t="shared" ca="1" si="414"/>
        <v>619.72564102564104</v>
      </c>
      <c r="ER85" s="2">
        <f t="shared" ca="1" si="414"/>
        <v>774.65705128205127</v>
      </c>
      <c r="ES85" s="2">
        <f t="shared" ca="1" si="414"/>
        <v>619.72564102564104</v>
      </c>
      <c r="ET85" s="2">
        <f t="shared" ca="1" si="414"/>
        <v>619.72564102564104</v>
      </c>
      <c r="EU85" s="2">
        <f t="shared" ca="1" si="414"/>
        <v>774.65705128205127</v>
      </c>
      <c r="EV85" s="2">
        <f t="shared" ca="1" si="414"/>
        <v>619.72564102564104</v>
      </c>
      <c r="EW85" s="2">
        <f t="shared" ca="1" si="414"/>
        <v>619.72564102564104</v>
      </c>
      <c r="EX85" s="2">
        <f t="shared" ca="1" si="414"/>
        <v>774.65705128205127</v>
      </c>
      <c r="EY85" s="138">
        <f t="shared" ca="1" si="414"/>
        <v>847.65641025641025</v>
      </c>
      <c r="EZ85" s="137">
        <f t="shared" ca="1" si="414"/>
        <v>847.65641025641025</v>
      </c>
      <c r="FA85" s="2">
        <f t="shared" ca="1" si="414"/>
        <v>1059.5705128205127</v>
      </c>
      <c r="FB85" s="2">
        <f t="shared" ca="1" si="414"/>
        <v>847.65641025641025</v>
      </c>
      <c r="FC85" s="2">
        <f t="shared" ca="1" si="414"/>
        <v>847.65641025641025</v>
      </c>
      <c r="FD85" s="2">
        <f t="shared" ca="1" si="414"/>
        <v>1059.5705128205127</v>
      </c>
      <c r="FE85" s="2">
        <f t="shared" ca="1" si="414"/>
        <v>847.65641025641025</v>
      </c>
      <c r="FF85" s="2">
        <f t="shared" ca="1" si="414"/>
        <v>847.65641025641025</v>
      </c>
      <c r="FG85" s="2">
        <f t="shared" ca="1" si="414"/>
        <v>1059.5705128205127</v>
      </c>
      <c r="FH85" s="2">
        <f t="shared" ref="FH85:GI85" ca="1" si="415">+FH28</f>
        <v>891.94102564102559</v>
      </c>
      <c r="FI85" s="2">
        <f t="shared" ca="1" si="415"/>
        <v>891.94102564102559</v>
      </c>
      <c r="FJ85" s="2">
        <f t="shared" ca="1" si="415"/>
        <v>1114.926282051282</v>
      </c>
      <c r="FK85" s="138">
        <f t="shared" ca="1" si="415"/>
        <v>891.94102564102559</v>
      </c>
      <c r="FL85" s="137">
        <f t="shared" ca="1" si="415"/>
        <v>891.94102564102559</v>
      </c>
      <c r="FM85" s="2">
        <f t="shared" ca="1" si="415"/>
        <v>1114.926282051282</v>
      </c>
      <c r="FN85" s="2">
        <f t="shared" ca="1" si="415"/>
        <v>891.94102564102559</v>
      </c>
      <c r="FO85" s="2">
        <f t="shared" ca="1" si="415"/>
        <v>891.94102564102559</v>
      </c>
      <c r="FP85" s="2">
        <f t="shared" ca="1" si="415"/>
        <v>1114.926282051282</v>
      </c>
      <c r="FQ85" s="2">
        <f t="shared" ca="1" si="415"/>
        <v>891.94102564102559</v>
      </c>
      <c r="FR85" s="2">
        <f t="shared" ca="1" si="415"/>
        <v>891.94102564102559</v>
      </c>
      <c r="FS85" s="2">
        <f t="shared" ca="1" si="415"/>
        <v>1114.926282051282</v>
      </c>
      <c r="FT85" s="2">
        <f t="shared" ca="1" si="415"/>
        <v>891.94102564102559</v>
      </c>
      <c r="FU85" s="2">
        <f t="shared" ca="1" si="415"/>
        <v>891.94102564102559</v>
      </c>
      <c r="FV85" s="2">
        <f t="shared" ca="1" si="415"/>
        <v>1114.926282051282</v>
      </c>
      <c r="FW85" s="138">
        <f t="shared" ca="1" si="415"/>
        <v>1114.926282051282</v>
      </c>
      <c r="FX85" s="137">
        <f t="shared" ca="1" si="415"/>
        <v>891.94102564102559</v>
      </c>
      <c r="FY85" s="2">
        <f t="shared" ca="1" si="415"/>
        <v>1114.926282051282</v>
      </c>
      <c r="FZ85" s="2">
        <f t="shared" ca="1" si="415"/>
        <v>891.94102564102559</v>
      </c>
      <c r="GA85" s="2">
        <f t="shared" ca="1" si="415"/>
        <v>891.94102564102559</v>
      </c>
      <c r="GB85" s="2">
        <f t="shared" ca="1" si="415"/>
        <v>1114.926282051282</v>
      </c>
      <c r="GC85" s="2">
        <f t="shared" ca="1" si="415"/>
        <v>891.94102564102559</v>
      </c>
      <c r="GD85" s="2">
        <f t="shared" ca="1" si="415"/>
        <v>891.94102564102559</v>
      </c>
      <c r="GE85" s="2">
        <f t="shared" ca="1" si="415"/>
        <v>1114.926282051282</v>
      </c>
      <c r="GF85" s="2">
        <f t="shared" ca="1" si="415"/>
        <v>891.94102564102559</v>
      </c>
      <c r="GG85" s="2">
        <f t="shared" ca="1" si="415"/>
        <v>891.94102564102559</v>
      </c>
      <c r="GH85" s="2">
        <f t="shared" ca="1" si="415"/>
        <v>1114.926282051282</v>
      </c>
      <c r="GI85" s="138">
        <f t="shared" ca="1" si="415"/>
        <v>891.94102564102559</v>
      </c>
      <c r="GJ85" s="34"/>
      <c r="GK85" s="34"/>
      <c r="GL85" s="34"/>
      <c r="GM85" s="34"/>
      <c r="GN85" s="34"/>
      <c r="GO85" s="34"/>
      <c r="GP85" s="34"/>
      <c r="GQ85" s="34"/>
      <c r="GR85" s="34"/>
      <c r="GS85" s="34"/>
      <c r="GT85" s="34"/>
      <c r="GU85" s="34"/>
      <c r="GV85" s="34"/>
      <c r="GW85" s="34"/>
      <c r="GX85" s="34"/>
      <c r="GY85" s="34"/>
      <c r="GZ85" s="34"/>
      <c r="HA85" s="34"/>
      <c r="HB85" s="34"/>
      <c r="HC85" s="34"/>
      <c r="HD85" s="34"/>
      <c r="HE85" s="34"/>
      <c r="HF85" s="34"/>
      <c r="HG85" s="34"/>
      <c r="HH85" s="34"/>
      <c r="HI85" s="34"/>
      <c r="HJ85" s="34"/>
      <c r="HK85" s="34"/>
      <c r="HL85" s="34"/>
      <c r="HM85" s="34"/>
      <c r="HN85" s="34"/>
    </row>
    <row r="86" spans="1:222" ht="12.95" customHeight="1" x14ac:dyDescent="0.25">
      <c r="A86" s="34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169"/>
      <c r="P86" s="48"/>
      <c r="Q86" s="4"/>
      <c r="R86" s="143"/>
      <c r="S86" s="2"/>
      <c r="T86" s="138"/>
      <c r="U86" s="34"/>
      <c r="V86" s="137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138"/>
      <c r="AI86" s="34"/>
      <c r="AJ86" s="13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138"/>
      <c r="AV86" s="137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138"/>
      <c r="BH86" s="137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138"/>
      <c r="BT86" s="137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138"/>
      <c r="CF86" s="137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138"/>
      <c r="CR86" s="137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138"/>
      <c r="DD86" s="137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138"/>
      <c r="DP86" s="137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138"/>
      <c r="EB86" s="137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138"/>
      <c r="EN86" s="137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138"/>
      <c r="EZ86" s="137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138"/>
      <c r="FL86" s="137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138"/>
      <c r="FX86" s="137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138"/>
      <c r="GJ86" s="34"/>
      <c r="GK86" s="34"/>
      <c r="GL86" s="34"/>
      <c r="GM86" s="34"/>
      <c r="GN86" s="34"/>
      <c r="GO86" s="34"/>
      <c r="GP86" s="34"/>
      <c r="GQ86" s="34"/>
      <c r="GR86" s="34"/>
      <c r="GS86" s="34"/>
      <c r="GT86" s="34"/>
      <c r="GU86" s="34"/>
      <c r="GV86" s="34"/>
      <c r="GW86" s="34"/>
      <c r="GX86" s="34"/>
      <c r="GY86" s="34"/>
      <c r="GZ86" s="34"/>
      <c r="HA86" s="34"/>
      <c r="HB86" s="34"/>
      <c r="HC86" s="34"/>
      <c r="HD86" s="34"/>
      <c r="HE86" s="34"/>
      <c r="HF86" s="34"/>
      <c r="HG86" s="34"/>
      <c r="HH86" s="34"/>
      <c r="HI86" s="34"/>
      <c r="HJ86" s="34"/>
      <c r="HK86" s="34"/>
      <c r="HL86" s="34"/>
      <c r="HM86" s="34"/>
      <c r="HN86" s="34"/>
    </row>
    <row r="87" spans="1:222" ht="12.95" customHeight="1" x14ac:dyDescent="0.25">
      <c r="A87" s="34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143" t="s">
        <v>9</v>
      </c>
      <c r="P87" s="48"/>
      <c r="Q87" s="4"/>
      <c r="R87" s="143">
        <f t="shared" ref="R87:S87" si="416">+R37</f>
        <v>182572</v>
      </c>
      <c r="S87" s="2">
        <f t="shared" ca="1" si="416"/>
        <v>177419.07692307694</v>
      </c>
      <c r="T87" s="138">
        <f ca="1">+T37</f>
        <v>5152.9230769230762</v>
      </c>
      <c r="U87" s="34"/>
      <c r="V87" s="137">
        <f ca="1">+V37</f>
        <v>0</v>
      </c>
      <c r="W87" s="2">
        <f ca="1">+W37</f>
        <v>1013.4743589743589</v>
      </c>
      <c r="X87" s="2">
        <f t="shared" ref="X87:AG87" ca="1" si="417">+X37</f>
        <v>20589.461538461539</v>
      </c>
      <c r="Y87" s="2">
        <f t="shared" ca="1" si="417"/>
        <v>28761.666666666668</v>
      </c>
      <c r="Z87" s="2">
        <f t="shared" ca="1" si="417"/>
        <v>47003.192307692312</v>
      </c>
      <c r="AA87" s="2">
        <f t="shared" ca="1" si="417"/>
        <v>27427.2051282051</v>
      </c>
      <c r="AB87" s="2">
        <f t="shared" ca="1" si="417"/>
        <v>19255.000000000025</v>
      </c>
      <c r="AC87" s="2">
        <f t="shared" ca="1" si="417"/>
        <v>0</v>
      </c>
      <c r="AD87" s="2">
        <f t="shared" ca="1" si="417"/>
        <v>4187.5</v>
      </c>
      <c r="AE87" s="2">
        <f t="shared" ca="1" si="417"/>
        <v>10478.910256410258</v>
      </c>
      <c r="AF87" s="2">
        <f t="shared" ca="1" si="417"/>
        <v>12840.666666666668</v>
      </c>
      <c r="AG87" s="2">
        <f t="shared" ca="1" si="417"/>
        <v>5862.0000000000018</v>
      </c>
      <c r="AH87" s="138">
        <f ca="1">+AH37</f>
        <v>0</v>
      </c>
      <c r="AI87" s="34"/>
      <c r="AJ87" s="137">
        <f t="shared" ref="AJ87:BO87" ca="1" si="418">+AJ37</f>
        <v>0</v>
      </c>
      <c r="AK87" s="2">
        <f t="shared" ca="1" si="418"/>
        <v>0</v>
      </c>
      <c r="AL87" s="2">
        <f t="shared" ca="1" si="418"/>
        <v>0</v>
      </c>
      <c r="AM87" s="2">
        <f t="shared" ca="1" si="418"/>
        <v>0</v>
      </c>
      <c r="AN87" s="2">
        <f t="shared" ca="1" si="418"/>
        <v>0</v>
      </c>
      <c r="AO87" s="2">
        <f t="shared" ca="1" si="418"/>
        <v>0</v>
      </c>
      <c r="AP87" s="2">
        <f t="shared" ca="1" si="418"/>
        <v>0</v>
      </c>
      <c r="AQ87" s="2">
        <f t="shared" ca="1" si="418"/>
        <v>0</v>
      </c>
      <c r="AR87" s="2">
        <f t="shared" ca="1" si="418"/>
        <v>0</v>
      </c>
      <c r="AS87" s="2">
        <f t="shared" ca="1" si="418"/>
        <v>0</v>
      </c>
      <c r="AT87" s="2">
        <f t="shared" ca="1" si="418"/>
        <v>0</v>
      </c>
      <c r="AU87" s="138">
        <f t="shared" ca="1" si="418"/>
        <v>0</v>
      </c>
      <c r="AV87" s="137">
        <f t="shared" ca="1" si="418"/>
        <v>0</v>
      </c>
      <c r="AW87" s="2">
        <f t="shared" ca="1" si="418"/>
        <v>0</v>
      </c>
      <c r="AX87" s="2">
        <f t="shared" ca="1" si="418"/>
        <v>0</v>
      </c>
      <c r="AY87" s="2">
        <f t="shared" ca="1" si="418"/>
        <v>0</v>
      </c>
      <c r="AZ87" s="2">
        <f t="shared" ca="1" si="418"/>
        <v>0</v>
      </c>
      <c r="BA87" s="2">
        <f t="shared" ca="1" si="418"/>
        <v>0</v>
      </c>
      <c r="BB87" s="2">
        <f t="shared" ca="1" si="418"/>
        <v>0</v>
      </c>
      <c r="BC87" s="2">
        <f t="shared" ca="1" si="418"/>
        <v>0</v>
      </c>
      <c r="BD87" s="2">
        <f t="shared" ca="1" si="418"/>
        <v>0</v>
      </c>
      <c r="BE87" s="2">
        <f t="shared" ca="1" si="418"/>
        <v>289.56410256410254</v>
      </c>
      <c r="BF87" s="2">
        <f t="shared" ca="1" si="418"/>
        <v>361.95512820512818</v>
      </c>
      <c r="BG87" s="138">
        <f t="shared" ca="1" si="418"/>
        <v>361.95512820512818</v>
      </c>
      <c r="BH87" s="137">
        <f t="shared" ca="1" si="418"/>
        <v>289.56410256410254</v>
      </c>
      <c r="BI87" s="2">
        <f t="shared" ca="1" si="418"/>
        <v>361.95512820512818</v>
      </c>
      <c r="BJ87" s="2">
        <f t="shared" ca="1" si="418"/>
        <v>289.56410256410254</v>
      </c>
      <c r="BK87" s="2">
        <f t="shared" ca="1" si="418"/>
        <v>289.56410256410254</v>
      </c>
      <c r="BL87" s="2">
        <f t="shared" ca="1" si="418"/>
        <v>2765.5448717948721</v>
      </c>
      <c r="BM87" s="2">
        <f t="shared" ca="1" si="418"/>
        <v>2212.4358974358975</v>
      </c>
      <c r="BN87" s="2">
        <f t="shared" ca="1" si="418"/>
        <v>2212.4358974358975</v>
      </c>
      <c r="BO87" s="2">
        <f t="shared" ca="1" si="418"/>
        <v>2765.5448717948721</v>
      </c>
      <c r="BP87" s="2">
        <f t="shared" ref="BP87:CU87" ca="1" si="419">+BP37</f>
        <v>2212.4358974358975</v>
      </c>
      <c r="BQ87" s="2">
        <f t="shared" ca="1" si="419"/>
        <v>2212.4358974358975</v>
      </c>
      <c r="BR87" s="2">
        <f t="shared" ca="1" si="419"/>
        <v>2765.5448717948721</v>
      </c>
      <c r="BS87" s="138">
        <f t="shared" ca="1" si="419"/>
        <v>2212.4358974358975</v>
      </c>
      <c r="BT87" s="137">
        <f t="shared" ca="1" si="419"/>
        <v>2212.4358974358975</v>
      </c>
      <c r="BU87" s="2">
        <f t="shared" ca="1" si="419"/>
        <v>2765.5448717948721</v>
      </c>
      <c r="BV87" s="2">
        <f t="shared" ca="1" si="419"/>
        <v>2212.4358974358975</v>
      </c>
      <c r="BW87" s="2">
        <f t="shared" ca="1" si="419"/>
        <v>2212.4358974358975</v>
      </c>
      <c r="BX87" s="2">
        <f t="shared" ca="1" si="419"/>
        <v>2765.5448717948721</v>
      </c>
      <c r="BY87" s="2">
        <f t="shared" ca="1" si="419"/>
        <v>2212.4358974358975</v>
      </c>
      <c r="BZ87" s="2">
        <f t="shared" ca="1" si="419"/>
        <v>2212.4358974358975</v>
      </c>
      <c r="CA87" s="2">
        <f t="shared" ca="1" si="419"/>
        <v>2765.5448717948721</v>
      </c>
      <c r="CB87" s="2">
        <f t="shared" ca="1" si="419"/>
        <v>2212.4358974358975</v>
      </c>
      <c r="CC87" s="2">
        <f t="shared" ca="1" si="419"/>
        <v>2212.4358974358975</v>
      </c>
      <c r="CD87" s="2">
        <f t="shared" ca="1" si="419"/>
        <v>2765.5448717948721</v>
      </c>
      <c r="CE87" s="138">
        <f t="shared" ca="1" si="419"/>
        <v>2212.4358974358975</v>
      </c>
      <c r="CF87" s="137">
        <f t="shared" ca="1" si="419"/>
        <v>3693.5897435897436</v>
      </c>
      <c r="CG87" s="2">
        <f t="shared" ca="1" si="419"/>
        <v>4616.9871794871797</v>
      </c>
      <c r="CH87" s="2">
        <f t="shared" ca="1" si="419"/>
        <v>3693.5897435897436</v>
      </c>
      <c r="CI87" s="2">
        <f t="shared" ca="1" si="419"/>
        <v>3693.5897435897436</v>
      </c>
      <c r="CJ87" s="2">
        <f t="shared" ca="1" si="419"/>
        <v>4616.9871794871797</v>
      </c>
      <c r="CK87" s="2">
        <f t="shared" ca="1" si="419"/>
        <v>3693.5897435897436</v>
      </c>
      <c r="CL87" s="2">
        <f t="shared" ca="1" si="419"/>
        <v>3693.5897435897436</v>
      </c>
      <c r="CM87" s="2">
        <f t="shared" ca="1" si="419"/>
        <v>4616.9871794871797</v>
      </c>
      <c r="CN87" s="2">
        <f t="shared" ca="1" si="419"/>
        <v>3621.1987179487228</v>
      </c>
      <c r="CO87" s="2">
        <f t="shared" ca="1" si="419"/>
        <v>3404.0256410256411</v>
      </c>
      <c r="CP87" s="2">
        <f t="shared" ca="1" si="419"/>
        <v>4255.0320512820508</v>
      </c>
      <c r="CQ87" s="138">
        <f t="shared" ca="1" si="419"/>
        <v>3404.0256410256411</v>
      </c>
      <c r="CR87" s="137">
        <f t="shared" ca="1" si="419"/>
        <v>3404.0256410256411</v>
      </c>
      <c r="CS87" s="2">
        <f t="shared" ca="1" si="419"/>
        <v>4255.0320512820508</v>
      </c>
      <c r="CT87" s="2">
        <f t="shared" ca="1" si="419"/>
        <v>3404.0256410256411</v>
      </c>
      <c r="CU87" s="2">
        <f t="shared" ca="1" si="419"/>
        <v>3404.0256410256411</v>
      </c>
      <c r="CV87" s="2">
        <f t="shared" ref="CV87:EA87" ca="1" si="420">+CV37</f>
        <v>1851.4423076922785</v>
      </c>
      <c r="CW87" s="2">
        <f t="shared" ca="1" si="420"/>
        <v>1481.1538461538462</v>
      </c>
      <c r="CX87" s="2">
        <f t="shared" ca="1" si="420"/>
        <v>1481.1538461538462</v>
      </c>
      <c r="CY87" s="2">
        <f t="shared" ca="1" si="420"/>
        <v>1851.4423076923076</v>
      </c>
      <c r="CZ87" s="2">
        <f t="shared" ca="1" si="420"/>
        <v>1481.1538461538462</v>
      </c>
      <c r="DA87" s="2">
        <f t="shared" ca="1" si="420"/>
        <v>1481.1538461538462</v>
      </c>
      <c r="DB87" s="2">
        <f t="shared" ca="1" si="420"/>
        <v>1851.4423076923076</v>
      </c>
      <c r="DC87" s="138">
        <f t="shared" ca="1" si="420"/>
        <v>1481.1538461538462</v>
      </c>
      <c r="DD87" s="137">
        <f t="shared" ca="1" si="420"/>
        <v>1481.1538461538462</v>
      </c>
      <c r="DE87" s="2">
        <f t="shared" ca="1" si="420"/>
        <v>1851.4423076923076</v>
      </c>
      <c r="DF87" s="2">
        <f t="shared" ca="1" si="420"/>
        <v>1481.1538461538462</v>
      </c>
      <c r="DG87" s="2">
        <f t="shared" ca="1" si="420"/>
        <v>1481.1538461538462</v>
      </c>
      <c r="DH87" s="2">
        <f t="shared" ca="1" si="420"/>
        <v>1851.4423076923076</v>
      </c>
      <c r="DI87" s="2">
        <f t="shared" ca="1" si="420"/>
        <v>1481.1538461538462</v>
      </c>
      <c r="DJ87" s="2">
        <f t="shared" ca="1" si="420"/>
        <v>1481.1538461538462</v>
      </c>
      <c r="DK87" s="2">
        <f t="shared" ca="1" si="420"/>
        <v>1851.4423076923076</v>
      </c>
      <c r="DL87" s="2">
        <f t="shared" ca="1" si="420"/>
        <v>1481.1538461538462</v>
      </c>
      <c r="DM87" s="2">
        <f t="shared" ca="1" si="420"/>
        <v>1481.1538461538462</v>
      </c>
      <c r="DN87" s="2">
        <f t="shared" ca="1" si="420"/>
        <v>1851.4423076923076</v>
      </c>
      <c r="DO87" s="138">
        <f t="shared" ca="1" si="420"/>
        <v>1481.153846153873</v>
      </c>
      <c r="DP87" s="137">
        <f t="shared" ca="1" si="420"/>
        <v>0</v>
      </c>
      <c r="DQ87" s="2">
        <f t="shared" ca="1" si="420"/>
        <v>0</v>
      </c>
      <c r="DR87" s="2">
        <f t="shared" ca="1" si="420"/>
        <v>0</v>
      </c>
      <c r="DS87" s="2">
        <f t="shared" ca="1" si="420"/>
        <v>0</v>
      </c>
      <c r="DT87" s="2">
        <f t="shared" ca="1" si="420"/>
        <v>0</v>
      </c>
      <c r="DU87" s="2">
        <f t="shared" ca="1" si="420"/>
        <v>0</v>
      </c>
      <c r="DV87" s="2">
        <f t="shared" ca="1" si="420"/>
        <v>0</v>
      </c>
      <c r="DW87" s="2">
        <f t="shared" ca="1" si="420"/>
        <v>0</v>
      </c>
      <c r="DX87" s="2">
        <f t="shared" ca="1" si="420"/>
        <v>0</v>
      </c>
      <c r="DY87" s="2">
        <f t="shared" ca="1" si="420"/>
        <v>0</v>
      </c>
      <c r="DZ87" s="2">
        <f t="shared" ca="1" si="420"/>
        <v>0</v>
      </c>
      <c r="EA87" s="138">
        <f t="shared" ca="1" si="420"/>
        <v>0</v>
      </c>
      <c r="EB87" s="137">
        <f t="shared" ref="EB87:FG87" ca="1" si="421">+EB37</f>
        <v>0</v>
      </c>
      <c r="EC87" s="2">
        <f t="shared" ca="1" si="421"/>
        <v>0</v>
      </c>
      <c r="ED87" s="2">
        <f t="shared" ca="1" si="421"/>
        <v>0</v>
      </c>
      <c r="EE87" s="2">
        <f t="shared" ca="1" si="421"/>
        <v>0</v>
      </c>
      <c r="EF87" s="2">
        <f t="shared" ca="1" si="421"/>
        <v>0</v>
      </c>
      <c r="EG87" s="2">
        <f t="shared" ca="1" si="421"/>
        <v>558.33333333333337</v>
      </c>
      <c r="EH87" s="2">
        <f t="shared" ca="1" si="421"/>
        <v>558.33333333333337</v>
      </c>
      <c r="EI87" s="2">
        <f t="shared" ca="1" si="421"/>
        <v>697.91666666666674</v>
      </c>
      <c r="EJ87" s="2">
        <f t="shared" ca="1" si="421"/>
        <v>558.33333333333337</v>
      </c>
      <c r="EK87" s="2">
        <f t="shared" ca="1" si="421"/>
        <v>558.33333333333337</v>
      </c>
      <c r="EL87" s="2">
        <f t="shared" ca="1" si="421"/>
        <v>697.91666666666674</v>
      </c>
      <c r="EM87" s="138">
        <f t="shared" ca="1" si="421"/>
        <v>558.33333333333337</v>
      </c>
      <c r="EN87" s="137">
        <f t="shared" ca="1" si="421"/>
        <v>558.33333333333337</v>
      </c>
      <c r="EO87" s="2">
        <f t="shared" ca="1" si="421"/>
        <v>697.91666666666674</v>
      </c>
      <c r="EP87" s="2">
        <f t="shared" ca="1" si="421"/>
        <v>558.33333333333337</v>
      </c>
      <c r="EQ87" s="2">
        <f t="shared" ca="1" si="421"/>
        <v>558.33333333333337</v>
      </c>
      <c r="ER87" s="2">
        <f t="shared" ca="1" si="421"/>
        <v>697.91666666666674</v>
      </c>
      <c r="ES87" s="2">
        <f t="shared" ca="1" si="421"/>
        <v>987.74358974358984</v>
      </c>
      <c r="ET87" s="2">
        <f t="shared" ca="1" si="421"/>
        <v>987.74358974358984</v>
      </c>
      <c r="EU87" s="2">
        <f t="shared" ca="1" si="421"/>
        <v>1234.6794871794873</v>
      </c>
      <c r="EV87" s="2">
        <f t="shared" ca="1" si="421"/>
        <v>987.74358974358984</v>
      </c>
      <c r="EW87" s="2">
        <f t="shared" ca="1" si="421"/>
        <v>987.74358974358984</v>
      </c>
      <c r="EX87" s="2">
        <f t="shared" ca="1" si="421"/>
        <v>1234.6794871794873</v>
      </c>
      <c r="EY87" s="138">
        <f t="shared" ca="1" si="421"/>
        <v>987.74358974358984</v>
      </c>
      <c r="EZ87" s="137">
        <f t="shared" ca="1" si="421"/>
        <v>987.74358974358984</v>
      </c>
      <c r="FA87" s="2">
        <f t="shared" ca="1" si="421"/>
        <v>1234.6794871794873</v>
      </c>
      <c r="FB87" s="2">
        <f t="shared" ca="1" si="421"/>
        <v>987.74358974358984</v>
      </c>
      <c r="FC87" s="2">
        <f t="shared" ca="1" si="421"/>
        <v>987.74358974358984</v>
      </c>
      <c r="FD87" s="2">
        <f t="shared" ca="1" si="421"/>
        <v>1234.6794871794873</v>
      </c>
      <c r="FE87" s="2">
        <f t="shared" ca="1" si="421"/>
        <v>987.74358974358984</v>
      </c>
      <c r="FF87" s="2">
        <f t="shared" ca="1" si="421"/>
        <v>987.74358974358984</v>
      </c>
      <c r="FG87" s="2">
        <f t="shared" ca="1" si="421"/>
        <v>1234.6794871794873</v>
      </c>
      <c r="FH87" s="2">
        <f t="shared" ref="FH87:GI87" ca="1" si="422">+FH37</f>
        <v>987.74358974358984</v>
      </c>
      <c r="FI87" s="2">
        <f t="shared" ca="1" si="422"/>
        <v>987.74358974358984</v>
      </c>
      <c r="FJ87" s="2">
        <f t="shared" ca="1" si="422"/>
        <v>1234.6794871794873</v>
      </c>
      <c r="FK87" s="138">
        <f t="shared" ca="1" si="422"/>
        <v>987.74358974358984</v>
      </c>
      <c r="FL87" s="137">
        <f t="shared" ca="1" si="422"/>
        <v>987.74358974358984</v>
      </c>
      <c r="FM87" s="2">
        <f t="shared" ca="1" si="422"/>
        <v>1234.6794871794873</v>
      </c>
      <c r="FN87" s="2">
        <f t="shared" ca="1" si="422"/>
        <v>987.74358974358984</v>
      </c>
      <c r="FO87" s="2">
        <f t="shared" ca="1" si="422"/>
        <v>987.74358974358984</v>
      </c>
      <c r="FP87" s="2">
        <f t="shared" ca="1" si="422"/>
        <v>1234.6794871794873</v>
      </c>
      <c r="FQ87" s="2">
        <f t="shared" ca="1" si="422"/>
        <v>429.41025641025823</v>
      </c>
      <c r="FR87" s="2">
        <f t="shared" ca="1" si="422"/>
        <v>429.41025641025641</v>
      </c>
      <c r="FS87" s="2">
        <f t="shared" ca="1" si="422"/>
        <v>536.76282051282055</v>
      </c>
      <c r="FT87" s="2">
        <f t="shared" ca="1" si="422"/>
        <v>429.41025641025641</v>
      </c>
      <c r="FU87" s="2">
        <f t="shared" ca="1" si="422"/>
        <v>429.41025641025641</v>
      </c>
      <c r="FV87" s="2">
        <f t="shared" ca="1" si="422"/>
        <v>536.76282051282055</v>
      </c>
      <c r="FW87" s="138">
        <f t="shared" ca="1" si="422"/>
        <v>536.76282051282055</v>
      </c>
      <c r="FX87" s="137">
        <f t="shared" ca="1" si="422"/>
        <v>429.41025641025641</v>
      </c>
      <c r="FY87" s="2">
        <f t="shared" ca="1" si="422"/>
        <v>536.76282051282055</v>
      </c>
      <c r="FZ87" s="2">
        <f t="shared" ca="1" si="422"/>
        <v>429.41025641025641</v>
      </c>
      <c r="GA87" s="2">
        <f t="shared" ca="1" si="422"/>
        <v>429.41025641025641</v>
      </c>
      <c r="GB87" s="2">
        <f t="shared" ca="1" si="422"/>
        <v>429.41025641026135</v>
      </c>
      <c r="GC87" s="2">
        <f t="shared" ca="1" si="422"/>
        <v>0</v>
      </c>
      <c r="GD87" s="2">
        <f t="shared" ca="1" si="422"/>
        <v>0</v>
      </c>
      <c r="GE87" s="2">
        <f t="shared" ca="1" si="422"/>
        <v>0</v>
      </c>
      <c r="GF87" s="2">
        <f t="shared" ca="1" si="422"/>
        <v>0</v>
      </c>
      <c r="GG87" s="2">
        <f t="shared" ca="1" si="422"/>
        <v>0</v>
      </c>
      <c r="GH87" s="2">
        <f t="shared" ca="1" si="422"/>
        <v>0</v>
      </c>
      <c r="GI87" s="138">
        <f t="shared" ca="1" si="422"/>
        <v>0</v>
      </c>
      <c r="GJ87" s="34"/>
      <c r="GK87" s="34"/>
      <c r="GL87" s="34"/>
      <c r="GM87" s="34"/>
      <c r="GN87" s="34"/>
      <c r="GO87" s="34"/>
      <c r="GP87" s="34"/>
      <c r="GQ87" s="34"/>
      <c r="GR87" s="34"/>
      <c r="GS87" s="34"/>
      <c r="GT87" s="34"/>
      <c r="GU87" s="34"/>
      <c r="GV87" s="34"/>
      <c r="GW87" s="34"/>
      <c r="GX87" s="34"/>
      <c r="GY87" s="34"/>
      <c r="GZ87" s="34"/>
      <c r="HA87" s="34"/>
      <c r="HB87" s="34"/>
      <c r="HC87" s="34"/>
      <c r="HD87" s="34"/>
      <c r="HE87" s="34"/>
      <c r="HF87" s="34"/>
      <c r="HG87" s="34"/>
      <c r="HH87" s="34"/>
      <c r="HI87" s="34"/>
      <c r="HJ87" s="34"/>
      <c r="HK87" s="34"/>
      <c r="HL87" s="34"/>
      <c r="HM87" s="34"/>
      <c r="HN87" s="34"/>
    </row>
    <row r="88" spans="1:222" ht="12.95" customHeight="1" x14ac:dyDescent="0.25">
      <c r="A88" s="34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144" t="s">
        <v>12</v>
      </c>
      <c r="P88" s="49"/>
      <c r="Q88" s="5"/>
      <c r="R88" s="144">
        <f t="shared" ref="R88:S88" si="423">+R46</f>
        <v>197188</v>
      </c>
      <c r="S88" s="58">
        <f t="shared" ca="1" si="423"/>
        <v>186981.74999999994</v>
      </c>
      <c r="T88" s="140">
        <f ca="1">+T46</f>
        <v>10206.250000000011</v>
      </c>
      <c r="U88" s="34"/>
      <c r="V88" s="139">
        <f ca="1">+V46</f>
        <v>0</v>
      </c>
      <c r="W88" s="58">
        <f ca="1">+W46</f>
        <v>280.25641025641028</v>
      </c>
      <c r="X88" s="58">
        <f t="shared" ref="X88:AG88" ca="1" si="424">+X46</f>
        <v>2914.666666666667</v>
      </c>
      <c r="Y88" s="58">
        <f t="shared" ca="1" si="424"/>
        <v>2914.666666666667</v>
      </c>
      <c r="Z88" s="58">
        <f t="shared" ca="1" si="424"/>
        <v>6244.256410256412</v>
      </c>
      <c r="AA88" s="58">
        <f t="shared" ca="1" si="424"/>
        <v>13012.884615384615</v>
      </c>
      <c r="AB88" s="58">
        <f t="shared" ca="1" si="424"/>
        <v>15204.884615384617</v>
      </c>
      <c r="AC88" s="58">
        <f t="shared" ca="1" si="424"/>
        <v>11232.948717948721</v>
      </c>
      <c r="AD88" s="58">
        <f t="shared" ca="1" si="424"/>
        <v>18971.352564102548</v>
      </c>
      <c r="AE88" s="58">
        <f t="shared" ca="1" si="424"/>
        <v>47896.666666666664</v>
      </c>
      <c r="AF88" s="58">
        <f t="shared" ca="1" si="424"/>
        <v>47896.666666666664</v>
      </c>
      <c r="AG88" s="58">
        <f t="shared" ca="1" si="424"/>
        <v>20412.499999999985</v>
      </c>
      <c r="AH88" s="140">
        <f ca="1">+AH46</f>
        <v>0</v>
      </c>
      <c r="AI88" s="34"/>
      <c r="AJ88" s="139">
        <f t="shared" ref="AJ88:BO88" ca="1" si="425">+AJ46</f>
        <v>0</v>
      </c>
      <c r="AK88" s="58">
        <f t="shared" ca="1" si="425"/>
        <v>0</v>
      </c>
      <c r="AL88" s="58">
        <f t="shared" ca="1" si="425"/>
        <v>0</v>
      </c>
      <c r="AM88" s="58">
        <f t="shared" ca="1" si="425"/>
        <v>0</v>
      </c>
      <c r="AN88" s="58">
        <f t="shared" ca="1" si="425"/>
        <v>0</v>
      </c>
      <c r="AO88" s="58">
        <f t="shared" ca="1" si="425"/>
        <v>0</v>
      </c>
      <c r="AP88" s="58">
        <f t="shared" ca="1" si="425"/>
        <v>0</v>
      </c>
      <c r="AQ88" s="58">
        <f t="shared" ca="1" si="425"/>
        <v>0</v>
      </c>
      <c r="AR88" s="58">
        <f t="shared" ca="1" si="425"/>
        <v>0</v>
      </c>
      <c r="AS88" s="58">
        <f t="shared" ca="1" si="425"/>
        <v>0</v>
      </c>
      <c r="AT88" s="58">
        <f t="shared" ca="1" si="425"/>
        <v>0</v>
      </c>
      <c r="AU88" s="140">
        <f t="shared" ca="1" si="425"/>
        <v>0</v>
      </c>
      <c r="AV88" s="139">
        <f t="shared" ca="1" si="425"/>
        <v>0</v>
      </c>
      <c r="AW88" s="58">
        <f t="shared" ca="1" si="425"/>
        <v>0</v>
      </c>
      <c r="AX88" s="58">
        <f t="shared" ca="1" si="425"/>
        <v>0</v>
      </c>
      <c r="AY88" s="58">
        <f t="shared" ca="1" si="425"/>
        <v>0</v>
      </c>
      <c r="AZ88" s="58">
        <f t="shared" ca="1" si="425"/>
        <v>0</v>
      </c>
      <c r="BA88" s="58">
        <f t="shared" ca="1" si="425"/>
        <v>0</v>
      </c>
      <c r="BB88" s="58">
        <f t="shared" ca="1" si="425"/>
        <v>0</v>
      </c>
      <c r="BC88" s="58">
        <f t="shared" ca="1" si="425"/>
        <v>0</v>
      </c>
      <c r="BD88" s="58">
        <f t="shared" ca="1" si="425"/>
        <v>0</v>
      </c>
      <c r="BE88" s="58">
        <f t="shared" ca="1" si="425"/>
        <v>0</v>
      </c>
      <c r="BF88" s="58">
        <f t="shared" ca="1" si="425"/>
        <v>0</v>
      </c>
      <c r="BG88" s="140">
        <f t="shared" ca="1" si="425"/>
        <v>280.25641025641028</v>
      </c>
      <c r="BH88" s="139">
        <f t="shared" ca="1" si="425"/>
        <v>224.2051282051282</v>
      </c>
      <c r="BI88" s="58">
        <f t="shared" ca="1" si="425"/>
        <v>280.25641025641028</v>
      </c>
      <c r="BJ88" s="58">
        <f t="shared" ca="1" si="425"/>
        <v>224.2051282051282</v>
      </c>
      <c r="BK88" s="58">
        <f t="shared" ca="1" si="425"/>
        <v>224.2051282051282</v>
      </c>
      <c r="BL88" s="58">
        <f t="shared" ca="1" si="425"/>
        <v>280.25641025641028</v>
      </c>
      <c r="BM88" s="58">
        <f t="shared" ca="1" si="425"/>
        <v>224.2051282051282</v>
      </c>
      <c r="BN88" s="58">
        <f t="shared" ca="1" si="425"/>
        <v>224.2051282051282</v>
      </c>
      <c r="BO88" s="58">
        <f t="shared" ca="1" si="425"/>
        <v>280.25641025641028</v>
      </c>
      <c r="BP88" s="58">
        <f t="shared" ref="BP88:CU88" ca="1" si="426">+BP46</f>
        <v>224.2051282051282</v>
      </c>
      <c r="BQ88" s="58">
        <f t="shared" ca="1" si="426"/>
        <v>224.2051282051282</v>
      </c>
      <c r="BR88" s="58">
        <f t="shared" ca="1" si="426"/>
        <v>280.25641025641028</v>
      </c>
      <c r="BS88" s="140">
        <f t="shared" ca="1" si="426"/>
        <v>224.2051282051282</v>
      </c>
      <c r="BT88" s="139">
        <f t="shared" ca="1" si="426"/>
        <v>224.2051282051282</v>
      </c>
      <c r="BU88" s="58">
        <f t="shared" ca="1" si="426"/>
        <v>280.25641025641028</v>
      </c>
      <c r="BV88" s="58">
        <f t="shared" ca="1" si="426"/>
        <v>224.2051282051282</v>
      </c>
      <c r="BW88" s="58">
        <f t="shared" ca="1" si="426"/>
        <v>224.2051282051282</v>
      </c>
      <c r="BX88" s="58">
        <f t="shared" ca="1" si="426"/>
        <v>280.25641025641028</v>
      </c>
      <c r="BY88" s="58">
        <f t="shared" ca="1" si="426"/>
        <v>224.2051282051282</v>
      </c>
      <c r="BZ88" s="58">
        <f t="shared" ca="1" si="426"/>
        <v>224.2051282051282</v>
      </c>
      <c r="CA88" s="58">
        <f t="shared" ca="1" si="426"/>
        <v>280.25641025641028</v>
      </c>
      <c r="CB88" s="58">
        <f t="shared" ca="1" si="426"/>
        <v>224.2051282051282</v>
      </c>
      <c r="CC88" s="58">
        <f t="shared" ca="1" si="426"/>
        <v>224.2051282051282</v>
      </c>
      <c r="CD88" s="58">
        <f t="shared" ca="1" si="426"/>
        <v>280.25641025641028</v>
      </c>
      <c r="CE88" s="140">
        <f t="shared" ca="1" si="426"/>
        <v>224.2051282051282</v>
      </c>
      <c r="CF88" s="139">
        <f t="shared" ca="1" si="426"/>
        <v>224.2051282051282</v>
      </c>
      <c r="CG88" s="58">
        <f t="shared" ca="1" si="426"/>
        <v>656.28205128205127</v>
      </c>
      <c r="CH88" s="58">
        <f t="shared" ca="1" si="426"/>
        <v>525.02564102564099</v>
      </c>
      <c r="CI88" s="58">
        <f t="shared" ca="1" si="426"/>
        <v>525.02564102564099</v>
      </c>
      <c r="CJ88" s="58">
        <f t="shared" ca="1" si="426"/>
        <v>656.28205128205127</v>
      </c>
      <c r="CK88" s="58">
        <f t="shared" ca="1" si="426"/>
        <v>525.02564102564099</v>
      </c>
      <c r="CL88" s="58">
        <f t="shared" ca="1" si="426"/>
        <v>525.02564102564099</v>
      </c>
      <c r="CM88" s="58">
        <f t="shared" ca="1" si="426"/>
        <v>656.28205128205127</v>
      </c>
      <c r="CN88" s="58">
        <f t="shared" ca="1" si="426"/>
        <v>525.02564102564099</v>
      </c>
      <c r="CO88" s="58">
        <f t="shared" ca="1" si="426"/>
        <v>525.02564102564099</v>
      </c>
      <c r="CP88" s="58">
        <f t="shared" ca="1" si="426"/>
        <v>600.23076923077167</v>
      </c>
      <c r="CQ88" s="140">
        <f t="shared" ca="1" si="426"/>
        <v>300.82051282051282</v>
      </c>
      <c r="CR88" s="139">
        <f t="shared" ca="1" si="426"/>
        <v>300.82051282051282</v>
      </c>
      <c r="CS88" s="58">
        <f t="shared" ca="1" si="426"/>
        <v>376.02564102564099</v>
      </c>
      <c r="CT88" s="58">
        <f t="shared" ca="1" si="426"/>
        <v>1147.5384615384614</v>
      </c>
      <c r="CU88" s="58">
        <f t="shared" ca="1" si="426"/>
        <v>1147.5384615384614</v>
      </c>
      <c r="CV88" s="58">
        <f t="shared" ref="CV88:EA88" ca="1" si="427">+CV46</f>
        <v>1434.4230769230771</v>
      </c>
      <c r="CW88" s="58">
        <f t="shared" ca="1" si="427"/>
        <v>1147.5384615384614</v>
      </c>
      <c r="CX88" s="58">
        <f t="shared" ca="1" si="427"/>
        <v>1147.5384615384614</v>
      </c>
      <c r="CY88" s="58">
        <f t="shared" ca="1" si="427"/>
        <v>1434.4230769230771</v>
      </c>
      <c r="CZ88" s="58">
        <f t="shared" ca="1" si="427"/>
        <v>1147.5384615384614</v>
      </c>
      <c r="DA88" s="58">
        <f t="shared" ca="1" si="427"/>
        <v>1147.5384615384614</v>
      </c>
      <c r="DB88" s="58">
        <f t="shared" ca="1" si="427"/>
        <v>1434.4230769230771</v>
      </c>
      <c r="DC88" s="140">
        <f t="shared" ca="1" si="427"/>
        <v>1147.5384615384614</v>
      </c>
      <c r="DD88" s="139">
        <f t="shared" ca="1" si="427"/>
        <v>1147.5384615384614</v>
      </c>
      <c r="DE88" s="58">
        <f t="shared" ca="1" si="427"/>
        <v>1434.4230769230771</v>
      </c>
      <c r="DF88" s="58">
        <f t="shared" ca="1" si="427"/>
        <v>1147.5384615384614</v>
      </c>
      <c r="DG88" s="58">
        <f t="shared" ca="1" si="427"/>
        <v>1147.5384615384614</v>
      </c>
      <c r="DH88" s="58">
        <f t="shared" ca="1" si="427"/>
        <v>1434.4230769230771</v>
      </c>
      <c r="DI88" s="58">
        <f t="shared" ca="1" si="427"/>
        <v>1147.5384615384614</v>
      </c>
      <c r="DJ88" s="58">
        <f t="shared" ca="1" si="427"/>
        <v>1147.5384615384614</v>
      </c>
      <c r="DK88" s="58">
        <f t="shared" ca="1" si="427"/>
        <v>1434.4230769230771</v>
      </c>
      <c r="DL88" s="58">
        <f t="shared" ca="1" si="427"/>
        <v>1147.5384615384614</v>
      </c>
      <c r="DM88" s="58">
        <f t="shared" ca="1" si="427"/>
        <v>1147.5384615384614</v>
      </c>
      <c r="DN88" s="58">
        <f t="shared" ca="1" si="427"/>
        <v>1434.4230769230771</v>
      </c>
      <c r="DO88" s="140">
        <f t="shared" ca="1" si="427"/>
        <v>1434.4230769230771</v>
      </c>
      <c r="DP88" s="139">
        <f t="shared" ca="1" si="427"/>
        <v>1072.3333333333335</v>
      </c>
      <c r="DQ88" s="58">
        <f t="shared" ca="1" si="427"/>
        <v>1058.397435897436</v>
      </c>
      <c r="DR88" s="58">
        <f t="shared" ca="1" si="427"/>
        <v>846.71794871794873</v>
      </c>
      <c r="DS88" s="58">
        <f t="shared" ca="1" si="427"/>
        <v>846.71794871794873</v>
      </c>
      <c r="DT88" s="58">
        <f t="shared" ca="1" si="427"/>
        <v>1058.397435897436</v>
      </c>
      <c r="DU88" s="58">
        <f t="shared" ca="1" si="427"/>
        <v>846.71794871794873</v>
      </c>
      <c r="DV88" s="58">
        <f t="shared" ca="1" si="427"/>
        <v>846.71794871794873</v>
      </c>
      <c r="DW88" s="58">
        <f t="shared" ca="1" si="427"/>
        <v>1058.397435897436</v>
      </c>
      <c r="DX88" s="58">
        <f t="shared" ca="1" si="427"/>
        <v>846.71794871794873</v>
      </c>
      <c r="DY88" s="58">
        <f t="shared" ca="1" si="427"/>
        <v>846.71794871794873</v>
      </c>
      <c r="DZ88" s="58">
        <f t="shared" ca="1" si="427"/>
        <v>1058.397435897436</v>
      </c>
      <c r="EA88" s="140">
        <f t="shared" ca="1" si="427"/>
        <v>846.71794871794873</v>
      </c>
      <c r="EB88" s="139">
        <f t="shared" ref="EB88:FG88" ca="1" si="428">+EB46</f>
        <v>1390.6923076923076</v>
      </c>
      <c r="EC88" s="58">
        <f t="shared" ca="1" si="428"/>
        <v>1526.6858974358797</v>
      </c>
      <c r="ED88" s="58">
        <f t="shared" ca="1" si="428"/>
        <v>543.97435897435901</v>
      </c>
      <c r="EE88" s="58">
        <f t="shared" ca="1" si="428"/>
        <v>543.97435897435901</v>
      </c>
      <c r="EF88" s="58">
        <f t="shared" ca="1" si="428"/>
        <v>679.96794871794873</v>
      </c>
      <c r="EG88" s="58">
        <f t="shared" ca="1" si="428"/>
        <v>543.97435897435901</v>
      </c>
      <c r="EH88" s="58">
        <f t="shared" ca="1" si="428"/>
        <v>543.97435897435901</v>
      </c>
      <c r="EI88" s="58">
        <f t="shared" ca="1" si="428"/>
        <v>679.96794871794873</v>
      </c>
      <c r="EJ88" s="58">
        <f t="shared" ca="1" si="428"/>
        <v>543.97435897435901</v>
      </c>
      <c r="EK88" s="58">
        <f t="shared" ca="1" si="428"/>
        <v>3684.3589743589741</v>
      </c>
      <c r="EL88" s="58">
        <f t="shared" ca="1" si="428"/>
        <v>4605.4487179487178</v>
      </c>
      <c r="EM88" s="140">
        <f t="shared" ca="1" si="428"/>
        <v>3684.3589743589741</v>
      </c>
      <c r="EN88" s="139">
        <f t="shared" ca="1" si="428"/>
        <v>3684.3589743589741</v>
      </c>
      <c r="EO88" s="58">
        <f t="shared" ca="1" si="428"/>
        <v>4605.4487179487178</v>
      </c>
      <c r="EP88" s="58">
        <f t="shared" ca="1" si="428"/>
        <v>3684.3589743589741</v>
      </c>
      <c r="EQ88" s="58">
        <f t="shared" ca="1" si="428"/>
        <v>3684.3589743589741</v>
      </c>
      <c r="ER88" s="58">
        <f t="shared" ca="1" si="428"/>
        <v>4605.4487179487178</v>
      </c>
      <c r="ES88" s="58">
        <f t="shared" ca="1" si="428"/>
        <v>3684.3589743589741</v>
      </c>
      <c r="ET88" s="58">
        <f t="shared" ca="1" si="428"/>
        <v>3684.3589743589741</v>
      </c>
      <c r="EU88" s="58">
        <f t="shared" ca="1" si="428"/>
        <v>4605.4487179487178</v>
      </c>
      <c r="EV88" s="58">
        <f t="shared" ca="1" si="428"/>
        <v>3684.3589743589741</v>
      </c>
      <c r="EW88" s="58">
        <f t="shared" ca="1" si="428"/>
        <v>3684.3589743589741</v>
      </c>
      <c r="EX88" s="58">
        <f t="shared" ca="1" si="428"/>
        <v>4605.4487179487178</v>
      </c>
      <c r="EY88" s="140">
        <f t="shared" ca="1" si="428"/>
        <v>3684.3589743589741</v>
      </c>
      <c r="EZ88" s="139">
        <f t="shared" ca="1" si="428"/>
        <v>3684.3589743589741</v>
      </c>
      <c r="FA88" s="58">
        <f t="shared" ca="1" si="428"/>
        <v>4605.4487179487178</v>
      </c>
      <c r="FB88" s="58">
        <f t="shared" ca="1" si="428"/>
        <v>3684.3589743589741</v>
      </c>
      <c r="FC88" s="58">
        <f t="shared" ca="1" si="428"/>
        <v>3684.3589743589741</v>
      </c>
      <c r="FD88" s="58">
        <f t="shared" ca="1" si="428"/>
        <v>4605.4487179487178</v>
      </c>
      <c r="FE88" s="58">
        <f t="shared" ca="1" si="428"/>
        <v>3684.3589743589741</v>
      </c>
      <c r="FF88" s="58">
        <f t="shared" ca="1" si="428"/>
        <v>3684.3589743589741</v>
      </c>
      <c r="FG88" s="58">
        <f t="shared" ca="1" si="428"/>
        <v>4605.4487179487178</v>
      </c>
      <c r="FH88" s="58">
        <f t="shared" ref="FH88:GI88" ca="1" si="429">+FH46</f>
        <v>3684.3589743589741</v>
      </c>
      <c r="FI88" s="58">
        <f t="shared" ca="1" si="429"/>
        <v>3684.3589743589741</v>
      </c>
      <c r="FJ88" s="58">
        <f t="shared" ca="1" si="429"/>
        <v>4605.4487179487178</v>
      </c>
      <c r="FK88" s="140">
        <f t="shared" ca="1" si="429"/>
        <v>3684.3589743589741</v>
      </c>
      <c r="FL88" s="139">
        <f t="shared" ca="1" si="429"/>
        <v>3140.3846153846043</v>
      </c>
      <c r="FM88" s="58">
        <f t="shared" ca="1" si="429"/>
        <v>3925.4807692307686</v>
      </c>
      <c r="FN88" s="58">
        <f t="shared" ca="1" si="429"/>
        <v>3140.3846153846152</v>
      </c>
      <c r="FO88" s="58">
        <f t="shared" ca="1" si="429"/>
        <v>3140.3846153846152</v>
      </c>
      <c r="FP88" s="58">
        <f t="shared" ca="1" si="429"/>
        <v>3925.4807692307686</v>
      </c>
      <c r="FQ88" s="58">
        <f t="shared" ca="1" si="429"/>
        <v>3140.3846153846152</v>
      </c>
      <c r="FR88" s="58">
        <f t="shared" ca="1" si="429"/>
        <v>3140.3846153846152</v>
      </c>
      <c r="FS88" s="58">
        <f t="shared" ca="1" si="429"/>
        <v>3925.4807692307686</v>
      </c>
      <c r="FT88" s="58">
        <f t="shared" ca="1" si="429"/>
        <v>3140.3846153846152</v>
      </c>
      <c r="FU88" s="58">
        <f t="shared" ca="1" si="429"/>
        <v>-3.637978807091713E-11</v>
      </c>
      <c r="FV88" s="58">
        <f t="shared" ca="1" si="429"/>
        <v>0</v>
      </c>
      <c r="FW88" s="140">
        <f t="shared" ca="1" si="429"/>
        <v>0</v>
      </c>
      <c r="FX88" s="139">
        <f t="shared" ca="1" si="429"/>
        <v>0</v>
      </c>
      <c r="FY88" s="58">
        <f t="shared" ca="1" si="429"/>
        <v>0</v>
      </c>
      <c r="FZ88" s="58">
        <f t="shared" ca="1" si="429"/>
        <v>0</v>
      </c>
      <c r="GA88" s="58">
        <f t="shared" ca="1" si="429"/>
        <v>0</v>
      </c>
      <c r="GB88" s="58">
        <f t="shared" ca="1" si="429"/>
        <v>0</v>
      </c>
      <c r="GC88" s="58">
        <f t="shared" ca="1" si="429"/>
        <v>0</v>
      </c>
      <c r="GD88" s="58">
        <f t="shared" ca="1" si="429"/>
        <v>0</v>
      </c>
      <c r="GE88" s="58">
        <f t="shared" ca="1" si="429"/>
        <v>0</v>
      </c>
      <c r="GF88" s="58">
        <f t="shared" ca="1" si="429"/>
        <v>0</v>
      </c>
      <c r="GG88" s="58">
        <f t="shared" ca="1" si="429"/>
        <v>0</v>
      </c>
      <c r="GH88" s="58">
        <f t="shared" ca="1" si="429"/>
        <v>0</v>
      </c>
      <c r="GI88" s="140">
        <f t="shared" ca="1" si="429"/>
        <v>0</v>
      </c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</row>
    <row r="89" spans="1:222" ht="12.95" customHeight="1" x14ac:dyDescent="0.25">
      <c r="A89" s="3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169" t="s">
        <v>23</v>
      </c>
      <c r="P89" s="48"/>
      <c r="Q89" s="4"/>
      <c r="R89" s="143">
        <f t="shared" ref="R89" si="430">+R87+R88</f>
        <v>379760</v>
      </c>
      <c r="S89" s="2">
        <f t="shared" ref="S89:T89" ca="1" si="431">+S87+S88</f>
        <v>364400.82692307688</v>
      </c>
      <c r="T89" s="138">
        <f t="shared" ca="1" si="431"/>
        <v>15359.173076923087</v>
      </c>
      <c r="U89" s="34"/>
      <c r="V89" s="137">
        <f t="shared" ref="V89:W89" ca="1" si="432">+V87+V88</f>
        <v>0</v>
      </c>
      <c r="W89" s="2">
        <f t="shared" ca="1" si="432"/>
        <v>1293.7307692307691</v>
      </c>
      <c r="X89" s="2">
        <f t="shared" ref="X89:AH89" ca="1" si="433">+X87+X88</f>
        <v>23504.128205128207</v>
      </c>
      <c r="Y89" s="2">
        <f t="shared" ca="1" si="433"/>
        <v>31676.333333333336</v>
      </c>
      <c r="Z89" s="2">
        <f t="shared" ca="1" si="433"/>
        <v>53247.448717948726</v>
      </c>
      <c r="AA89" s="2">
        <f t="shared" ca="1" si="433"/>
        <v>40440.089743589713</v>
      </c>
      <c r="AB89" s="2">
        <f t="shared" ca="1" si="433"/>
        <v>34459.884615384639</v>
      </c>
      <c r="AC89" s="2">
        <f t="shared" ca="1" si="433"/>
        <v>11232.948717948721</v>
      </c>
      <c r="AD89" s="2">
        <f t="shared" ca="1" si="433"/>
        <v>23158.852564102548</v>
      </c>
      <c r="AE89" s="2">
        <f t="shared" ca="1" si="433"/>
        <v>58375.576923076922</v>
      </c>
      <c r="AF89" s="2">
        <f t="shared" ca="1" si="433"/>
        <v>60737.333333333328</v>
      </c>
      <c r="AG89" s="2">
        <f t="shared" ca="1" si="433"/>
        <v>26274.499999999985</v>
      </c>
      <c r="AH89" s="138">
        <f t="shared" ca="1" si="433"/>
        <v>0</v>
      </c>
      <c r="AI89" s="34"/>
      <c r="AJ89" s="137">
        <f t="shared" ref="AJ89:CU89" ca="1" si="434">+AJ87+AJ88</f>
        <v>0</v>
      </c>
      <c r="AK89" s="2">
        <f t="shared" ca="1" si="434"/>
        <v>0</v>
      </c>
      <c r="AL89" s="2">
        <f t="shared" ca="1" si="434"/>
        <v>0</v>
      </c>
      <c r="AM89" s="2">
        <f t="shared" ca="1" si="434"/>
        <v>0</v>
      </c>
      <c r="AN89" s="2">
        <f t="shared" ca="1" si="434"/>
        <v>0</v>
      </c>
      <c r="AO89" s="2">
        <f t="shared" ca="1" si="434"/>
        <v>0</v>
      </c>
      <c r="AP89" s="2">
        <f t="shared" ca="1" si="434"/>
        <v>0</v>
      </c>
      <c r="AQ89" s="2">
        <f t="shared" ca="1" si="434"/>
        <v>0</v>
      </c>
      <c r="AR89" s="2">
        <f t="shared" ca="1" si="434"/>
        <v>0</v>
      </c>
      <c r="AS89" s="2">
        <f t="shared" ca="1" si="434"/>
        <v>0</v>
      </c>
      <c r="AT89" s="2">
        <f t="shared" ca="1" si="434"/>
        <v>0</v>
      </c>
      <c r="AU89" s="138">
        <f t="shared" ca="1" si="434"/>
        <v>0</v>
      </c>
      <c r="AV89" s="137">
        <f t="shared" ca="1" si="434"/>
        <v>0</v>
      </c>
      <c r="AW89" s="2">
        <f t="shared" ca="1" si="434"/>
        <v>0</v>
      </c>
      <c r="AX89" s="2">
        <f t="shared" ca="1" si="434"/>
        <v>0</v>
      </c>
      <c r="AY89" s="2">
        <f t="shared" ca="1" si="434"/>
        <v>0</v>
      </c>
      <c r="AZ89" s="2">
        <f t="shared" ca="1" si="434"/>
        <v>0</v>
      </c>
      <c r="BA89" s="2">
        <f t="shared" ca="1" si="434"/>
        <v>0</v>
      </c>
      <c r="BB89" s="2">
        <f t="shared" ca="1" si="434"/>
        <v>0</v>
      </c>
      <c r="BC89" s="2">
        <f t="shared" ca="1" si="434"/>
        <v>0</v>
      </c>
      <c r="BD89" s="2">
        <f t="shared" ca="1" si="434"/>
        <v>0</v>
      </c>
      <c r="BE89" s="2">
        <f t="shared" ca="1" si="434"/>
        <v>289.56410256410254</v>
      </c>
      <c r="BF89" s="2">
        <f t="shared" ca="1" si="434"/>
        <v>361.95512820512818</v>
      </c>
      <c r="BG89" s="138">
        <f t="shared" ca="1" si="434"/>
        <v>642.21153846153845</v>
      </c>
      <c r="BH89" s="137">
        <f t="shared" ca="1" si="434"/>
        <v>513.76923076923072</v>
      </c>
      <c r="BI89" s="2">
        <f t="shared" ca="1" si="434"/>
        <v>642.21153846153845</v>
      </c>
      <c r="BJ89" s="2">
        <f t="shared" ca="1" si="434"/>
        <v>513.76923076923072</v>
      </c>
      <c r="BK89" s="2">
        <f t="shared" ca="1" si="434"/>
        <v>513.76923076923072</v>
      </c>
      <c r="BL89" s="2">
        <f t="shared" ca="1" si="434"/>
        <v>3045.8012820512822</v>
      </c>
      <c r="BM89" s="2">
        <f t="shared" ca="1" si="434"/>
        <v>2436.6410256410259</v>
      </c>
      <c r="BN89" s="2">
        <f t="shared" ca="1" si="434"/>
        <v>2436.6410256410259</v>
      </c>
      <c r="BO89" s="2">
        <f t="shared" ca="1" si="434"/>
        <v>3045.8012820512822</v>
      </c>
      <c r="BP89" s="2">
        <f t="shared" ca="1" si="434"/>
        <v>2436.6410256410259</v>
      </c>
      <c r="BQ89" s="2">
        <f t="shared" ca="1" si="434"/>
        <v>2436.6410256410259</v>
      </c>
      <c r="BR89" s="2">
        <f t="shared" ca="1" si="434"/>
        <v>3045.8012820512822</v>
      </c>
      <c r="BS89" s="138">
        <f t="shared" ca="1" si="434"/>
        <v>2436.6410256410259</v>
      </c>
      <c r="BT89" s="137">
        <f t="shared" ca="1" si="434"/>
        <v>2436.6410256410259</v>
      </c>
      <c r="BU89" s="2">
        <f t="shared" ca="1" si="434"/>
        <v>3045.8012820512822</v>
      </c>
      <c r="BV89" s="2">
        <f t="shared" ca="1" si="434"/>
        <v>2436.6410256410259</v>
      </c>
      <c r="BW89" s="2">
        <f t="shared" ca="1" si="434"/>
        <v>2436.6410256410259</v>
      </c>
      <c r="BX89" s="2">
        <f t="shared" ca="1" si="434"/>
        <v>3045.8012820512822</v>
      </c>
      <c r="BY89" s="2">
        <f t="shared" ca="1" si="434"/>
        <v>2436.6410256410259</v>
      </c>
      <c r="BZ89" s="2">
        <f t="shared" ca="1" si="434"/>
        <v>2436.6410256410259</v>
      </c>
      <c r="CA89" s="2">
        <f t="shared" ca="1" si="434"/>
        <v>3045.8012820512822</v>
      </c>
      <c r="CB89" s="2">
        <f t="shared" ca="1" si="434"/>
        <v>2436.6410256410259</v>
      </c>
      <c r="CC89" s="2">
        <f t="shared" ca="1" si="434"/>
        <v>2436.6410256410259</v>
      </c>
      <c r="CD89" s="2">
        <f t="shared" ca="1" si="434"/>
        <v>3045.8012820512822</v>
      </c>
      <c r="CE89" s="138">
        <f t="shared" ca="1" si="434"/>
        <v>2436.6410256410259</v>
      </c>
      <c r="CF89" s="137">
        <f t="shared" ca="1" si="434"/>
        <v>3917.7948717948721</v>
      </c>
      <c r="CG89" s="2">
        <f t="shared" ca="1" si="434"/>
        <v>5273.2692307692305</v>
      </c>
      <c r="CH89" s="2">
        <f t="shared" ca="1" si="434"/>
        <v>4218.6153846153848</v>
      </c>
      <c r="CI89" s="2">
        <f t="shared" ca="1" si="434"/>
        <v>4218.6153846153848</v>
      </c>
      <c r="CJ89" s="2">
        <f t="shared" ca="1" si="434"/>
        <v>5273.2692307692305</v>
      </c>
      <c r="CK89" s="2">
        <f t="shared" ca="1" si="434"/>
        <v>4218.6153846153848</v>
      </c>
      <c r="CL89" s="2">
        <f t="shared" ca="1" si="434"/>
        <v>4218.6153846153848</v>
      </c>
      <c r="CM89" s="2">
        <f t="shared" ca="1" si="434"/>
        <v>5273.2692307692305</v>
      </c>
      <c r="CN89" s="2">
        <f t="shared" ca="1" si="434"/>
        <v>4146.2243589743639</v>
      </c>
      <c r="CO89" s="2">
        <f t="shared" ca="1" si="434"/>
        <v>3929.0512820512822</v>
      </c>
      <c r="CP89" s="2">
        <f t="shared" ca="1" si="434"/>
        <v>4855.2628205128221</v>
      </c>
      <c r="CQ89" s="138">
        <f t="shared" ca="1" si="434"/>
        <v>3704.8461538461538</v>
      </c>
      <c r="CR89" s="137">
        <f t="shared" ca="1" si="434"/>
        <v>3704.8461538461538</v>
      </c>
      <c r="CS89" s="2">
        <f t="shared" ca="1" si="434"/>
        <v>4631.0576923076915</v>
      </c>
      <c r="CT89" s="2">
        <f t="shared" ca="1" si="434"/>
        <v>4551.5641025641025</v>
      </c>
      <c r="CU89" s="2">
        <f t="shared" ca="1" si="434"/>
        <v>4551.5641025641025</v>
      </c>
      <c r="CV89" s="2">
        <f t="shared" ref="CV89:FG89" ca="1" si="435">+CV87+CV88</f>
        <v>3285.8653846153557</v>
      </c>
      <c r="CW89" s="2">
        <f t="shared" ca="1" si="435"/>
        <v>2628.6923076923076</v>
      </c>
      <c r="CX89" s="2">
        <f t="shared" ca="1" si="435"/>
        <v>2628.6923076923076</v>
      </c>
      <c r="CY89" s="2">
        <f t="shared" ca="1" si="435"/>
        <v>3285.8653846153848</v>
      </c>
      <c r="CZ89" s="2">
        <f t="shared" ca="1" si="435"/>
        <v>2628.6923076923076</v>
      </c>
      <c r="DA89" s="2">
        <f t="shared" ca="1" si="435"/>
        <v>2628.6923076923076</v>
      </c>
      <c r="DB89" s="2">
        <f t="shared" ca="1" si="435"/>
        <v>3285.8653846153848</v>
      </c>
      <c r="DC89" s="138">
        <f t="shared" ca="1" si="435"/>
        <v>2628.6923076923076</v>
      </c>
      <c r="DD89" s="137">
        <f t="shared" ca="1" si="435"/>
        <v>2628.6923076923076</v>
      </c>
      <c r="DE89" s="2">
        <f t="shared" ca="1" si="435"/>
        <v>3285.8653846153848</v>
      </c>
      <c r="DF89" s="2">
        <f t="shared" ca="1" si="435"/>
        <v>2628.6923076923076</v>
      </c>
      <c r="DG89" s="2">
        <f t="shared" ca="1" si="435"/>
        <v>2628.6923076923076</v>
      </c>
      <c r="DH89" s="2">
        <f t="shared" ca="1" si="435"/>
        <v>3285.8653846153848</v>
      </c>
      <c r="DI89" s="2">
        <f t="shared" ca="1" si="435"/>
        <v>2628.6923076923076</v>
      </c>
      <c r="DJ89" s="2">
        <f t="shared" ca="1" si="435"/>
        <v>2628.6923076923076</v>
      </c>
      <c r="DK89" s="2">
        <f t="shared" ca="1" si="435"/>
        <v>3285.8653846153848</v>
      </c>
      <c r="DL89" s="2">
        <f t="shared" ca="1" si="435"/>
        <v>2628.6923076923076</v>
      </c>
      <c r="DM89" s="2">
        <f t="shared" ca="1" si="435"/>
        <v>2628.6923076923076</v>
      </c>
      <c r="DN89" s="2">
        <f t="shared" ca="1" si="435"/>
        <v>3285.8653846153848</v>
      </c>
      <c r="DO89" s="138">
        <f t="shared" ca="1" si="435"/>
        <v>2915.5769230769502</v>
      </c>
      <c r="DP89" s="137">
        <f t="shared" ca="1" si="435"/>
        <v>1072.3333333333335</v>
      </c>
      <c r="DQ89" s="2">
        <f t="shared" ca="1" si="435"/>
        <v>1058.397435897436</v>
      </c>
      <c r="DR89" s="2">
        <f t="shared" ca="1" si="435"/>
        <v>846.71794871794873</v>
      </c>
      <c r="DS89" s="2">
        <f t="shared" ca="1" si="435"/>
        <v>846.71794871794873</v>
      </c>
      <c r="DT89" s="2">
        <f t="shared" ca="1" si="435"/>
        <v>1058.397435897436</v>
      </c>
      <c r="DU89" s="2">
        <f t="shared" ca="1" si="435"/>
        <v>846.71794871794873</v>
      </c>
      <c r="DV89" s="2">
        <f t="shared" ca="1" si="435"/>
        <v>846.71794871794873</v>
      </c>
      <c r="DW89" s="2">
        <f t="shared" ca="1" si="435"/>
        <v>1058.397435897436</v>
      </c>
      <c r="DX89" s="2">
        <f t="shared" ca="1" si="435"/>
        <v>846.71794871794873</v>
      </c>
      <c r="DY89" s="2">
        <f t="shared" ca="1" si="435"/>
        <v>846.71794871794873</v>
      </c>
      <c r="DZ89" s="2">
        <f t="shared" ca="1" si="435"/>
        <v>1058.397435897436</v>
      </c>
      <c r="EA89" s="138">
        <f t="shared" ca="1" si="435"/>
        <v>846.71794871794873</v>
      </c>
      <c r="EB89" s="137">
        <f t="shared" ca="1" si="435"/>
        <v>1390.6923076923076</v>
      </c>
      <c r="EC89" s="2">
        <f t="shared" ca="1" si="435"/>
        <v>1526.6858974358797</v>
      </c>
      <c r="ED89" s="2">
        <f t="shared" ca="1" si="435"/>
        <v>543.97435897435901</v>
      </c>
      <c r="EE89" s="2">
        <f t="shared" ca="1" si="435"/>
        <v>543.97435897435901</v>
      </c>
      <c r="EF89" s="2">
        <f t="shared" ca="1" si="435"/>
        <v>679.96794871794873</v>
      </c>
      <c r="EG89" s="2">
        <f t="shared" ca="1" si="435"/>
        <v>1102.3076923076924</v>
      </c>
      <c r="EH89" s="2">
        <f t="shared" ca="1" si="435"/>
        <v>1102.3076923076924</v>
      </c>
      <c r="EI89" s="2">
        <f t="shared" ca="1" si="435"/>
        <v>1377.8846153846155</v>
      </c>
      <c r="EJ89" s="2">
        <f t="shared" ca="1" si="435"/>
        <v>1102.3076923076924</v>
      </c>
      <c r="EK89" s="2">
        <f t="shared" ca="1" si="435"/>
        <v>4242.6923076923076</v>
      </c>
      <c r="EL89" s="2">
        <f t="shared" ca="1" si="435"/>
        <v>5303.3653846153848</v>
      </c>
      <c r="EM89" s="138">
        <f t="shared" ca="1" si="435"/>
        <v>4242.6923076923076</v>
      </c>
      <c r="EN89" s="137">
        <f t="shared" ca="1" si="435"/>
        <v>4242.6923076923076</v>
      </c>
      <c r="EO89" s="2">
        <f t="shared" ca="1" si="435"/>
        <v>5303.3653846153848</v>
      </c>
      <c r="EP89" s="2">
        <f t="shared" ca="1" si="435"/>
        <v>4242.6923076923076</v>
      </c>
      <c r="EQ89" s="2">
        <f t="shared" ca="1" si="435"/>
        <v>4242.6923076923076</v>
      </c>
      <c r="ER89" s="2">
        <f t="shared" ca="1" si="435"/>
        <v>5303.3653846153848</v>
      </c>
      <c r="ES89" s="2">
        <f t="shared" ca="1" si="435"/>
        <v>4672.1025641025644</v>
      </c>
      <c r="ET89" s="2">
        <f t="shared" ca="1" si="435"/>
        <v>4672.1025641025644</v>
      </c>
      <c r="EU89" s="2">
        <f t="shared" ca="1" si="435"/>
        <v>5840.1282051282051</v>
      </c>
      <c r="EV89" s="2">
        <f t="shared" ca="1" si="435"/>
        <v>4672.1025641025644</v>
      </c>
      <c r="EW89" s="2">
        <f t="shared" ca="1" si="435"/>
        <v>4672.1025641025644</v>
      </c>
      <c r="EX89" s="2">
        <f t="shared" ca="1" si="435"/>
        <v>5840.1282051282051</v>
      </c>
      <c r="EY89" s="138">
        <f t="shared" ca="1" si="435"/>
        <v>4672.1025641025644</v>
      </c>
      <c r="EZ89" s="137">
        <f t="shared" ca="1" si="435"/>
        <v>4672.1025641025644</v>
      </c>
      <c r="FA89" s="2">
        <f t="shared" ca="1" si="435"/>
        <v>5840.1282051282051</v>
      </c>
      <c r="FB89" s="2">
        <f t="shared" ca="1" si="435"/>
        <v>4672.1025641025644</v>
      </c>
      <c r="FC89" s="2">
        <f t="shared" ca="1" si="435"/>
        <v>4672.1025641025644</v>
      </c>
      <c r="FD89" s="2">
        <f t="shared" ca="1" si="435"/>
        <v>5840.1282051282051</v>
      </c>
      <c r="FE89" s="2">
        <f t="shared" ca="1" si="435"/>
        <v>4672.1025641025644</v>
      </c>
      <c r="FF89" s="2">
        <f t="shared" ca="1" si="435"/>
        <v>4672.1025641025644</v>
      </c>
      <c r="FG89" s="2">
        <f t="shared" ca="1" si="435"/>
        <v>5840.1282051282051</v>
      </c>
      <c r="FH89" s="2">
        <f t="shared" ref="FH89:GI89" ca="1" si="436">+FH87+FH88</f>
        <v>4672.1025641025644</v>
      </c>
      <c r="FI89" s="2">
        <f t="shared" ca="1" si="436"/>
        <v>4672.1025641025644</v>
      </c>
      <c r="FJ89" s="2">
        <f t="shared" ca="1" si="436"/>
        <v>5840.1282051282051</v>
      </c>
      <c r="FK89" s="138">
        <f t="shared" ca="1" si="436"/>
        <v>4672.1025641025644</v>
      </c>
      <c r="FL89" s="137">
        <f t="shared" ca="1" si="436"/>
        <v>4128.1282051281942</v>
      </c>
      <c r="FM89" s="2">
        <f t="shared" ca="1" si="436"/>
        <v>5160.1602564102559</v>
      </c>
      <c r="FN89" s="2">
        <f t="shared" ca="1" si="436"/>
        <v>4128.1282051282051</v>
      </c>
      <c r="FO89" s="2">
        <f t="shared" ca="1" si="436"/>
        <v>4128.1282051282051</v>
      </c>
      <c r="FP89" s="2">
        <f t="shared" ca="1" si="436"/>
        <v>5160.1602564102559</v>
      </c>
      <c r="FQ89" s="2">
        <f t="shared" ca="1" si="436"/>
        <v>3569.7948717948734</v>
      </c>
      <c r="FR89" s="2">
        <f t="shared" ca="1" si="436"/>
        <v>3569.7948717948716</v>
      </c>
      <c r="FS89" s="2">
        <f t="shared" ca="1" si="436"/>
        <v>4462.2435897435889</v>
      </c>
      <c r="FT89" s="2">
        <f t="shared" ca="1" si="436"/>
        <v>3569.7948717948716</v>
      </c>
      <c r="FU89" s="2">
        <f t="shared" ca="1" si="436"/>
        <v>429.41025641022003</v>
      </c>
      <c r="FV89" s="2">
        <f t="shared" ca="1" si="436"/>
        <v>536.76282051282055</v>
      </c>
      <c r="FW89" s="138">
        <f t="shared" ca="1" si="436"/>
        <v>536.76282051282055</v>
      </c>
      <c r="FX89" s="137">
        <f t="shared" ca="1" si="436"/>
        <v>429.41025641025641</v>
      </c>
      <c r="FY89" s="2">
        <f t="shared" ca="1" si="436"/>
        <v>536.76282051282055</v>
      </c>
      <c r="FZ89" s="2">
        <f t="shared" ca="1" si="436"/>
        <v>429.41025641025641</v>
      </c>
      <c r="GA89" s="2">
        <f t="shared" ca="1" si="436"/>
        <v>429.41025641025641</v>
      </c>
      <c r="GB89" s="2">
        <f t="shared" ca="1" si="436"/>
        <v>429.41025641026135</v>
      </c>
      <c r="GC89" s="2">
        <f t="shared" ca="1" si="436"/>
        <v>0</v>
      </c>
      <c r="GD89" s="2">
        <f t="shared" ca="1" si="436"/>
        <v>0</v>
      </c>
      <c r="GE89" s="2">
        <f t="shared" ca="1" si="436"/>
        <v>0</v>
      </c>
      <c r="GF89" s="2">
        <f t="shared" ca="1" si="436"/>
        <v>0</v>
      </c>
      <c r="GG89" s="2">
        <f t="shared" ca="1" si="436"/>
        <v>0</v>
      </c>
      <c r="GH89" s="2">
        <f t="shared" ca="1" si="436"/>
        <v>0</v>
      </c>
      <c r="GI89" s="138">
        <f t="shared" ca="1" si="436"/>
        <v>0</v>
      </c>
      <c r="GJ89" s="34"/>
      <c r="GK89" s="34"/>
      <c r="GL89" s="34"/>
      <c r="GM89" s="34"/>
      <c r="GN89" s="34"/>
      <c r="GO89" s="34"/>
      <c r="GP89" s="34"/>
      <c r="GQ89" s="34"/>
      <c r="GR89" s="34"/>
      <c r="GS89" s="34"/>
      <c r="GT89" s="34"/>
      <c r="GU89" s="34"/>
      <c r="GV89" s="34"/>
      <c r="GW89" s="34"/>
      <c r="GX89" s="34"/>
      <c r="GY89" s="34"/>
      <c r="GZ89" s="34"/>
      <c r="HA89" s="34"/>
      <c r="HB89" s="34"/>
      <c r="HC89" s="34"/>
      <c r="HD89" s="34"/>
      <c r="HE89" s="34"/>
      <c r="HF89" s="34"/>
      <c r="HG89" s="34"/>
      <c r="HH89" s="34"/>
      <c r="HI89" s="34"/>
      <c r="HJ89" s="34"/>
      <c r="HK89" s="34"/>
      <c r="HL89" s="34"/>
      <c r="HM89" s="34"/>
      <c r="HN89" s="34"/>
    </row>
    <row r="90" spans="1:222" ht="12.95" customHeight="1" x14ac:dyDescent="0.25">
      <c r="A90" s="34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169"/>
      <c r="P90" s="48"/>
      <c r="Q90" s="4"/>
      <c r="R90" s="143"/>
      <c r="S90" s="2"/>
      <c r="T90" s="138"/>
      <c r="U90" s="34"/>
      <c r="V90" s="137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38"/>
      <c r="AI90" s="34"/>
      <c r="AJ90" s="137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138"/>
      <c r="AV90" s="137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138"/>
      <c r="BH90" s="137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138"/>
      <c r="BT90" s="137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138"/>
      <c r="CF90" s="137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138"/>
      <c r="CR90" s="137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138"/>
      <c r="DD90" s="137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138"/>
      <c r="DP90" s="137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138"/>
      <c r="EB90" s="137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138"/>
      <c r="EN90" s="137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138"/>
      <c r="EZ90" s="137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138"/>
      <c r="FL90" s="137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138"/>
      <c r="FX90" s="137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138"/>
      <c r="GJ90" s="34"/>
      <c r="GK90" s="34"/>
      <c r="GL90" s="34"/>
      <c r="GM90" s="34"/>
      <c r="GN90" s="34"/>
      <c r="GO90" s="34"/>
      <c r="GP90" s="34"/>
      <c r="GQ90" s="34"/>
      <c r="GR90" s="34"/>
      <c r="GS90" s="34"/>
      <c r="GT90" s="34"/>
      <c r="GU90" s="34"/>
      <c r="GV90" s="34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34"/>
      <c r="HH90" s="34"/>
      <c r="HI90" s="34"/>
      <c r="HJ90" s="34"/>
      <c r="HK90" s="34"/>
      <c r="HL90" s="34"/>
      <c r="HM90" s="34"/>
      <c r="HN90" s="34"/>
    </row>
    <row r="91" spans="1:222" ht="12.95" customHeight="1" x14ac:dyDescent="0.25">
      <c r="A91" s="34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169" t="s">
        <v>14</v>
      </c>
      <c r="P91" s="48"/>
      <c r="Q91" s="4"/>
      <c r="R91" s="143">
        <f>+R59</f>
        <v>301043</v>
      </c>
      <c r="S91" s="2">
        <f ca="1">+S59</f>
        <v>175156.43653846154</v>
      </c>
      <c r="T91" s="138">
        <f ca="1">+T59</f>
        <v>125886.56346153842</v>
      </c>
      <c r="U91" s="34"/>
      <c r="V91" s="137">
        <f ca="1">+V59</f>
        <v>1227.05</v>
      </c>
      <c r="W91" s="2">
        <f ca="1">+W59</f>
        <v>5916.832692307692</v>
      </c>
      <c r="X91" s="2">
        <f t="shared" ref="X91:AG91" ca="1" si="437">+X59</f>
        <v>8746.3538461538465</v>
      </c>
      <c r="Y91" s="2">
        <f t="shared" ca="1" si="437"/>
        <v>10472.6</v>
      </c>
      <c r="Z91" s="2">
        <f t="shared" ca="1" si="437"/>
        <v>13614.615384615385</v>
      </c>
      <c r="AA91" s="2">
        <f t="shared" ca="1" si="437"/>
        <v>16139.8</v>
      </c>
      <c r="AB91" s="2">
        <f t="shared" ca="1" si="437"/>
        <v>16450.180769230767</v>
      </c>
      <c r="AC91" s="2">
        <f t="shared" ca="1" si="437"/>
        <v>20778.83846153846</v>
      </c>
      <c r="AD91" s="2">
        <f t="shared" ca="1" si="437"/>
        <v>22399.375</v>
      </c>
      <c r="AE91" s="2">
        <f t="shared" ca="1" si="437"/>
        <v>22615.899999999998</v>
      </c>
      <c r="AF91" s="2">
        <f t="shared" ca="1" si="437"/>
        <v>23412.205769230801</v>
      </c>
      <c r="AG91" s="2">
        <f t="shared" ca="1" si="437"/>
        <v>13382.684615384591</v>
      </c>
      <c r="AH91" s="138">
        <f ca="1">+AH59</f>
        <v>0</v>
      </c>
      <c r="AI91" s="34"/>
      <c r="AJ91" s="137">
        <f t="shared" ref="AJ91:BO91" ca="1" si="438">+AJ59</f>
        <v>0</v>
      </c>
      <c r="AK91" s="2">
        <f t="shared" ca="1" si="438"/>
        <v>0</v>
      </c>
      <c r="AL91" s="2">
        <f t="shared" ca="1" si="438"/>
        <v>0</v>
      </c>
      <c r="AM91" s="2">
        <f t="shared" ca="1" si="438"/>
        <v>0</v>
      </c>
      <c r="AN91" s="2">
        <f t="shared" ca="1" si="438"/>
        <v>0</v>
      </c>
      <c r="AO91" s="2">
        <f t="shared" ca="1" si="438"/>
        <v>0</v>
      </c>
      <c r="AP91" s="2">
        <f t="shared" ca="1" si="438"/>
        <v>0</v>
      </c>
      <c r="AQ91" s="2">
        <f t="shared" ca="1" si="438"/>
        <v>278.875</v>
      </c>
      <c r="AR91" s="2">
        <f t="shared" ca="1" si="438"/>
        <v>223.1</v>
      </c>
      <c r="AS91" s="2">
        <f t="shared" ca="1" si="438"/>
        <v>223.1</v>
      </c>
      <c r="AT91" s="2">
        <f t="shared" ca="1" si="438"/>
        <v>278.875</v>
      </c>
      <c r="AU91" s="138">
        <f t="shared" ca="1" si="438"/>
        <v>223.1</v>
      </c>
      <c r="AV91" s="137">
        <f t="shared" ca="1" si="438"/>
        <v>223.1</v>
      </c>
      <c r="AW91" s="2">
        <f t="shared" ca="1" si="438"/>
        <v>278.875</v>
      </c>
      <c r="AX91" s="2">
        <f t="shared" ca="1" si="438"/>
        <v>223.1</v>
      </c>
      <c r="AY91" s="2">
        <f t="shared" ca="1" si="438"/>
        <v>223.1</v>
      </c>
      <c r="AZ91" s="2">
        <f t="shared" ca="1" si="438"/>
        <v>278.875</v>
      </c>
      <c r="BA91" s="2">
        <f t="shared" ca="1" si="438"/>
        <v>223.1</v>
      </c>
      <c r="BB91" s="2">
        <f t="shared" ca="1" si="438"/>
        <v>661.73076923076928</v>
      </c>
      <c r="BC91" s="2">
        <f t="shared" ca="1" si="438"/>
        <v>827.16346153846143</v>
      </c>
      <c r="BD91" s="2">
        <f t="shared" ca="1" si="438"/>
        <v>661.73076923076928</v>
      </c>
      <c r="BE91" s="2">
        <f t="shared" ca="1" si="438"/>
        <v>661.73076923076928</v>
      </c>
      <c r="BF91" s="2">
        <f t="shared" ca="1" si="438"/>
        <v>827.16346153846143</v>
      </c>
      <c r="BG91" s="138">
        <f t="shared" ca="1" si="438"/>
        <v>827.16346153846143</v>
      </c>
      <c r="BH91" s="137">
        <f t="shared" ca="1" si="438"/>
        <v>661.73076923076928</v>
      </c>
      <c r="BI91" s="2">
        <f t="shared" ca="1" si="438"/>
        <v>827.16346153846143</v>
      </c>
      <c r="BJ91" s="2">
        <f t="shared" ca="1" si="438"/>
        <v>661.73076923076928</v>
      </c>
      <c r="BK91" s="2">
        <f t="shared" ca="1" si="438"/>
        <v>661.73076923076928</v>
      </c>
      <c r="BL91" s="2">
        <f t="shared" ca="1" si="438"/>
        <v>827.16346153846143</v>
      </c>
      <c r="BM91" s="2">
        <f t="shared" ca="1" si="438"/>
        <v>661.73076923076928</v>
      </c>
      <c r="BN91" s="2">
        <f t="shared" ca="1" si="438"/>
        <v>661.73076923076928</v>
      </c>
      <c r="BO91" s="2">
        <f t="shared" ca="1" si="438"/>
        <v>827.16346153846143</v>
      </c>
      <c r="BP91" s="2">
        <f t="shared" ref="BP91:CU91" ca="1" si="439">+BP59</f>
        <v>661.73076923076928</v>
      </c>
      <c r="BQ91" s="2">
        <f t="shared" ca="1" si="439"/>
        <v>661.73076923076928</v>
      </c>
      <c r="BR91" s="2">
        <f t="shared" ca="1" si="439"/>
        <v>827.16346153846143</v>
      </c>
      <c r="BS91" s="138">
        <f t="shared" ca="1" si="439"/>
        <v>805.5846153846154</v>
      </c>
      <c r="BT91" s="137">
        <f t="shared" ca="1" si="439"/>
        <v>805.5846153846154</v>
      </c>
      <c r="BU91" s="2">
        <f t="shared" ca="1" si="439"/>
        <v>1006.9807692307691</v>
      </c>
      <c r="BV91" s="2">
        <f t="shared" ca="1" si="439"/>
        <v>805.5846153846154</v>
      </c>
      <c r="BW91" s="2">
        <f t="shared" ca="1" si="439"/>
        <v>805.5846153846154</v>
      </c>
      <c r="BX91" s="2">
        <f t="shared" ca="1" si="439"/>
        <v>1006.9807692307691</v>
      </c>
      <c r="BY91" s="2">
        <f t="shared" ca="1" si="439"/>
        <v>805.5846153846154</v>
      </c>
      <c r="BZ91" s="2">
        <f t="shared" ca="1" si="439"/>
        <v>805.5846153846154</v>
      </c>
      <c r="CA91" s="2">
        <f t="shared" ca="1" si="439"/>
        <v>1006.9807692307691</v>
      </c>
      <c r="CB91" s="2">
        <f t="shared" ca="1" si="439"/>
        <v>805.5846153846154</v>
      </c>
      <c r="CC91" s="2">
        <f t="shared" ca="1" si="439"/>
        <v>805.5846153846154</v>
      </c>
      <c r="CD91" s="2">
        <f t="shared" ca="1" si="439"/>
        <v>1006.9807692307691</v>
      </c>
      <c r="CE91" s="138">
        <f t="shared" ca="1" si="439"/>
        <v>805.5846153846154</v>
      </c>
      <c r="CF91" s="137">
        <f t="shared" ca="1" si="439"/>
        <v>805.5846153846154</v>
      </c>
      <c r="CG91" s="2">
        <f t="shared" ca="1" si="439"/>
        <v>1006.9807692307691</v>
      </c>
      <c r="CH91" s="2">
        <f t="shared" ca="1" si="439"/>
        <v>805.5846153846154</v>
      </c>
      <c r="CI91" s="2">
        <f t="shared" ca="1" si="439"/>
        <v>1093.7384615384615</v>
      </c>
      <c r="CJ91" s="2">
        <f t="shared" ca="1" si="439"/>
        <v>1367.1730769230767</v>
      </c>
      <c r="CK91" s="2">
        <f t="shared" ca="1" si="439"/>
        <v>1093.7384615384615</v>
      </c>
      <c r="CL91" s="2">
        <f t="shared" ca="1" si="439"/>
        <v>1093.7384615384615</v>
      </c>
      <c r="CM91" s="2">
        <f t="shared" ca="1" si="439"/>
        <v>1367.1730769230767</v>
      </c>
      <c r="CN91" s="2">
        <f t="shared" ca="1" si="439"/>
        <v>1093.7384615384615</v>
      </c>
      <c r="CO91" s="2">
        <f t="shared" ca="1" si="439"/>
        <v>1093.7384615384615</v>
      </c>
      <c r="CP91" s="2">
        <f t="shared" ca="1" si="439"/>
        <v>1551.903846153846</v>
      </c>
      <c r="CQ91" s="138">
        <f t="shared" ca="1" si="439"/>
        <v>1241.5230769230768</v>
      </c>
      <c r="CR91" s="137">
        <f t="shared" ca="1" si="439"/>
        <v>1241.5230769230768</v>
      </c>
      <c r="CS91" s="2">
        <f t="shared" ca="1" si="439"/>
        <v>1551.903846153846</v>
      </c>
      <c r="CT91" s="2">
        <f t="shared" ca="1" si="439"/>
        <v>1241.5230769230768</v>
      </c>
      <c r="CU91" s="2">
        <f t="shared" ca="1" si="439"/>
        <v>1241.5230769230768</v>
      </c>
      <c r="CV91" s="2">
        <f t="shared" ref="CV91:EA91" ca="1" si="440">+CV59</f>
        <v>1551.903846153846</v>
      </c>
      <c r="CW91" s="2">
        <f t="shared" ca="1" si="440"/>
        <v>1241.5230769230768</v>
      </c>
      <c r="CX91" s="2">
        <f t="shared" ca="1" si="440"/>
        <v>1241.5230769230768</v>
      </c>
      <c r="CY91" s="2">
        <f t="shared" ca="1" si="440"/>
        <v>1551.903846153846</v>
      </c>
      <c r="CZ91" s="2">
        <f t="shared" ca="1" si="440"/>
        <v>1241.5230769230768</v>
      </c>
      <c r="DA91" s="2">
        <f t="shared" ca="1" si="440"/>
        <v>1241.5230769230768</v>
      </c>
      <c r="DB91" s="2">
        <f t="shared" ca="1" si="440"/>
        <v>1551.903846153846</v>
      </c>
      <c r="DC91" s="138">
        <f t="shared" ca="1" si="440"/>
        <v>1241.5230769230768</v>
      </c>
      <c r="DD91" s="137">
        <f t="shared" ca="1" si="440"/>
        <v>1241.5230769230768</v>
      </c>
      <c r="DE91" s="2">
        <f t="shared" ca="1" si="440"/>
        <v>1551.903846153846</v>
      </c>
      <c r="DF91" s="2">
        <f t="shared" ca="1" si="440"/>
        <v>1241.5230769230768</v>
      </c>
      <c r="DG91" s="2">
        <f t="shared" ca="1" si="440"/>
        <v>1241.5230769230768</v>
      </c>
      <c r="DH91" s="2">
        <f t="shared" ca="1" si="440"/>
        <v>1551.903846153846</v>
      </c>
      <c r="DI91" s="2">
        <f t="shared" ca="1" si="440"/>
        <v>1241.5230769230768</v>
      </c>
      <c r="DJ91" s="2">
        <f t="shared" ca="1" si="440"/>
        <v>1241.5230769230768</v>
      </c>
      <c r="DK91" s="2">
        <f t="shared" ca="1" si="440"/>
        <v>1551.903846153846</v>
      </c>
      <c r="DL91" s="2">
        <f t="shared" ca="1" si="440"/>
        <v>1241.5230769230768</v>
      </c>
      <c r="DM91" s="2">
        <f t="shared" ca="1" si="440"/>
        <v>1241.5230769230768</v>
      </c>
      <c r="DN91" s="2">
        <f t="shared" ca="1" si="440"/>
        <v>1551.903846153846</v>
      </c>
      <c r="DO91" s="138">
        <f t="shared" ca="1" si="440"/>
        <v>1551.903846153846</v>
      </c>
      <c r="DP91" s="137">
        <f t="shared" ca="1" si="440"/>
        <v>1241.5230769230768</v>
      </c>
      <c r="DQ91" s="2">
        <f t="shared" ca="1" si="440"/>
        <v>1551.903846153846</v>
      </c>
      <c r="DR91" s="2">
        <f t="shared" ca="1" si="440"/>
        <v>1673.0615384615385</v>
      </c>
      <c r="DS91" s="2">
        <f t="shared" ca="1" si="440"/>
        <v>1673.0615384615385</v>
      </c>
      <c r="DT91" s="2">
        <f t="shared" ca="1" si="440"/>
        <v>2091.3269230769229</v>
      </c>
      <c r="DU91" s="2">
        <f t="shared" ca="1" si="440"/>
        <v>1673.0615384615385</v>
      </c>
      <c r="DV91" s="2">
        <f t="shared" ca="1" si="440"/>
        <v>1673.0615384615385</v>
      </c>
      <c r="DW91" s="2">
        <f t="shared" ca="1" si="440"/>
        <v>2091.3269230769229</v>
      </c>
      <c r="DX91" s="2">
        <f t="shared" ca="1" si="440"/>
        <v>1673.0615384615385</v>
      </c>
      <c r="DY91" s="2">
        <f t="shared" ca="1" si="440"/>
        <v>1673.0615384615385</v>
      </c>
      <c r="DZ91" s="2">
        <f t="shared" ca="1" si="440"/>
        <v>2091.3269230769229</v>
      </c>
      <c r="EA91" s="138">
        <f t="shared" ca="1" si="440"/>
        <v>1673.0615384615385</v>
      </c>
      <c r="EB91" s="137">
        <f t="shared" ref="EB91:FG91" ca="1" si="441">+EB59</f>
        <v>1673.0615384615385</v>
      </c>
      <c r="EC91" s="2">
        <f t="shared" ca="1" si="441"/>
        <v>2091.3269230769229</v>
      </c>
      <c r="ED91" s="2">
        <f t="shared" ca="1" si="441"/>
        <v>1673.0615384615385</v>
      </c>
      <c r="EE91" s="2">
        <f t="shared" ca="1" si="441"/>
        <v>1739.6846153846154</v>
      </c>
      <c r="EF91" s="2">
        <f t="shared" ca="1" si="441"/>
        <v>2174.6057692307691</v>
      </c>
      <c r="EG91" s="2">
        <f t="shared" ca="1" si="441"/>
        <v>1739.6846153846154</v>
      </c>
      <c r="EH91" s="2">
        <f t="shared" ca="1" si="441"/>
        <v>1739.6846153846154</v>
      </c>
      <c r="EI91" s="2">
        <f t="shared" ca="1" si="441"/>
        <v>2174.6057692307691</v>
      </c>
      <c r="EJ91" s="2">
        <f t="shared" ca="1" si="441"/>
        <v>1739.6846153846154</v>
      </c>
      <c r="EK91" s="2">
        <f t="shared" ca="1" si="441"/>
        <v>1739.6846153846154</v>
      </c>
      <c r="EL91" s="2">
        <f t="shared" ca="1" si="441"/>
        <v>2174.6057692307691</v>
      </c>
      <c r="EM91" s="138">
        <f t="shared" ca="1" si="441"/>
        <v>1739.6846153846154</v>
      </c>
      <c r="EN91" s="137">
        <f t="shared" ca="1" si="441"/>
        <v>1739.6846153846154</v>
      </c>
      <c r="EO91" s="2">
        <f t="shared" ca="1" si="441"/>
        <v>2174.6057692307691</v>
      </c>
      <c r="EP91" s="2">
        <f t="shared" ca="1" si="441"/>
        <v>1739.6846153846154</v>
      </c>
      <c r="EQ91" s="2">
        <f t="shared" ca="1" si="441"/>
        <v>1739.6846153846154</v>
      </c>
      <c r="ER91" s="2">
        <f t="shared" ca="1" si="441"/>
        <v>2174.6057692307691</v>
      </c>
      <c r="ES91" s="2">
        <f t="shared" ca="1" si="441"/>
        <v>1739.6846153846154</v>
      </c>
      <c r="ET91" s="2">
        <f t="shared" ca="1" si="441"/>
        <v>1739.6846153846154</v>
      </c>
      <c r="EU91" s="2">
        <f t="shared" ca="1" si="441"/>
        <v>2174.6057692307691</v>
      </c>
      <c r="EV91" s="2">
        <f t="shared" ca="1" si="441"/>
        <v>1739.6846153846154</v>
      </c>
      <c r="EW91" s="2">
        <f t="shared" ca="1" si="441"/>
        <v>1739.6846153846154</v>
      </c>
      <c r="EX91" s="2">
        <f t="shared" ca="1" si="441"/>
        <v>2174.6057692307691</v>
      </c>
      <c r="EY91" s="138">
        <f t="shared" ca="1" si="441"/>
        <v>1739.6846153846154</v>
      </c>
      <c r="EZ91" s="137">
        <f t="shared" ca="1" si="441"/>
        <v>1739.6846153846154</v>
      </c>
      <c r="FA91" s="2">
        <f t="shared" ca="1" si="441"/>
        <v>2174.6057692307691</v>
      </c>
      <c r="FB91" s="2">
        <f t="shared" ca="1" si="441"/>
        <v>1739.6846153846154</v>
      </c>
      <c r="FC91" s="2">
        <f t="shared" ca="1" si="441"/>
        <v>1739.6846153846154</v>
      </c>
      <c r="FD91" s="2">
        <f t="shared" ca="1" si="441"/>
        <v>2174.6057692307691</v>
      </c>
      <c r="FE91" s="2">
        <f t="shared" ca="1" si="441"/>
        <v>1739.6846153846154</v>
      </c>
      <c r="FF91" s="2">
        <f t="shared" ca="1" si="441"/>
        <v>1628.1346153846507</v>
      </c>
      <c r="FG91" s="2">
        <f t="shared" ca="1" si="441"/>
        <v>1895.7307692307691</v>
      </c>
      <c r="FH91" s="2">
        <f t="shared" ref="FH91:GI91" ca="1" si="442">+FH59</f>
        <v>2018.9153846153847</v>
      </c>
      <c r="FI91" s="2">
        <f t="shared" ca="1" si="442"/>
        <v>2018.9153846153847</v>
      </c>
      <c r="FJ91" s="2">
        <f t="shared" ca="1" si="442"/>
        <v>2523.6442307692305</v>
      </c>
      <c r="FK91" s="138">
        <f t="shared" ca="1" si="442"/>
        <v>2018.9153846153847</v>
      </c>
      <c r="FL91" s="137">
        <f t="shared" ca="1" si="442"/>
        <v>2092.6153846153848</v>
      </c>
      <c r="FM91" s="2">
        <f t="shared" ca="1" si="442"/>
        <v>2615.7692307692305</v>
      </c>
      <c r="FN91" s="2">
        <f t="shared" ca="1" si="442"/>
        <v>2092.6153846153848</v>
      </c>
      <c r="FO91" s="2">
        <f t="shared" ca="1" si="442"/>
        <v>2092.6153846153848</v>
      </c>
      <c r="FP91" s="2">
        <f t="shared" ca="1" si="442"/>
        <v>2615.7692307692305</v>
      </c>
      <c r="FQ91" s="2">
        <f t="shared" ca="1" si="442"/>
        <v>1873.299999999977</v>
      </c>
      <c r="FR91" s="2">
        <f t="shared" ca="1" si="442"/>
        <v>1653.9846153846154</v>
      </c>
      <c r="FS91" s="2">
        <f t="shared" ca="1" si="442"/>
        <v>2067.4807692307691</v>
      </c>
      <c r="FT91" s="2">
        <f t="shared" ca="1" si="442"/>
        <v>1653.9846153846154</v>
      </c>
      <c r="FU91" s="2">
        <f t="shared" ca="1" si="442"/>
        <v>1653.9846153846154</v>
      </c>
      <c r="FV91" s="2">
        <f t="shared" ca="1" si="442"/>
        <v>2067.4807692307691</v>
      </c>
      <c r="FW91" s="138">
        <f t="shared" ca="1" si="442"/>
        <v>2067.4807692307691</v>
      </c>
      <c r="FX91" s="137">
        <f t="shared" ca="1" si="442"/>
        <v>1653.9846153846154</v>
      </c>
      <c r="FY91" s="2">
        <f t="shared" ca="1" si="442"/>
        <v>2067.4807692307691</v>
      </c>
      <c r="FZ91" s="2">
        <f t="shared" ca="1" si="442"/>
        <v>1653.9846153846154</v>
      </c>
      <c r="GA91" s="2">
        <f t="shared" ca="1" si="442"/>
        <v>1653.9846153846154</v>
      </c>
      <c r="GB91" s="2">
        <f t="shared" ca="1" si="442"/>
        <v>2067.4807692307691</v>
      </c>
      <c r="GC91" s="2">
        <f t="shared" ca="1" si="442"/>
        <v>1653.9846153846154</v>
      </c>
      <c r="GD91" s="2">
        <f t="shared" ca="1" si="442"/>
        <v>1653.9846153846154</v>
      </c>
      <c r="GE91" s="2">
        <f t="shared" ca="1" si="442"/>
        <v>2067.4807692307691</v>
      </c>
      <c r="GF91" s="2">
        <f t="shared" ca="1" si="442"/>
        <v>1653.9846153846154</v>
      </c>
      <c r="GG91" s="2">
        <f t="shared" ca="1" si="442"/>
        <v>1653.9846153846154</v>
      </c>
      <c r="GH91" s="2">
        <f t="shared" ca="1" si="442"/>
        <v>1995.5538461538276</v>
      </c>
      <c r="GI91" s="138">
        <f t="shared" ca="1" si="442"/>
        <v>1510.1307692307694</v>
      </c>
      <c r="GJ91" s="34"/>
      <c r="GK91" s="34"/>
      <c r="GL91" s="34"/>
      <c r="GM91" s="34"/>
      <c r="GN91" s="34"/>
      <c r="GO91" s="34"/>
      <c r="GP91" s="34"/>
      <c r="GQ91" s="34"/>
      <c r="GR91" s="34"/>
      <c r="GS91" s="34"/>
      <c r="GT91" s="34"/>
      <c r="GU91" s="34"/>
      <c r="GV91" s="34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34"/>
      <c r="HH91" s="34"/>
      <c r="HI91" s="34"/>
      <c r="HJ91" s="34"/>
      <c r="HK91" s="34"/>
      <c r="HL91" s="34"/>
      <c r="HM91" s="34"/>
      <c r="HN91" s="34"/>
    </row>
    <row r="92" spans="1:222" ht="12.95" customHeight="1" x14ac:dyDescent="0.25">
      <c r="A92" s="34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169" t="s">
        <v>17</v>
      </c>
      <c r="P92" s="48"/>
      <c r="Q92" s="4"/>
      <c r="R92" s="143">
        <f t="shared" ref="R92:S92" si="443">+R72</f>
        <v>359254</v>
      </c>
      <c r="S92" s="2">
        <f t="shared" ca="1" si="443"/>
        <v>256592.2794871795</v>
      </c>
      <c r="T92" s="138">
        <f ca="1">+T72</f>
        <v>102661.7205128205</v>
      </c>
      <c r="U92" s="34"/>
      <c r="V92" s="137">
        <f ca="1">+V72</f>
        <v>8675.6666666666679</v>
      </c>
      <c r="W92" s="2">
        <f ca="1">+W72</f>
        <v>15779.839743589746</v>
      </c>
      <c r="X92" s="2">
        <f t="shared" ref="X92:AG92" ca="1" si="444">+X72</f>
        <v>16707.493589743593</v>
      </c>
      <c r="Y92" s="2">
        <f t="shared" ca="1" si="444"/>
        <v>10057.416666666666</v>
      </c>
      <c r="Z92" s="2">
        <f t="shared" ca="1" si="444"/>
        <v>8696.3333333333321</v>
      </c>
      <c r="AA92" s="2">
        <f t="shared" ca="1" si="444"/>
        <v>20516.738461538462</v>
      </c>
      <c r="AB92" s="2">
        <f t="shared" ca="1" si="444"/>
        <v>33604.688461538462</v>
      </c>
      <c r="AC92" s="2">
        <f t="shared" ca="1" si="444"/>
        <v>27499.599999999999</v>
      </c>
      <c r="AD92" s="2">
        <f t="shared" ca="1" si="444"/>
        <v>28766.696153846151</v>
      </c>
      <c r="AE92" s="2">
        <f t="shared" ca="1" si="444"/>
        <v>34820.6</v>
      </c>
      <c r="AF92" s="2">
        <f t="shared" ca="1" si="444"/>
        <v>36096.423076923093</v>
      </c>
      <c r="AG92" s="2">
        <f t="shared" ca="1" si="444"/>
        <v>15370.783333333335</v>
      </c>
      <c r="AH92" s="138">
        <f ca="1">+AH72</f>
        <v>0</v>
      </c>
      <c r="AI92" s="34"/>
      <c r="AJ92" s="137">
        <f t="shared" ref="AJ92:BO92" ca="1" si="445">+AJ72</f>
        <v>667.35897435897436</v>
      </c>
      <c r="AK92" s="2">
        <f t="shared" ca="1" si="445"/>
        <v>834.19871794871801</v>
      </c>
      <c r="AL92" s="2">
        <f t="shared" ca="1" si="445"/>
        <v>667.35897435897436</v>
      </c>
      <c r="AM92" s="2">
        <f t="shared" ca="1" si="445"/>
        <v>667.35897435897436</v>
      </c>
      <c r="AN92" s="2">
        <f t="shared" ca="1" si="445"/>
        <v>834.19871794871801</v>
      </c>
      <c r="AO92" s="2">
        <f t="shared" ca="1" si="445"/>
        <v>667.35897435897436</v>
      </c>
      <c r="AP92" s="2">
        <f t="shared" ca="1" si="445"/>
        <v>667.35897435897436</v>
      </c>
      <c r="AQ92" s="2">
        <f t="shared" ca="1" si="445"/>
        <v>834.19871794871801</v>
      </c>
      <c r="AR92" s="2">
        <f t="shared" ca="1" si="445"/>
        <v>667.35897435897436</v>
      </c>
      <c r="AS92" s="2">
        <f t="shared" ca="1" si="445"/>
        <v>667.35897435897436</v>
      </c>
      <c r="AT92" s="2">
        <f t="shared" ca="1" si="445"/>
        <v>834.19871794871801</v>
      </c>
      <c r="AU92" s="138">
        <f t="shared" ca="1" si="445"/>
        <v>667.35897435897436</v>
      </c>
      <c r="AV92" s="137">
        <f t="shared" ca="1" si="445"/>
        <v>667.35897435897436</v>
      </c>
      <c r="AW92" s="2">
        <f t="shared" ca="1" si="445"/>
        <v>834.19871794871801</v>
      </c>
      <c r="AX92" s="2">
        <f t="shared" ca="1" si="445"/>
        <v>1298.0256410256411</v>
      </c>
      <c r="AY92" s="2">
        <f t="shared" ca="1" si="445"/>
        <v>1298.0256410256411</v>
      </c>
      <c r="AZ92" s="2">
        <f t="shared" ca="1" si="445"/>
        <v>1622.5320512820513</v>
      </c>
      <c r="BA92" s="2">
        <f t="shared" ca="1" si="445"/>
        <v>1298.0256410256411</v>
      </c>
      <c r="BB92" s="2">
        <f t="shared" ca="1" si="445"/>
        <v>1298.0256410256411</v>
      </c>
      <c r="BC92" s="2">
        <f t="shared" ca="1" si="445"/>
        <v>1622.5320512820513</v>
      </c>
      <c r="BD92" s="2">
        <f t="shared" ca="1" si="445"/>
        <v>1298.0256410256411</v>
      </c>
      <c r="BE92" s="2">
        <f t="shared" ca="1" si="445"/>
        <v>1298.0256410256411</v>
      </c>
      <c r="BF92" s="2">
        <f t="shared" ca="1" si="445"/>
        <v>1622.5320512820513</v>
      </c>
      <c r="BG92" s="138">
        <f t="shared" ca="1" si="445"/>
        <v>1622.5320512820513</v>
      </c>
      <c r="BH92" s="137">
        <f t="shared" ca="1" si="445"/>
        <v>1298.0256410256411</v>
      </c>
      <c r="BI92" s="2">
        <f t="shared" ca="1" si="445"/>
        <v>1622.5320512820513</v>
      </c>
      <c r="BJ92" s="2">
        <f t="shared" ca="1" si="445"/>
        <v>1298.0256410256411</v>
      </c>
      <c r="BK92" s="2">
        <f t="shared" ca="1" si="445"/>
        <v>1298.0256410256411</v>
      </c>
      <c r="BL92" s="2">
        <f t="shared" ca="1" si="445"/>
        <v>1622.5320512820513</v>
      </c>
      <c r="BM92" s="2">
        <f t="shared" ca="1" si="445"/>
        <v>1298.0256410256411</v>
      </c>
      <c r="BN92" s="2">
        <f t="shared" ca="1" si="445"/>
        <v>1298.0256410256411</v>
      </c>
      <c r="BO92" s="2">
        <f t="shared" ca="1" si="445"/>
        <v>1622.5320512820513</v>
      </c>
      <c r="BP92" s="2">
        <f t="shared" ref="BP92:CU92" ca="1" si="446">+BP72</f>
        <v>1298.0256410256411</v>
      </c>
      <c r="BQ92" s="2">
        <f t="shared" ca="1" si="446"/>
        <v>1298.0256410256411</v>
      </c>
      <c r="BR92" s="2">
        <f t="shared" ca="1" si="446"/>
        <v>1622.5320512820513</v>
      </c>
      <c r="BS92" s="138">
        <f t="shared" ca="1" si="446"/>
        <v>1131.1858974359006</v>
      </c>
      <c r="BT92" s="137">
        <f t="shared" ca="1" si="446"/>
        <v>630.66666666666663</v>
      </c>
      <c r="BU92" s="2">
        <f t="shared" ca="1" si="446"/>
        <v>788.33333333333326</v>
      </c>
      <c r="BV92" s="2">
        <f t="shared" ca="1" si="446"/>
        <v>630.66666666666663</v>
      </c>
      <c r="BW92" s="2">
        <f t="shared" ca="1" si="446"/>
        <v>630.66666666666663</v>
      </c>
      <c r="BX92" s="2">
        <f t="shared" ca="1" si="446"/>
        <v>788.33333333333326</v>
      </c>
      <c r="BY92" s="2">
        <f t="shared" ca="1" si="446"/>
        <v>630.66666666666663</v>
      </c>
      <c r="BZ92" s="2">
        <f t="shared" ca="1" si="446"/>
        <v>630.66666666666663</v>
      </c>
      <c r="CA92" s="2">
        <f t="shared" ca="1" si="446"/>
        <v>788.33333333333326</v>
      </c>
      <c r="CB92" s="2">
        <f t="shared" ca="1" si="446"/>
        <v>630.66666666666663</v>
      </c>
      <c r="CC92" s="2">
        <f t="shared" ca="1" si="446"/>
        <v>1202.5897435897436</v>
      </c>
      <c r="CD92" s="2">
        <f t="shared" ca="1" si="446"/>
        <v>1503.2371794871794</v>
      </c>
      <c r="CE92" s="138">
        <f t="shared" ca="1" si="446"/>
        <v>1202.5897435897436</v>
      </c>
      <c r="CF92" s="137">
        <f t="shared" ca="1" si="446"/>
        <v>1202.5897435897436</v>
      </c>
      <c r="CG92" s="2">
        <f t="shared" ca="1" si="446"/>
        <v>1345.5705128205104</v>
      </c>
      <c r="CH92" s="2">
        <f t="shared" ca="1" si="446"/>
        <v>571.92307692307691</v>
      </c>
      <c r="CI92" s="2">
        <f t="shared" ca="1" si="446"/>
        <v>571.92307692307691</v>
      </c>
      <c r="CJ92" s="2">
        <f t="shared" ca="1" si="446"/>
        <v>714.90384615384619</v>
      </c>
      <c r="CK92" s="2">
        <f t="shared" ca="1" si="446"/>
        <v>571.92307692307691</v>
      </c>
      <c r="CL92" s="2">
        <f t="shared" ca="1" si="446"/>
        <v>571.92307692307691</v>
      </c>
      <c r="CM92" s="2">
        <f t="shared" ca="1" si="446"/>
        <v>714.90384615384619</v>
      </c>
      <c r="CN92" s="2">
        <f t="shared" ca="1" si="446"/>
        <v>571.92307692307691</v>
      </c>
      <c r="CO92" s="2">
        <f t="shared" ca="1" si="446"/>
        <v>571.92307692307691</v>
      </c>
      <c r="CP92" s="2">
        <f t="shared" ca="1" si="446"/>
        <v>714.90384615384619</v>
      </c>
      <c r="CQ92" s="138">
        <f t="shared" ca="1" si="446"/>
        <v>571.92307692307691</v>
      </c>
      <c r="CR92" s="137">
        <f t="shared" ca="1" si="446"/>
        <v>571.92307692307691</v>
      </c>
      <c r="CS92" s="2">
        <f t="shared" ca="1" si="446"/>
        <v>714.90384615384619</v>
      </c>
      <c r="CT92" s="2">
        <f t="shared" ca="1" si="446"/>
        <v>571.92307692307691</v>
      </c>
      <c r="CU92" s="2">
        <f t="shared" ca="1" si="446"/>
        <v>571.92307692307691</v>
      </c>
      <c r="CV92" s="2">
        <f t="shared" ref="CV92:EA92" ca="1" si="447">+CV72</f>
        <v>714.90384615384619</v>
      </c>
      <c r="CW92" s="2">
        <f t="shared" ca="1" si="447"/>
        <v>1295.5692307692307</v>
      </c>
      <c r="CX92" s="2">
        <f t="shared" ca="1" si="447"/>
        <v>1295.5692307692307</v>
      </c>
      <c r="CY92" s="2">
        <f t="shared" ca="1" si="447"/>
        <v>3359.0961538461538</v>
      </c>
      <c r="CZ92" s="2">
        <f t="shared" ca="1" si="447"/>
        <v>2687.2769230769227</v>
      </c>
      <c r="DA92" s="2">
        <f t="shared" ca="1" si="447"/>
        <v>2687.2769230769227</v>
      </c>
      <c r="DB92" s="2">
        <f t="shared" ca="1" si="447"/>
        <v>3359.0961538461538</v>
      </c>
      <c r="DC92" s="138">
        <f t="shared" ca="1" si="447"/>
        <v>2687.2769230769227</v>
      </c>
      <c r="DD92" s="137">
        <f t="shared" ca="1" si="447"/>
        <v>2687.2769230769227</v>
      </c>
      <c r="DE92" s="2">
        <f t="shared" ca="1" si="447"/>
        <v>3359.0961538461538</v>
      </c>
      <c r="DF92" s="2">
        <f t="shared" ca="1" si="447"/>
        <v>2687.2769230769227</v>
      </c>
      <c r="DG92" s="2">
        <f t="shared" ca="1" si="447"/>
        <v>2687.2769230769227</v>
      </c>
      <c r="DH92" s="2">
        <f t="shared" ca="1" si="447"/>
        <v>3359.0961538461538</v>
      </c>
      <c r="DI92" s="2">
        <f t="shared" ca="1" si="447"/>
        <v>2687.2769230769227</v>
      </c>
      <c r="DJ92" s="2">
        <f t="shared" ca="1" si="447"/>
        <v>2687.2769230769227</v>
      </c>
      <c r="DK92" s="2">
        <f t="shared" ca="1" si="447"/>
        <v>3359.0961538461538</v>
      </c>
      <c r="DL92" s="2">
        <f t="shared" ca="1" si="447"/>
        <v>2687.2769230769227</v>
      </c>
      <c r="DM92" s="2">
        <f t="shared" ca="1" si="447"/>
        <v>2115.3538461538424</v>
      </c>
      <c r="DN92" s="2">
        <f t="shared" ca="1" si="447"/>
        <v>2644.1923076923076</v>
      </c>
      <c r="DO92" s="138">
        <f t="shared" ca="1" si="447"/>
        <v>2644.1923076923076</v>
      </c>
      <c r="DP92" s="137">
        <f t="shared" ca="1" si="447"/>
        <v>2115.353846153846</v>
      </c>
      <c r="DQ92" s="2">
        <f t="shared" ca="1" si="447"/>
        <v>2644.1923076923076</v>
      </c>
      <c r="DR92" s="2">
        <f t="shared" ca="1" si="447"/>
        <v>2115.353846153846</v>
      </c>
      <c r="DS92" s="2">
        <f t="shared" ca="1" si="447"/>
        <v>2115.353846153846</v>
      </c>
      <c r="DT92" s="2">
        <f t="shared" ca="1" si="447"/>
        <v>2644.1923076923076</v>
      </c>
      <c r="DU92" s="2">
        <f t="shared" ca="1" si="447"/>
        <v>2115.353846153846</v>
      </c>
      <c r="DV92" s="2">
        <f t="shared" ca="1" si="447"/>
        <v>2115.353846153846</v>
      </c>
      <c r="DW92" s="2">
        <f t="shared" ca="1" si="447"/>
        <v>2644.1923076923076</v>
      </c>
      <c r="DX92" s="2">
        <f t="shared" ca="1" si="447"/>
        <v>2115.353846153846</v>
      </c>
      <c r="DY92" s="2">
        <f t="shared" ca="1" si="447"/>
        <v>2115.353846153846</v>
      </c>
      <c r="DZ92" s="2">
        <f t="shared" ca="1" si="447"/>
        <v>2644.1923076923076</v>
      </c>
      <c r="EA92" s="138">
        <f t="shared" ca="1" si="447"/>
        <v>2115.353846153846</v>
      </c>
      <c r="EB92" s="137">
        <f t="shared" ref="EB92:FG92" ca="1" si="448">+EB72</f>
        <v>2115.353846153846</v>
      </c>
      <c r="EC92" s="2">
        <f t="shared" ca="1" si="448"/>
        <v>2644.1923076923076</v>
      </c>
      <c r="ED92" s="2">
        <f t="shared" ca="1" si="448"/>
        <v>2115.353846153846</v>
      </c>
      <c r="EE92" s="2">
        <f t="shared" ca="1" si="448"/>
        <v>2115.353846153846</v>
      </c>
      <c r="EF92" s="2">
        <f t="shared" ca="1" si="448"/>
        <v>2644.1923076923076</v>
      </c>
      <c r="EG92" s="2">
        <f t="shared" ca="1" si="448"/>
        <v>2115.353846153846</v>
      </c>
      <c r="EH92" s="2">
        <f t="shared" ca="1" si="448"/>
        <v>2115.353846153846</v>
      </c>
      <c r="EI92" s="2">
        <f t="shared" ca="1" si="448"/>
        <v>2644.1923076923076</v>
      </c>
      <c r="EJ92" s="2">
        <f t="shared" ca="1" si="448"/>
        <v>2115.353846153846</v>
      </c>
      <c r="EK92" s="2">
        <f t="shared" ca="1" si="448"/>
        <v>2115.353846153846</v>
      </c>
      <c r="EL92" s="2">
        <f t="shared" ca="1" si="448"/>
        <v>3348.1346153846152</v>
      </c>
      <c r="EM92" s="138">
        <f t="shared" ca="1" si="448"/>
        <v>2678.5076923076922</v>
      </c>
      <c r="EN92" s="137">
        <f t="shared" ca="1" si="448"/>
        <v>2678.5076923076922</v>
      </c>
      <c r="EO92" s="2">
        <f t="shared" ca="1" si="448"/>
        <v>3348.1346153846152</v>
      </c>
      <c r="EP92" s="2">
        <f t="shared" ca="1" si="448"/>
        <v>2678.5076923076922</v>
      </c>
      <c r="EQ92" s="2">
        <f t="shared" ca="1" si="448"/>
        <v>2678.5076923076922</v>
      </c>
      <c r="ER92" s="2">
        <f t="shared" ca="1" si="448"/>
        <v>3348.1346153846152</v>
      </c>
      <c r="ES92" s="2">
        <f t="shared" ca="1" si="448"/>
        <v>2678.5076923076922</v>
      </c>
      <c r="ET92" s="2">
        <f t="shared" ca="1" si="448"/>
        <v>2678.5076923076922</v>
      </c>
      <c r="EU92" s="2">
        <f t="shared" ca="1" si="448"/>
        <v>3348.1346153846152</v>
      </c>
      <c r="EV92" s="2">
        <f t="shared" ca="1" si="448"/>
        <v>2678.5076923076922</v>
      </c>
      <c r="EW92" s="2">
        <f t="shared" ca="1" si="448"/>
        <v>2678.5076923076922</v>
      </c>
      <c r="EX92" s="2">
        <f t="shared" ca="1" si="448"/>
        <v>3348.1346153846152</v>
      </c>
      <c r="EY92" s="138">
        <f t="shared" ca="1" si="448"/>
        <v>2678.5076923076922</v>
      </c>
      <c r="EZ92" s="137">
        <f t="shared" ca="1" si="448"/>
        <v>3823.6153846153848</v>
      </c>
      <c r="FA92" s="2">
        <f t="shared" ca="1" si="448"/>
        <v>4779.5192307692305</v>
      </c>
      <c r="FB92" s="2">
        <f t="shared" ca="1" si="448"/>
        <v>3823.6153846153848</v>
      </c>
      <c r="FC92" s="2">
        <f t="shared" ca="1" si="448"/>
        <v>3823.6153846153848</v>
      </c>
      <c r="FD92" s="2">
        <f t="shared" ca="1" si="448"/>
        <v>4598.6076923076898</v>
      </c>
      <c r="FE92" s="2">
        <f t="shared" ca="1" si="448"/>
        <v>3099.9692307692308</v>
      </c>
      <c r="FF92" s="2">
        <f t="shared" ca="1" si="448"/>
        <v>2752.0423076923216</v>
      </c>
      <c r="FG92" s="2">
        <f t="shared" ca="1" si="448"/>
        <v>2135.3269230769233</v>
      </c>
      <c r="FH92" s="2">
        <f t="shared" ref="FH92:GI92" ca="1" si="449">+FH72</f>
        <v>1708.2615384615385</v>
      </c>
      <c r="FI92" s="2">
        <f t="shared" ca="1" si="449"/>
        <v>1708.2615384615385</v>
      </c>
      <c r="FJ92" s="2">
        <f t="shared" ca="1" si="449"/>
        <v>2135.3269230769233</v>
      </c>
      <c r="FK92" s="138">
        <f t="shared" ca="1" si="449"/>
        <v>1708.2615384615385</v>
      </c>
      <c r="FL92" s="137">
        <f t="shared" ca="1" si="449"/>
        <v>1708.2615384615385</v>
      </c>
      <c r="FM92" s="2">
        <f t="shared" ca="1" si="449"/>
        <v>2135.3269230769233</v>
      </c>
      <c r="FN92" s="2">
        <f t="shared" ca="1" si="449"/>
        <v>2329.3128205128205</v>
      </c>
      <c r="FO92" s="2">
        <f t="shared" ca="1" si="449"/>
        <v>2329.3128205128205</v>
      </c>
      <c r="FP92" s="2">
        <f t="shared" ca="1" si="449"/>
        <v>3815.8717948717949</v>
      </c>
      <c r="FQ92" s="2">
        <f t="shared" ca="1" si="449"/>
        <v>3052.6974358974358</v>
      </c>
      <c r="FR92" s="2">
        <f t="shared" ca="1" si="449"/>
        <v>3052.6974358974358</v>
      </c>
      <c r="FS92" s="2">
        <f t="shared" ca="1" si="449"/>
        <v>3815.8717948717949</v>
      </c>
      <c r="FT92" s="2">
        <f t="shared" ca="1" si="449"/>
        <v>3052.6974358974358</v>
      </c>
      <c r="FU92" s="2">
        <f t="shared" ca="1" si="449"/>
        <v>3052.6974358974358</v>
      </c>
      <c r="FV92" s="2">
        <f t="shared" ca="1" si="449"/>
        <v>3111.9294871794764</v>
      </c>
      <c r="FW92" s="138">
        <f t="shared" ca="1" si="449"/>
        <v>3111.9294871794873</v>
      </c>
      <c r="FX92" s="137">
        <f t="shared" ca="1" si="449"/>
        <v>2489.54358974359</v>
      </c>
      <c r="FY92" s="2">
        <f t="shared" ca="1" si="449"/>
        <v>3111.9294871794873</v>
      </c>
      <c r="FZ92" s="2">
        <f t="shared" ca="1" si="449"/>
        <v>2489.54358974359</v>
      </c>
      <c r="GA92" s="2">
        <f t="shared" ca="1" si="449"/>
        <v>2489.54358974359</v>
      </c>
      <c r="GB92" s="2">
        <f t="shared" ca="1" si="449"/>
        <v>3111.9294871794873</v>
      </c>
      <c r="GC92" s="2">
        <f t="shared" ca="1" si="449"/>
        <v>2489.54358974359</v>
      </c>
      <c r="GD92" s="2">
        <f t="shared" ca="1" si="449"/>
        <v>2489.54358974359</v>
      </c>
      <c r="GE92" s="2">
        <f t="shared" ca="1" si="449"/>
        <v>3111.9294871794873</v>
      </c>
      <c r="GF92" s="2">
        <f t="shared" ca="1" si="449"/>
        <v>2489.54358974359</v>
      </c>
      <c r="GG92" s="2">
        <f t="shared" ca="1" si="449"/>
        <v>2489.54358974359</v>
      </c>
      <c r="GH92" s="2">
        <f t="shared" ca="1" si="449"/>
        <v>3111.9294871794873</v>
      </c>
      <c r="GI92" s="138">
        <f t="shared" ca="1" si="449"/>
        <v>2489.54358974359</v>
      </c>
      <c r="GJ92" s="34"/>
      <c r="GK92" s="34"/>
      <c r="GL92" s="34"/>
      <c r="GM92" s="34"/>
      <c r="GN92" s="34"/>
      <c r="GO92" s="34"/>
      <c r="GP92" s="34"/>
      <c r="GQ92" s="34"/>
      <c r="GR92" s="34"/>
      <c r="GS92" s="34"/>
      <c r="GT92" s="34"/>
      <c r="GU92" s="34"/>
      <c r="GV92" s="34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34"/>
      <c r="HH92" s="34"/>
      <c r="HI92" s="34"/>
      <c r="HJ92" s="34"/>
      <c r="HK92" s="34"/>
      <c r="HL92" s="34"/>
      <c r="HM92" s="34"/>
      <c r="HN92" s="34"/>
    </row>
    <row r="93" spans="1:222" ht="12.95" customHeight="1" x14ac:dyDescent="0.25">
      <c r="A93" s="34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169" t="s">
        <v>19</v>
      </c>
      <c r="P93" s="48"/>
      <c r="Q93" s="4"/>
      <c r="R93" s="143">
        <f t="shared" ref="R93" si="450">+R79</f>
        <v>27776</v>
      </c>
      <c r="S93" s="2">
        <f t="shared" ref="S93:T93" ca="1" si="451">+S79</f>
        <v>21934.492307692297</v>
      </c>
      <c r="T93" s="138">
        <f t="shared" ca="1" si="451"/>
        <v>5841.5076923076922</v>
      </c>
      <c r="U93" s="34"/>
      <c r="V93" s="137">
        <f t="shared" ref="V93:W93" ca="1" si="452">+V79</f>
        <v>3381.7576923076927</v>
      </c>
      <c r="W93" s="2">
        <f t="shared" ca="1" si="452"/>
        <v>3925.873076923077</v>
      </c>
      <c r="X93" s="2">
        <f t="shared" ref="X93:AH93" ca="1" si="453">+X79</f>
        <v>3851.8</v>
      </c>
      <c r="Y93" s="2">
        <f t="shared" ca="1" si="453"/>
        <v>3851.8</v>
      </c>
      <c r="Z93" s="2">
        <f t="shared" ca="1" si="453"/>
        <v>3851.8</v>
      </c>
      <c r="AA93" s="2">
        <f t="shared" ca="1" si="453"/>
        <v>395.96923076922258</v>
      </c>
      <c r="AB93" s="2">
        <f t="shared" ca="1" si="453"/>
        <v>0</v>
      </c>
      <c r="AC93" s="2">
        <f t="shared" ca="1" si="453"/>
        <v>308.39999999999998</v>
      </c>
      <c r="AD93" s="2">
        <f t="shared" ca="1" si="453"/>
        <v>308.39999999999998</v>
      </c>
      <c r="AE93" s="2">
        <f t="shared" ca="1" si="453"/>
        <v>308.39999999999998</v>
      </c>
      <c r="AF93" s="2">
        <f t="shared" ca="1" si="453"/>
        <v>898.5923076923076</v>
      </c>
      <c r="AG93" s="2">
        <f t="shared" ca="1" si="453"/>
        <v>851.7</v>
      </c>
      <c r="AH93" s="138">
        <f t="shared" ca="1" si="453"/>
        <v>0</v>
      </c>
      <c r="AI93" s="34"/>
      <c r="AJ93" s="137">
        <f t="shared" ref="AJ93:CU93" ca="1" si="454">+AJ79</f>
        <v>0</v>
      </c>
      <c r="AK93" s="2">
        <f t="shared" ca="1" si="454"/>
        <v>303.53846153846155</v>
      </c>
      <c r="AL93" s="2">
        <f t="shared" ca="1" si="454"/>
        <v>242.83076923076922</v>
      </c>
      <c r="AM93" s="2">
        <f t="shared" ca="1" si="454"/>
        <v>242.83076923076922</v>
      </c>
      <c r="AN93" s="2">
        <f t="shared" ca="1" si="454"/>
        <v>370.36538461538464</v>
      </c>
      <c r="AO93" s="2">
        <f t="shared" ca="1" si="454"/>
        <v>296.2923076923077</v>
      </c>
      <c r="AP93" s="2">
        <f t="shared" ca="1" si="454"/>
        <v>296.2923076923077</v>
      </c>
      <c r="AQ93" s="2">
        <f t="shared" ca="1" si="454"/>
        <v>370.36538461538464</v>
      </c>
      <c r="AR93" s="2">
        <f t="shared" ca="1" si="454"/>
        <v>296.2923076923077</v>
      </c>
      <c r="AS93" s="2">
        <f t="shared" ca="1" si="454"/>
        <v>296.2923076923077</v>
      </c>
      <c r="AT93" s="2">
        <f t="shared" ca="1" si="454"/>
        <v>370.36538461538464</v>
      </c>
      <c r="AU93" s="138">
        <f t="shared" ca="1" si="454"/>
        <v>296.2923076923077</v>
      </c>
      <c r="AV93" s="137">
        <f t="shared" ca="1" si="454"/>
        <v>296.2923076923077</v>
      </c>
      <c r="AW93" s="2">
        <f t="shared" ca="1" si="454"/>
        <v>370.36538461538464</v>
      </c>
      <c r="AX93" s="2">
        <f t="shared" ca="1" si="454"/>
        <v>296.2923076923077</v>
      </c>
      <c r="AY93" s="2">
        <f t="shared" ca="1" si="454"/>
        <v>296.2923076923077</v>
      </c>
      <c r="AZ93" s="2">
        <f t="shared" ca="1" si="454"/>
        <v>370.36538461538464</v>
      </c>
      <c r="BA93" s="2">
        <f t="shared" ca="1" si="454"/>
        <v>296.2923076923077</v>
      </c>
      <c r="BB93" s="2">
        <f t="shared" ca="1" si="454"/>
        <v>296.2923076923077</v>
      </c>
      <c r="BC93" s="2">
        <f t="shared" ca="1" si="454"/>
        <v>370.36538461538464</v>
      </c>
      <c r="BD93" s="2">
        <f t="shared" ca="1" si="454"/>
        <v>296.2923076923077</v>
      </c>
      <c r="BE93" s="2">
        <f t="shared" ca="1" si="454"/>
        <v>296.2923076923077</v>
      </c>
      <c r="BF93" s="2">
        <f t="shared" ca="1" si="454"/>
        <v>370.36538461538464</v>
      </c>
      <c r="BG93" s="138">
        <f t="shared" ca="1" si="454"/>
        <v>370.36538461538464</v>
      </c>
      <c r="BH93" s="137">
        <f t="shared" ca="1" si="454"/>
        <v>296.2923076923077</v>
      </c>
      <c r="BI93" s="2">
        <f t="shared" ca="1" si="454"/>
        <v>370.36538461538464</v>
      </c>
      <c r="BJ93" s="2">
        <f t="shared" ca="1" si="454"/>
        <v>296.2923076923077</v>
      </c>
      <c r="BK93" s="2">
        <f t="shared" ca="1" si="454"/>
        <v>296.2923076923077</v>
      </c>
      <c r="BL93" s="2">
        <f t="shared" ca="1" si="454"/>
        <v>370.36538461538464</v>
      </c>
      <c r="BM93" s="2">
        <f t="shared" ca="1" si="454"/>
        <v>296.2923076923077</v>
      </c>
      <c r="BN93" s="2">
        <f t="shared" ca="1" si="454"/>
        <v>296.2923076923077</v>
      </c>
      <c r="BO93" s="2">
        <f t="shared" ca="1" si="454"/>
        <v>370.36538461538464</v>
      </c>
      <c r="BP93" s="2">
        <f t="shared" ca="1" si="454"/>
        <v>296.2923076923077</v>
      </c>
      <c r="BQ93" s="2">
        <f t="shared" ca="1" si="454"/>
        <v>296.2923076923077</v>
      </c>
      <c r="BR93" s="2">
        <f t="shared" ca="1" si="454"/>
        <v>370.36538461538464</v>
      </c>
      <c r="BS93" s="138">
        <f t="shared" ca="1" si="454"/>
        <v>296.2923076923077</v>
      </c>
      <c r="BT93" s="137">
        <f t="shared" ca="1" si="454"/>
        <v>296.2923076923077</v>
      </c>
      <c r="BU93" s="2">
        <f t="shared" ca="1" si="454"/>
        <v>370.36538461538464</v>
      </c>
      <c r="BV93" s="2">
        <f t="shared" ca="1" si="454"/>
        <v>296.2923076923077</v>
      </c>
      <c r="BW93" s="2">
        <f t="shared" ca="1" si="454"/>
        <v>296.2923076923077</v>
      </c>
      <c r="BX93" s="2">
        <f t="shared" ca="1" si="454"/>
        <v>370.36538461538464</v>
      </c>
      <c r="BY93" s="2">
        <f t="shared" ca="1" si="454"/>
        <v>296.2923076923077</v>
      </c>
      <c r="BZ93" s="2">
        <f t="shared" ca="1" si="454"/>
        <v>296.2923076923077</v>
      </c>
      <c r="CA93" s="2">
        <f t="shared" ca="1" si="454"/>
        <v>370.36538461538464</v>
      </c>
      <c r="CB93" s="2">
        <f t="shared" ca="1" si="454"/>
        <v>296.2923076923077</v>
      </c>
      <c r="CC93" s="2">
        <f t="shared" ca="1" si="454"/>
        <v>296.2923076923077</v>
      </c>
      <c r="CD93" s="2">
        <f t="shared" ca="1" si="454"/>
        <v>370.36538461538464</v>
      </c>
      <c r="CE93" s="138">
        <f t="shared" ca="1" si="454"/>
        <v>296.2923076923077</v>
      </c>
      <c r="CF93" s="137">
        <f t="shared" ca="1" si="454"/>
        <v>296.2923076923077</v>
      </c>
      <c r="CG93" s="2">
        <f t="shared" ca="1" si="454"/>
        <v>370.36538461538464</v>
      </c>
      <c r="CH93" s="2">
        <f t="shared" ca="1" si="454"/>
        <v>296.2923076923077</v>
      </c>
      <c r="CI93" s="2">
        <f t="shared" ca="1" si="454"/>
        <v>296.2923076923077</v>
      </c>
      <c r="CJ93" s="2">
        <f t="shared" ca="1" si="454"/>
        <v>370.36538461538464</v>
      </c>
      <c r="CK93" s="2">
        <f t="shared" ca="1" si="454"/>
        <v>296.2923076923077</v>
      </c>
      <c r="CL93" s="2">
        <f t="shared" ca="1" si="454"/>
        <v>296.2923076923077</v>
      </c>
      <c r="CM93" s="2">
        <f t="shared" ca="1" si="454"/>
        <v>370.36538461538464</v>
      </c>
      <c r="CN93" s="2">
        <f t="shared" ca="1" si="454"/>
        <v>296.2923076923077</v>
      </c>
      <c r="CO93" s="2">
        <f t="shared" ca="1" si="454"/>
        <v>296.2923076923077</v>
      </c>
      <c r="CP93" s="2">
        <f t="shared" ca="1" si="454"/>
        <v>370.36538461538464</v>
      </c>
      <c r="CQ93" s="138">
        <f t="shared" ca="1" si="454"/>
        <v>296.2923076923077</v>
      </c>
      <c r="CR93" s="137">
        <f t="shared" ca="1" si="454"/>
        <v>235.58461538460813</v>
      </c>
      <c r="CS93" s="2">
        <f t="shared" ca="1" si="454"/>
        <v>66.82692307692308</v>
      </c>
      <c r="CT93" s="2">
        <f t="shared" ca="1" si="454"/>
        <v>53.46153846153846</v>
      </c>
      <c r="CU93" s="2">
        <f t="shared" ca="1" si="454"/>
        <v>40.096153846152902</v>
      </c>
      <c r="CV93" s="2">
        <f t="shared" ref="CV93:FG93" ca="1" si="455">+CV79</f>
        <v>0</v>
      </c>
      <c r="CW93" s="2">
        <f t="shared" ca="1" si="455"/>
        <v>0</v>
      </c>
      <c r="CX93" s="2">
        <f t="shared" ca="1" si="455"/>
        <v>0</v>
      </c>
      <c r="CY93" s="2">
        <f t="shared" ca="1" si="455"/>
        <v>0</v>
      </c>
      <c r="CZ93" s="2">
        <f t="shared" ca="1" si="455"/>
        <v>0</v>
      </c>
      <c r="DA93" s="2">
        <f t="shared" ca="1" si="455"/>
        <v>0</v>
      </c>
      <c r="DB93" s="2">
        <f t="shared" ca="1" si="455"/>
        <v>0</v>
      </c>
      <c r="DC93" s="138">
        <f t="shared" ca="1" si="455"/>
        <v>0</v>
      </c>
      <c r="DD93" s="137">
        <f t="shared" ca="1" si="455"/>
        <v>0</v>
      </c>
      <c r="DE93" s="2">
        <f t="shared" ca="1" si="455"/>
        <v>0</v>
      </c>
      <c r="DF93" s="2">
        <f t="shared" ca="1" si="455"/>
        <v>0</v>
      </c>
      <c r="DG93" s="2">
        <f t="shared" ca="1" si="455"/>
        <v>0</v>
      </c>
      <c r="DH93" s="2">
        <f t="shared" ca="1" si="455"/>
        <v>0</v>
      </c>
      <c r="DI93" s="2">
        <f t="shared" ca="1" si="455"/>
        <v>0</v>
      </c>
      <c r="DJ93" s="2">
        <f t="shared" ca="1" si="455"/>
        <v>0</v>
      </c>
      <c r="DK93" s="2">
        <f t="shared" ca="1" si="455"/>
        <v>0</v>
      </c>
      <c r="DL93" s="2">
        <f t="shared" ca="1" si="455"/>
        <v>0</v>
      </c>
      <c r="DM93" s="2">
        <f t="shared" ca="1" si="455"/>
        <v>0</v>
      </c>
      <c r="DN93" s="2">
        <f t="shared" ca="1" si="455"/>
        <v>0</v>
      </c>
      <c r="DO93" s="138">
        <f t="shared" ca="1" si="455"/>
        <v>0</v>
      </c>
      <c r="DP93" s="137">
        <f t="shared" ca="1" si="455"/>
        <v>23.723076923076924</v>
      </c>
      <c r="DQ93" s="2">
        <f t="shared" ca="1" si="455"/>
        <v>29.653846153846153</v>
      </c>
      <c r="DR93" s="2">
        <f t="shared" ca="1" si="455"/>
        <v>23.723076923076924</v>
      </c>
      <c r="DS93" s="2">
        <f t="shared" ca="1" si="455"/>
        <v>23.723076923076924</v>
      </c>
      <c r="DT93" s="2">
        <f t="shared" ca="1" si="455"/>
        <v>29.653846153846153</v>
      </c>
      <c r="DU93" s="2">
        <f t="shared" ca="1" si="455"/>
        <v>23.723076923076924</v>
      </c>
      <c r="DV93" s="2">
        <f t="shared" ca="1" si="455"/>
        <v>23.723076923076924</v>
      </c>
      <c r="DW93" s="2">
        <f t="shared" ca="1" si="455"/>
        <v>29.653846153846153</v>
      </c>
      <c r="DX93" s="2">
        <f t="shared" ca="1" si="455"/>
        <v>23.723076923076924</v>
      </c>
      <c r="DY93" s="2">
        <f t="shared" ca="1" si="455"/>
        <v>23.723076923076924</v>
      </c>
      <c r="DZ93" s="2">
        <f t="shared" ca="1" si="455"/>
        <v>29.653846153846153</v>
      </c>
      <c r="EA93" s="138">
        <f t="shared" ca="1" si="455"/>
        <v>23.723076923076924</v>
      </c>
      <c r="EB93" s="137">
        <f t="shared" ca="1" si="455"/>
        <v>23.723076923076924</v>
      </c>
      <c r="EC93" s="2">
        <f t="shared" ca="1" si="455"/>
        <v>29.653846153846153</v>
      </c>
      <c r="ED93" s="2">
        <f t="shared" ca="1" si="455"/>
        <v>23.723076923076924</v>
      </c>
      <c r="EE93" s="2">
        <f t="shared" ca="1" si="455"/>
        <v>23.723076923076924</v>
      </c>
      <c r="EF93" s="2">
        <f t="shared" ca="1" si="455"/>
        <v>29.653846153846153</v>
      </c>
      <c r="EG93" s="2">
        <f t="shared" ca="1" si="455"/>
        <v>23.723076923076924</v>
      </c>
      <c r="EH93" s="2">
        <f t="shared" ca="1" si="455"/>
        <v>23.723076923076924</v>
      </c>
      <c r="EI93" s="2">
        <f t="shared" ca="1" si="455"/>
        <v>29.653846153846153</v>
      </c>
      <c r="EJ93" s="2">
        <f t="shared" ca="1" si="455"/>
        <v>23.723076923076924</v>
      </c>
      <c r="EK93" s="2">
        <f t="shared" ca="1" si="455"/>
        <v>23.723076923076924</v>
      </c>
      <c r="EL93" s="2">
        <f t="shared" ca="1" si="455"/>
        <v>29.653846153846153</v>
      </c>
      <c r="EM93" s="138">
        <f t="shared" ca="1" si="455"/>
        <v>23.723076923076924</v>
      </c>
      <c r="EN93" s="137">
        <f t="shared" ca="1" si="455"/>
        <v>23.723076923076924</v>
      </c>
      <c r="EO93" s="2">
        <f t="shared" ca="1" si="455"/>
        <v>29.653846153846153</v>
      </c>
      <c r="EP93" s="2">
        <f t="shared" ca="1" si="455"/>
        <v>23.723076923076924</v>
      </c>
      <c r="EQ93" s="2">
        <f t="shared" ca="1" si="455"/>
        <v>23.723076923076924</v>
      </c>
      <c r="ER93" s="2">
        <f t="shared" ca="1" si="455"/>
        <v>29.653846153846153</v>
      </c>
      <c r="ES93" s="2">
        <f t="shared" ca="1" si="455"/>
        <v>23.723076923076924</v>
      </c>
      <c r="ET93" s="2">
        <f t="shared" ca="1" si="455"/>
        <v>23.723076923076924</v>
      </c>
      <c r="EU93" s="2">
        <f t="shared" ca="1" si="455"/>
        <v>29.653846153846153</v>
      </c>
      <c r="EV93" s="2">
        <f t="shared" ca="1" si="455"/>
        <v>23.723076923076924</v>
      </c>
      <c r="EW93" s="2">
        <f t="shared" ca="1" si="455"/>
        <v>23.723076923076924</v>
      </c>
      <c r="EX93" s="2">
        <f t="shared" ca="1" si="455"/>
        <v>29.653846153846153</v>
      </c>
      <c r="EY93" s="138">
        <f t="shared" ca="1" si="455"/>
        <v>23.723076923076924</v>
      </c>
      <c r="EZ93" s="137">
        <f t="shared" ca="1" si="455"/>
        <v>23.723076923076924</v>
      </c>
      <c r="FA93" s="2">
        <f t="shared" ca="1" si="455"/>
        <v>29.653846153846153</v>
      </c>
      <c r="FB93" s="2">
        <f t="shared" ca="1" si="455"/>
        <v>23.723076923076924</v>
      </c>
      <c r="FC93" s="2">
        <f t="shared" ca="1" si="455"/>
        <v>23.723076923076924</v>
      </c>
      <c r="FD93" s="2">
        <f t="shared" ca="1" si="455"/>
        <v>29.653846153846153</v>
      </c>
      <c r="FE93" s="2">
        <f t="shared" ca="1" si="455"/>
        <v>23.723076923076924</v>
      </c>
      <c r="FF93" s="2">
        <f t="shared" ca="1" si="455"/>
        <v>23.723076923076924</v>
      </c>
      <c r="FG93" s="2">
        <f t="shared" ca="1" si="455"/>
        <v>163.78846153846155</v>
      </c>
      <c r="FH93" s="2">
        <f t="shared" ref="FH93:GI93" ca="1" si="456">+FH79</f>
        <v>131.03076923076924</v>
      </c>
      <c r="FI93" s="2">
        <f t="shared" ca="1" si="456"/>
        <v>131.03076923076924</v>
      </c>
      <c r="FJ93" s="2">
        <f t="shared" ca="1" si="456"/>
        <v>163.78846153846155</v>
      </c>
      <c r="FK93" s="138">
        <f t="shared" ca="1" si="456"/>
        <v>131.03076923076924</v>
      </c>
      <c r="FL93" s="137">
        <f t="shared" ca="1" si="456"/>
        <v>131.03076923076924</v>
      </c>
      <c r="FM93" s="2">
        <f t="shared" ca="1" si="456"/>
        <v>163.78846153846155</v>
      </c>
      <c r="FN93" s="2">
        <f t="shared" ca="1" si="456"/>
        <v>131.03076923076924</v>
      </c>
      <c r="FO93" s="2">
        <f t="shared" ca="1" si="456"/>
        <v>131.03076923076924</v>
      </c>
      <c r="FP93" s="2">
        <f t="shared" ca="1" si="456"/>
        <v>163.78846153846155</v>
      </c>
      <c r="FQ93" s="2">
        <f t="shared" ca="1" si="456"/>
        <v>131.03076923076924</v>
      </c>
      <c r="FR93" s="2">
        <f t="shared" ca="1" si="456"/>
        <v>131.03076923076924</v>
      </c>
      <c r="FS93" s="2">
        <f t="shared" ca="1" si="456"/>
        <v>163.78846153846155</v>
      </c>
      <c r="FT93" s="2">
        <f t="shared" ca="1" si="456"/>
        <v>131.03076923076924</v>
      </c>
      <c r="FU93" s="2">
        <f t="shared" ca="1" si="456"/>
        <v>131.03076923076924</v>
      </c>
      <c r="FV93" s="2">
        <f t="shared" ca="1" si="456"/>
        <v>163.78846153846155</v>
      </c>
      <c r="FW93" s="138">
        <f t="shared" ca="1" si="456"/>
        <v>157.85769230769202</v>
      </c>
      <c r="FX93" s="137">
        <f t="shared" ca="1" si="456"/>
        <v>107.30769230769231</v>
      </c>
      <c r="FY93" s="2">
        <f t="shared" ca="1" si="456"/>
        <v>134.13461538461539</v>
      </c>
      <c r="FZ93" s="2">
        <f t="shared" ca="1" si="456"/>
        <v>107.30769230769231</v>
      </c>
      <c r="GA93" s="2">
        <f t="shared" ca="1" si="456"/>
        <v>107.30769230769231</v>
      </c>
      <c r="GB93" s="2">
        <f t="shared" ca="1" si="456"/>
        <v>134.13461538461539</v>
      </c>
      <c r="GC93" s="2">
        <f t="shared" ca="1" si="456"/>
        <v>107.30769230769231</v>
      </c>
      <c r="GD93" s="2">
        <f t="shared" ca="1" si="456"/>
        <v>107.30769230769231</v>
      </c>
      <c r="GE93" s="2">
        <f t="shared" ca="1" si="456"/>
        <v>134.13461538461539</v>
      </c>
      <c r="GF93" s="2">
        <f t="shared" ca="1" si="456"/>
        <v>107.30769230769231</v>
      </c>
      <c r="GG93" s="2">
        <f t="shared" ca="1" si="456"/>
        <v>107.30769230769231</v>
      </c>
      <c r="GH93" s="2">
        <f t="shared" ca="1" si="456"/>
        <v>134.13461538461539</v>
      </c>
      <c r="GI93" s="138">
        <f t="shared" ca="1" si="456"/>
        <v>107.30769230769231</v>
      </c>
      <c r="GJ93" s="34"/>
      <c r="GK93" s="34"/>
      <c r="GL93" s="34"/>
      <c r="GM93" s="34"/>
      <c r="GN93" s="34"/>
      <c r="GO93" s="34"/>
      <c r="GP93" s="34"/>
      <c r="GQ93" s="34"/>
      <c r="GR93" s="34"/>
      <c r="GS93" s="34"/>
      <c r="GT93" s="34"/>
      <c r="GU93" s="34"/>
      <c r="GV93" s="34"/>
      <c r="GW93" s="34"/>
      <c r="GX93" s="34"/>
      <c r="GY93" s="34"/>
      <c r="GZ93" s="34"/>
      <c r="HA93" s="34"/>
      <c r="HB93" s="34"/>
      <c r="HC93" s="34"/>
      <c r="HD93" s="34"/>
      <c r="HE93" s="34"/>
      <c r="HF93" s="34"/>
      <c r="HG93" s="34"/>
      <c r="HH93" s="34"/>
      <c r="HI93" s="34"/>
      <c r="HJ93" s="34"/>
      <c r="HK93" s="34"/>
      <c r="HL93" s="34"/>
      <c r="HM93" s="34"/>
      <c r="HN93" s="34"/>
    </row>
    <row r="94" spans="1:222" ht="12.95" customHeight="1" x14ac:dyDescent="0.25">
      <c r="A94" s="34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170"/>
      <c r="P94" s="50"/>
      <c r="Q94" s="147"/>
      <c r="R94" s="145"/>
      <c r="S94" s="3"/>
      <c r="T94" s="6"/>
      <c r="U94" s="34"/>
      <c r="V94" s="114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6"/>
      <c r="AI94" s="34"/>
      <c r="AJ94" s="114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6"/>
      <c r="AV94" s="114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6"/>
      <c r="BH94" s="114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6"/>
      <c r="BT94" s="114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6"/>
      <c r="CF94" s="114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6"/>
      <c r="CR94" s="114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6"/>
      <c r="DD94" s="114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6"/>
      <c r="DP94" s="114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6"/>
      <c r="EB94" s="114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6"/>
      <c r="EN94" s="114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6"/>
      <c r="EZ94" s="114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6"/>
      <c r="FL94" s="114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6"/>
      <c r="FX94" s="114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6"/>
      <c r="GJ94" s="34"/>
      <c r="GK94" s="34"/>
      <c r="GL94" s="34"/>
      <c r="GM94" s="34"/>
      <c r="GN94" s="34"/>
      <c r="GO94" s="34"/>
      <c r="GP94" s="34"/>
      <c r="GQ94" s="34"/>
      <c r="GR94" s="34"/>
      <c r="GS94" s="34"/>
      <c r="GT94" s="34"/>
      <c r="GU94" s="34"/>
      <c r="GV94" s="34"/>
      <c r="GW94" s="34"/>
      <c r="GX94" s="34"/>
      <c r="GY94" s="34"/>
      <c r="GZ94" s="34"/>
      <c r="HA94" s="34"/>
      <c r="HB94" s="34"/>
      <c r="HC94" s="34"/>
      <c r="HD94" s="34"/>
      <c r="HE94" s="34"/>
      <c r="HF94" s="34"/>
      <c r="HG94" s="34"/>
      <c r="HH94" s="34"/>
      <c r="HI94" s="34"/>
      <c r="HJ94" s="34"/>
      <c r="HK94" s="34"/>
      <c r="HL94" s="34"/>
      <c r="HM94" s="34"/>
      <c r="HN94" s="34"/>
    </row>
    <row r="95" spans="1:222" ht="12.75" customHeight="1" thickBot="1" x14ac:dyDescent="0.3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171" t="s">
        <v>20</v>
      </c>
      <c r="P95" s="51"/>
      <c r="Q95" s="148"/>
      <c r="R95" s="141">
        <f t="shared" ref="R95:T95" si="457">R84+R85+R89+R91+R92+R93</f>
        <v>1485935</v>
      </c>
      <c r="S95" s="141">
        <f t="shared" ca="1" si="457"/>
        <v>922196.87051282043</v>
      </c>
      <c r="T95" s="141">
        <f t="shared" ca="1" si="457"/>
        <v>563738.12948717934</v>
      </c>
      <c r="U95" s="32"/>
      <c r="V95" s="141">
        <f ca="1">V84+V85+V89+V91+V92+V93</f>
        <v>13284.474358974359</v>
      </c>
      <c r="W95" s="141">
        <f t="shared" ref="W95:AH95" ca="1" si="458">W84+W85+W89+W91+W92+W93</f>
        <v>30285.626282051286</v>
      </c>
      <c r="X95" s="141">
        <f t="shared" ca="1" si="458"/>
        <v>57365.408974358987</v>
      </c>
      <c r="Y95" s="141">
        <f t="shared" ca="1" si="458"/>
        <v>61748.488461538465</v>
      </c>
      <c r="Z95" s="141">
        <f t="shared" ca="1" si="458"/>
        <v>87971.87307692309</v>
      </c>
      <c r="AA95" s="141">
        <f t="shared" ca="1" si="458"/>
        <v>86777.255769230731</v>
      </c>
      <c r="AB95" s="141">
        <f t="shared" ca="1" si="458"/>
        <v>94962.169871794889</v>
      </c>
      <c r="AC95" s="141">
        <f t="shared" ca="1" si="458"/>
        <v>71842.020512820513</v>
      </c>
      <c r="AD95" s="141">
        <f t="shared" ca="1" si="458"/>
        <v>85704.391666666634</v>
      </c>
      <c r="AE95" s="141">
        <f t="shared" ca="1" si="458"/>
        <v>127361.24102564101</v>
      </c>
      <c r="AF95" s="141">
        <f t="shared" ca="1" si="458"/>
        <v>139057.77435897439</v>
      </c>
      <c r="AG95" s="141">
        <f t="shared" ca="1" si="458"/>
        <v>65836.14615384613</v>
      </c>
      <c r="AH95" s="141">
        <f t="shared" ca="1" si="458"/>
        <v>0</v>
      </c>
      <c r="AI95" s="32"/>
      <c r="AJ95" s="141">
        <f ca="1">AJ84+AJ85+AJ89+AJ91+AJ92+AJ93</f>
        <v>667.35897435897436</v>
      </c>
      <c r="AK95" s="141">
        <f t="shared" ref="AK95:CV95" ca="1" si="459">AK84+AK85+AK89+AK91+AK92+AK93</f>
        <v>1137.7371794871797</v>
      </c>
      <c r="AL95" s="141">
        <f t="shared" ca="1" si="459"/>
        <v>910.18974358974356</v>
      </c>
      <c r="AM95" s="141">
        <f t="shared" ca="1" si="459"/>
        <v>910.18974358974356</v>
      </c>
      <c r="AN95" s="141">
        <f t="shared" ca="1" si="459"/>
        <v>1204.5641025641025</v>
      </c>
      <c r="AO95" s="141">
        <f t="shared" ca="1" si="459"/>
        <v>963.65128205128212</v>
      </c>
      <c r="AP95" s="141">
        <f t="shared" ca="1" si="459"/>
        <v>963.65128205128212</v>
      </c>
      <c r="AQ95" s="141">
        <f t="shared" ca="1" si="459"/>
        <v>1483.4391025641025</v>
      </c>
      <c r="AR95" s="141">
        <f t="shared" ca="1" si="459"/>
        <v>1186.751282051282</v>
      </c>
      <c r="AS95" s="141">
        <f t="shared" ca="1" si="459"/>
        <v>1186.751282051282</v>
      </c>
      <c r="AT95" s="141">
        <f t="shared" ca="1" si="459"/>
        <v>1483.4391025641025</v>
      </c>
      <c r="AU95" s="141">
        <f t="shared" ca="1" si="459"/>
        <v>1186.751282051282</v>
      </c>
      <c r="AV95" s="141">
        <f t="shared" ca="1" si="459"/>
        <v>1186.751282051282</v>
      </c>
      <c r="AW95" s="141">
        <f t="shared" ca="1" si="459"/>
        <v>1483.4391025641025</v>
      </c>
      <c r="AX95" s="141">
        <f t="shared" ca="1" si="459"/>
        <v>2093.1717948717946</v>
      </c>
      <c r="AY95" s="141">
        <f t="shared" ca="1" si="459"/>
        <v>2093.1717948717946</v>
      </c>
      <c r="AZ95" s="141">
        <f t="shared" ca="1" si="459"/>
        <v>2616.4647435897436</v>
      </c>
      <c r="BA95" s="141">
        <f t="shared" ca="1" si="459"/>
        <v>2093.1717948717946</v>
      </c>
      <c r="BB95" s="141">
        <f t="shared" ca="1" si="459"/>
        <v>2531.8025641025638</v>
      </c>
      <c r="BC95" s="141">
        <f t="shared" ca="1" si="459"/>
        <v>3164.7532051282051</v>
      </c>
      <c r="BD95" s="141">
        <f t="shared" ca="1" si="459"/>
        <v>2606.4820512820511</v>
      </c>
      <c r="BE95" s="141">
        <f t="shared" ca="1" si="459"/>
        <v>2896.0461538461536</v>
      </c>
      <c r="BF95" s="141">
        <f t="shared" ca="1" si="459"/>
        <v>3620.0576923076924</v>
      </c>
      <c r="BG95" s="141">
        <f t="shared" ca="1" si="459"/>
        <v>3900.3141025641025</v>
      </c>
      <c r="BH95" s="141">
        <f t="shared" ca="1" si="459"/>
        <v>3120.251282051282</v>
      </c>
      <c r="BI95" s="141">
        <f t="shared" ca="1" si="459"/>
        <v>3900.3141025641025</v>
      </c>
      <c r="BJ95" s="141">
        <f t="shared" ca="1" si="459"/>
        <v>3120.251282051282</v>
      </c>
      <c r="BK95" s="141">
        <f t="shared" ca="1" si="459"/>
        <v>3120.251282051282</v>
      </c>
      <c r="BL95" s="141">
        <f t="shared" ca="1" si="459"/>
        <v>6303.9038461538457</v>
      </c>
      <c r="BM95" s="141">
        <f t="shared" ca="1" si="459"/>
        <v>5043.1230769230779</v>
      </c>
      <c r="BN95" s="141">
        <f t="shared" ca="1" si="459"/>
        <v>5043.1230769230779</v>
      </c>
      <c r="BO95" s="141">
        <f t="shared" ca="1" si="459"/>
        <v>6303.9038461538457</v>
      </c>
      <c r="BP95" s="141">
        <f t="shared" ca="1" si="459"/>
        <v>5043.1230769230779</v>
      </c>
      <c r="BQ95" s="141">
        <f t="shared" ca="1" si="459"/>
        <v>5043.1230769230779</v>
      </c>
      <c r="BR95" s="141">
        <f t="shared" ca="1" si="459"/>
        <v>6303.9038461538457</v>
      </c>
      <c r="BS95" s="141">
        <f t="shared" ca="1" si="459"/>
        <v>5020.1371794871839</v>
      </c>
      <c r="BT95" s="141">
        <f t="shared" ca="1" si="459"/>
        <v>4519.6179487179497</v>
      </c>
      <c r="BU95" s="141">
        <f t="shared" ca="1" si="459"/>
        <v>5746.5801282051279</v>
      </c>
      <c r="BV95" s="141">
        <f t="shared" ca="1" si="459"/>
        <v>4597.2641025641033</v>
      </c>
      <c r="BW95" s="141">
        <f t="shared" ca="1" si="459"/>
        <v>4597.2641025641033</v>
      </c>
      <c r="BX95" s="141">
        <f t="shared" ca="1" si="459"/>
        <v>5746.5801282051279</v>
      </c>
      <c r="BY95" s="141">
        <f t="shared" ca="1" si="459"/>
        <v>4597.2641025641033</v>
      </c>
      <c r="BZ95" s="141">
        <f t="shared" ca="1" si="459"/>
        <v>4597.2641025641033</v>
      </c>
      <c r="CA95" s="141">
        <f t="shared" ca="1" si="459"/>
        <v>5746.5801282051279</v>
      </c>
      <c r="CB95" s="141">
        <f t="shared" ca="1" si="459"/>
        <v>4597.2641025641033</v>
      </c>
      <c r="CC95" s="141">
        <f t="shared" ca="1" si="459"/>
        <v>5169.1871794871804</v>
      </c>
      <c r="CD95" s="141">
        <f t="shared" ca="1" si="459"/>
        <v>6461.4839743589746</v>
      </c>
      <c r="CE95" s="141">
        <f t="shared" ca="1" si="459"/>
        <v>5372.1384615384623</v>
      </c>
      <c r="CF95" s="141">
        <f t="shared" ca="1" si="459"/>
        <v>6853.292307692308</v>
      </c>
      <c r="CG95" s="141">
        <f t="shared" ca="1" si="459"/>
        <v>8784.9743589743557</v>
      </c>
      <c r="CH95" s="141">
        <f t="shared" ca="1" si="459"/>
        <v>6523.4461538461537</v>
      </c>
      <c r="CI95" s="141">
        <f t="shared" ca="1" si="459"/>
        <v>6811.6</v>
      </c>
      <c r="CJ95" s="141">
        <f t="shared" ca="1" si="459"/>
        <v>8514.5</v>
      </c>
      <c r="CK95" s="141">
        <f t="shared" ca="1" si="459"/>
        <v>6811.6</v>
      </c>
      <c r="CL95" s="141">
        <f t="shared" ca="1" si="459"/>
        <v>6811.6</v>
      </c>
      <c r="CM95" s="141">
        <f t="shared" ca="1" si="459"/>
        <v>8595.9262820512813</v>
      </c>
      <c r="CN95" s="141">
        <f t="shared" ca="1" si="459"/>
        <v>6804.3500000000058</v>
      </c>
      <c r="CO95" s="141">
        <f t="shared" ca="1" si="459"/>
        <v>6587.1769230769241</v>
      </c>
      <c r="CP95" s="141">
        <f t="shared" ca="1" si="459"/>
        <v>8362.6506410256425</v>
      </c>
      <c r="CQ95" s="141">
        <f t="shared" ca="1" si="459"/>
        <v>6510.7564102564102</v>
      </c>
      <c r="CR95" s="141">
        <f t="shared" ca="1" si="459"/>
        <v>6450.04871794871</v>
      </c>
      <c r="CS95" s="141">
        <f t="shared" ca="1" si="459"/>
        <v>7834.9070512820499</v>
      </c>
      <c r="CT95" s="141">
        <f t="shared" ca="1" si="459"/>
        <v>7114.6435897435895</v>
      </c>
      <c r="CU95" s="141">
        <f t="shared" ca="1" si="459"/>
        <v>7125.3217948717938</v>
      </c>
      <c r="CV95" s="141">
        <f t="shared" ca="1" si="459"/>
        <v>6452.9423076922776</v>
      </c>
      <c r="CW95" s="141">
        <f t="shared" ref="CW95:FH95" ca="1" si="460">CW84+CW85+CW89+CW91+CW92+CW93</f>
        <v>5886</v>
      </c>
      <c r="CX95" s="141">
        <f t="shared" ca="1" si="460"/>
        <v>5886</v>
      </c>
      <c r="CY95" s="141">
        <f t="shared" ca="1" si="460"/>
        <v>9097.1346153846152</v>
      </c>
      <c r="CZ95" s="141">
        <f t="shared" ca="1" si="460"/>
        <v>7277.707692307692</v>
      </c>
      <c r="DA95" s="141">
        <f t="shared" ca="1" si="460"/>
        <v>7277.707692307692</v>
      </c>
      <c r="DB95" s="141">
        <f t="shared" ca="1" si="460"/>
        <v>9097.1346153846152</v>
      </c>
      <c r="DC95" s="141">
        <f t="shared" ca="1" si="460"/>
        <v>7277.707692307692</v>
      </c>
      <c r="DD95" s="141">
        <f t="shared" ca="1" si="460"/>
        <v>7277.707692307692</v>
      </c>
      <c r="DE95" s="141">
        <f t="shared" ca="1" si="460"/>
        <v>9028.1961538461455</v>
      </c>
      <c r="DF95" s="141">
        <f t="shared" ca="1" si="460"/>
        <v>7001.9538461538459</v>
      </c>
      <c r="DG95" s="141">
        <f t="shared" ca="1" si="460"/>
        <v>7001.9538461538459</v>
      </c>
      <c r="DH95" s="141">
        <f t="shared" ca="1" si="460"/>
        <v>9036.711538461539</v>
      </c>
      <c r="DI95" s="141">
        <f t="shared" ca="1" si="460"/>
        <v>7482.2794871794868</v>
      </c>
      <c r="DJ95" s="141">
        <f t="shared" ca="1" si="460"/>
        <v>7482.2794871794868</v>
      </c>
      <c r="DK95" s="141">
        <f t="shared" ca="1" si="460"/>
        <v>9352.8493589743593</v>
      </c>
      <c r="DL95" s="141">
        <f t="shared" ca="1" si="460"/>
        <v>7482.2794871794868</v>
      </c>
      <c r="DM95" s="141">
        <f t="shared" ca="1" si="460"/>
        <v>6910.3564102564069</v>
      </c>
      <c r="DN95" s="141">
        <f t="shared" ca="1" si="460"/>
        <v>8637.9455128205118</v>
      </c>
      <c r="DO95" s="141">
        <f t="shared" ca="1" si="460"/>
        <v>8267.6570512820781</v>
      </c>
      <c r="DP95" s="141">
        <f t="shared" ca="1" si="460"/>
        <v>5377.7205128205132</v>
      </c>
      <c r="DQ95" s="141">
        <f t="shared" ca="1" si="460"/>
        <v>6440.1314102564093</v>
      </c>
      <c r="DR95" s="141">
        <f t="shared" ca="1" si="460"/>
        <v>5583.6435897435895</v>
      </c>
      <c r="DS95" s="141">
        <f t="shared" ca="1" si="460"/>
        <v>5583.6435897435895</v>
      </c>
      <c r="DT95" s="141">
        <f t="shared" ca="1" si="460"/>
        <v>6979.5544871794864</v>
      </c>
      <c r="DU95" s="141">
        <f t="shared" ca="1" si="460"/>
        <v>5583.6435897435895</v>
      </c>
      <c r="DV95" s="141">
        <f t="shared" ca="1" si="460"/>
        <v>5583.6435897435895</v>
      </c>
      <c r="DW95" s="141">
        <f t="shared" ca="1" si="460"/>
        <v>6979.5544871794864</v>
      </c>
      <c r="DX95" s="141">
        <f t="shared" ca="1" si="460"/>
        <v>5583.6435897435895</v>
      </c>
      <c r="DY95" s="141">
        <f t="shared" ca="1" si="460"/>
        <v>5583.6435897435895</v>
      </c>
      <c r="DZ95" s="141">
        <f t="shared" ca="1" si="460"/>
        <v>6979.5544871794864</v>
      </c>
      <c r="EA95" s="141">
        <f t="shared" ca="1" si="460"/>
        <v>5583.6435897435895</v>
      </c>
      <c r="EB95" s="141">
        <f t="shared" ca="1" si="460"/>
        <v>6108.2064102564091</v>
      </c>
      <c r="EC95" s="141">
        <f t="shared" ca="1" si="460"/>
        <v>7350.7852564102377</v>
      </c>
      <c r="ED95" s="141">
        <f t="shared" ca="1" si="460"/>
        <v>5203.2538461538461</v>
      </c>
      <c r="EE95" s="141">
        <f t="shared" ca="1" si="460"/>
        <v>5269.876923076923</v>
      </c>
      <c r="EF95" s="141">
        <f t="shared" ca="1" si="460"/>
        <v>6587.3461538461534</v>
      </c>
      <c r="EG95" s="141">
        <f t="shared" ca="1" si="460"/>
        <v>5828.210256410257</v>
      </c>
      <c r="EH95" s="141">
        <f t="shared" ca="1" si="460"/>
        <v>5828.210256410257</v>
      </c>
      <c r="EI95" s="141">
        <f t="shared" ca="1" si="460"/>
        <v>7285.2628205128194</v>
      </c>
      <c r="EJ95" s="141">
        <f t="shared" ca="1" si="460"/>
        <v>5828.210256410257</v>
      </c>
      <c r="EK95" s="141">
        <f t="shared" ca="1" si="460"/>
        <v>8968.5948717948722</v>
      </c>
      <c r="EL95" s="141">
        <f t="shared" ca="1" si="460"/>
        <v>11914.685897435897</v>
      </c>
      <c r="EM95" s="141">
        <f t="shared" ca="1" si="460"/>
        <v>9531.748717948718</v>
      </c>
      <c r="EN95" s="141">
        <f t="shared" ca="1" si="460"/>
        <v>9531.748717948718</v>
      </c>
      <c r="EO95" s="141">
        <f t="shared" ca="1" si="460"/>
        <v>11914.685897435897</v>
      </c>
      <c r="EP95" s="141">
        <f t="shared" ca="1" si="460"/>
        <v>9531.748717948718</v>
      </c>
      <c r="EQ95" s="141">
        <f t="shared" ca="1" si="460"/>
        <v>9531.748717948718</v>
      </c>
      <c r="ER95" s="141">
        <f t="shared" ca="1" si="460"/>
        <v>11914.685897435897</v>
      </c>
      <c r="ES95" s="141">
        <f t="shared" ca="1" si="460"/>
        <v>9961.1589743589757</v>
      </c>
      <c r="ET95" s="141">
        <f t="shared" ca="1" si="460"/>
        <v>9961.1589743589757</v>
      </c>
      <c r="EU95" s="141">
        <f t="shared" ca="1" si="460"/>
        <v>12451.448717948717</v>
      </c>
      <c r="EV95" s="141">
        <f t="shared" ca="1" si="460"/>
        <v>9961.1589743589757</v>
      </c>
      <c r="EW95" s="141">
        <f t="shared" ca="1" si="460"/>
        <v>9961.1589743589757</v>
      </c>
      <c r="EX95" s="141">
        <f t="shared" ca="1" si="460"/>
        <v>12451.448717948717</v>
      </c>
      <c r="EY95" s="141">
        <f t="shared" ca="1" si="460"/>
        <v>10189.089743589744</v>
      </c>
      <c r="EZ95" s="141">
        <f t="shared" ca="1" si="460"/>
        <v>11334.197435897437</v>
      </c>
      <c r="FA95" s="141">
        <f t="shared" ca="1" si="460"/>
        <v>14167.746794871793</v>
      </c>
      <c r="FB95" s="141">
        <f t="shared" ca="1" si="460"/>
        <v>11334.197435897437</v>
      </c>
      <c r="FC95" s="141">
        <f t="shared" ca="1" si="460"/>
        <v>11334.197435897437</v>
      </c>
      <c r="FD95" s="141">
        <f t="shared" ca="1" si="460"/>
        <v>13986.835256410252</v>
      </c>
      <c r="FE95" s="141">
        <f t="shared" ca="1" si="460"/>
        <v>11110.428205128206</v>
      </c>
      <c r="FF95" s="141">
        <f t="shared" ca="1" si="460"/>
        <v>10650.951282051332</v>
      </c>
      <c r="FG95" s="141">
        <f t="shared" ca="1" si="460"/>
        <v>12003.660256410256</v>
      </c>
      <c r="FH95" s="141">
        <f t="shared" ca="1" si="460"/>
        <v>10149.543589743589</v>
      </c>
      <c r="FI95" s="141">
        <f t="shared" ref="FI95:GI95" ca="1" si="461">FI84+FI85+FI89+FI91+FI92+FI93</f>
        <v>10149.543589743589</v>
      </c>
      <c r="FJ95" s="141">
        <f t="shared" ca="1" si="461"/>
        <v>12686.929487179486</v>
      </c>
      <c r="FK95" s="141">
        <f t="shared" ca="1" si="461"/>
        <v>10149.543589743589</v>
      </c>
      <c r="FL95" s="141">
        <f t="shared" ca="1" si="461"/>
        <v>9679.2692307692196</v>
      </c>
      <c r="FM95" s="141">
        <f t="shared" ca="1" si="461"/>
        <v>12099.086538461537</v>
      </c>
      <c r="FN95" s="141">
        <f t="shared" ca="1" si="461"/>
        <v>10300.320512820512</v>
      </c>
      <c r="FO95" s="141">
        <f t="shared" ca="1" si="461"/>
        <v>10243.466666666676</v>
      </c>
      <c r="FP95" s="141">
        <f t="shared" ca="1" si="461"/>
        <v>13495.362179487178</v>
      </c>
      <c r="FQ95" s="141">
        <f t="shared" ca="1" si="461"/>
        <v>10018.641025641005</v>
      </c>
      <c r="FR95" s="141">
        <f t="shared" ca="1" si="461"/>
        <v>9799.3256410256399</v>
      </c>
      <c r="FS95" s="141">
        <f t="shared" ca="1" si="461"/>
        <v>12249.157051282051</v>
      </c>
      <c r="FT95" s="141">
        <f t="shared" ca="1" si="461"/>
        <v>9799.3256410256399</v>
      </c>
      <c r="FU95" s="141">
        <f t="shared" ca="1" si="461"/>
        <v>6658.9410256409883</v>
      </c>
      <c r="FV95" s="141">
        <f t="shared" ca="1" si="461"/>
        <v>7619.7339743589637</v>
      </c>
      <c r="FW95" s="141">
        <f t="shared" ca="1" si="461"/>
        <v>7613.8032051282044</v>
      </c>
      <c r="FX95" s="141">
        <f t="shared" ca="1" si="461"/>
        <v>6072.0641025641025</v>
      </c>
      <c r="FY95" s="141">
        <f t="shared" ca="1" si="461"/>
        <v>7590.0801282051279</v>
      </c>
      <c r="FZ95" s="141">
        <f t="shared" ca="1" si="461"/>
        <v>6072.0641025641025</v>
      </c>
      <c r="GA95" s="141">
        <f t="shared" ca="1" si="461"/>
        <v>6072.0641025641025</v>
      </c>
      <c r="GB95" s="141">
        <f t="shared" ca="1" si="461"/>
        <v>7482.727564102569</v>
      </c>
      <c r="GC95" s="141">
        <f t="shared" ca="1" si="461"/>
        <v>5642.6538461538466</v>
      </c>
      <c r="GD95" s="141">
        <f t="shared" ca="1" si="461"/>
        <v>5642.6538461538466</v>
      </c>
      <c r="GE95" s="141">
        <f t="shared" ca="1" si="461"/>
        <v>7053.3173076923076</v>
      </c>
      <c r="GF95" s="141">
        <f t="shared" ca="1" si="461"/>
        <v>5642.6538461538466</v>
      </c>
      <c r="GG95" s="141">
        <f t="shared" ca="1" si="461"/>
        <v>5642.6538461538466</v>
      </c>
      <c r="GH95" s="141">
        <f t="shared" ca="1" si="461"/>
        <v>6981.3903846153662</v>
      </c>
      <c r="GI95" s="141">
        <f t="shared" ca="1" si="461"/>
        <v>5498.8</v>
      </c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</row>
    <row r="96" spans="1:222" ht="12.75" customHeight="1" x14ac:dyDescent="0.25">
      <c r="A96" s="23"/>
      <c r="B96" s="22"/>
      <c r="C96" s="22"/>
      <c r="D96" s="24"/>
      <c r="E96" s="22"/>
      <c r="F96" s="22"/>
      <c r="G96" s="22"/>
      <c r="H96" s="25"/>
      <c r="I96" s="25"/>
      <c r="J96" s="26"/>
      <c r="K96" s="54"/>
      <c r="L96" s="22"/>
      <c r="M96" s="22"/>
      <c r="N96" s="22"/>
      <c r="O96" s="22"/>
      <c r="P96" s="45"/>
      <c r="Q96" s="42"/>
      <c r="R96" s="21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</row>
    <row r="97" spans="1:222" ht="12.75" customHeight="1" x14ac:dyDescent="0.25">
      <c r="A97" s="23"/>
      <c r="B97" s="22"/>
      <c r="C97" s="22"/>
      <c r="D97" s="24"/>
      <c r="E97" s="22"/>
      <c r="F97" s="22"/>
      <c r="G97" s="22"/>
      <c r="H97" s="25"/>
      <c r="I97" s="25"/>
      <c r="J97" s="26"/>
      <c r="K97" s="54"/>
      <c r="L97" s="22"/>
      <c r="M97" s="22"/>
      <c r="N97" s="22"/>
      <c r="O97" s="22"/>
      <c r="P97" s="45"/>
      <c r="Q97" s="42"/>
      <c r="R97" s="21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</row>
    <row r="98" spans="1:222" ht="12.75" customHeight="1" x14ac:dyDescent="0.25">
      <c r="A98" s="23"/>
      <c r="B98" s="22"/>
      <c r="C98" s="22"/>
      <c r="D98" s="24"/>
      <c r="E98" s="22"/>
      <c r="F98" s="22"/>
      <c r="G98" s="22"/>
      <c r="H98" s="25"/>
      <c r="I98" s="25"/>
      <c r="J98" s="26"/>
      <c r="K98" s="54"/>
      <c r="L98" s="22"/>
      <c r="M98" s="22"/>
      <c r="N98" s="22"/>
      <c r="O98" s="22"/>
      <c r="P98" s="45"/>
      <c r="Q98" s="42"/>
      <c r="R98" s="21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</row>
    <row r="99" spans="1:222" ht="12.75" customHeight="1" x14ac:dyDescent="0.25">
      <c r="A99" s="23"/>
      <c r="B99" s="22"/>
      <c r="C99" s="22"/>
      <c r="D99" s="24"/>
      <c r="E99" s="22"/>
      <c r="F99" s="22"/>
      <c r="G99" s="22"/>
      <c r="H99" s="25"/>
      <c r="I99" s="25"/>
      <c r="J99" s="26"/>
      <c r="K99" s="54"/>
      <c r="L99" s="22"/>
      <c r="M99" s="22"/>
      <c r="N99" s="22"/>
      <c r="O99" s="22"/>
      <c r="P99" s="45"/>
      <c r="Q99" s="42"/>
      <c r="R99" s="21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</row>
    <row r="100" spans="1:222" ht="12.75" customHeight="1" x14ac:dyDescent="0.25">
      <c r="A100" s="23"/>
      <c r="B100" s="22"/>
      <c r="C100" s="22"/>
      <c r="D100" s="24"/>
      <c r="E100" s="22"/>
      <c r="F100" s="22"/>
      <c r="G100" s="22"/>
      <c r="H100" s="25"/>
      <c r="I100" s="25"/>
      <c r="J100" s="26"/>
      <c r="K100" s="54"/>
      <c r="L100" s="22"/>
      <c r="M100" s="22"/>
      <c r="N100" s="22"/>
      <c r="O100" s="22"/>
      <c r="P100" s="45"/>
      <c r="Q100" s="42"/>
      <c r="R100" s="21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</row>
    <row r="101" spans="1:222" ht="12.75" customHeight="1" x14ac:dyDescent="0.25">
      <c r="A101" s="23"/>
      <c r="B101" s="22"/>
      <c r="C101" s="22"/>
      <c r="D101" s="24"/>
      <c r="E101" s="22"/>
      <c r="F101" s="22"/>
      <c r="G101" s="22"/>
      <c r="H101" s="25"/>
      <c r="I101" s="25"/>
      <c r="J101" s="26"/>
      <c r="K101" s="54"/>
      <c r="L101" s="22"/>
      <c r="M101" s="22"/>
      <c r="N101" s="22"/>
      <c r="O101" s="22"/>
      <c r="P101" s="45"/>
      <c r="Q101" s="42"/>
      <c r="R101" s="21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</row>
    <row r="102" spans="1:222" ht="12.75" customHeight="1" x14ac:dyDescent="0.25">
      <c r="A102" s="23"/>
      <c r="B102" s="22"/>
      <c r="C102" s="22"/>
      <c r="D102" s="24"/>
      <c r="E102" s="22"/>
      <c r="F102" s="22"/>
      <c r="G102" s="22"/>
      <c r="H102" s="25"/>
      <c r="I102" s="25"/>
      <c r="J102" s="26"/>
      <c r="K102" s="54"/>
      <c r="L102" s="22"/>
      <c r="M102" s="22"/>
      <c r="N102" s="22"/>
      <c r="O102" s="22"/>
      <c r="P102" s="45"/>
      <c r="Q102" s="42"/>
      <c r="R102" s="21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</row>
    <row r="103" spans="1:222" ht="12.75" customHeight="1" x14ac:dyDescent="0.25">
      <c r="A103" s="23"/>
      <c r="B103" s="22"/>
      <c r="C103" s="22"/>
      <c r="D103" s="24"/>
      <c r="E103" s="22"/>
      <c r="F103" s="22"/>
      <c r="G103" s="22"/>
      <c r="H103" s="25"/>
      <c r="I103" s="25"/>
      <c r="J103" s="26"/>
      <c r="K103" s="54"/>
      <c r="L103" s="22"/>
      <c r="M103" s="22"/>
      <c r="N103" s="22"/>
      <c r="O103" s="22"/>
      <c r="P103" s="45"/>
      <c r="Q103" s="42"/>
      <c r="R103" s="21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  <c r="FY103" s="23"/>
      <c r="FZ103" s="23"/>
      <c r="GA103" s="23"/>
      <c r="GB103" s="23"/>
      <c r="GC103" s="23"/>
      <c r="GD103" s="23"/>
      <c r="GE103" s="23"/>
      <c r="GF103" s="23"/>
      <c r="GG103" s="23"/>
      <c r="GH103" s="23"/>
      <c r="GI103" s="23"/>
      <c r="GJ103" s="23"/>
      <c r="GK103" s="23"/>
      <c r="GL103" s="23"/>
      <c r="GM103" s="23"/>
      <c r="GN103" s="23"/>
      <c r="GO103" s="23"/>
      <c r="GP103" s="23"/>
      <c r="GQ103" s="23"/>
      <c r="GR103" s="23"/>
      <c r="GS103" s="23"/>
      <c r="GT103" s="23"/>
      <c r="GU103" s="23"/>
      <c r="GV103" s="23"/>
      <c r="GW103" s="23"/>
      <c r="GX103" s="23"/>
      <c r="GY103" s="23"/>
      <c r="GZ103" s="23"/>
      <c r="HA103" s="23"/>
      <c r="HB103" s="23"/>
      <c r="HC103" s="23"/>
      <c r="HD103" s="23"/>
      <c r="HE103" s="23"/>
      <c r="HF103" s="23"/>
      <c r="HG103" s="23"/>
      <c r="HH103" s="23"/>
      <c r="HI103" s="23"/>
      <c r="HJ103" s="23"/>
      <c r="HK103" s="23"/>
      <c r="HL103" s="23"/>
      <c r="HM103" s="23"/>
      <c r="HN103" s="23"/>
    </row>
    <row r="104" spans="1:222" ht="12.75" customHeight="1" x14ac:dyDescent="0.25">
      <c r="A104" s="23"/>
      <c r="B104" s="22"/>
      <c r="C104" s="22"/>
      <c r="D104" s="24"/>
      <c r="E104" s="22"/>
      <c r="F104" s="22"/>
      <c r="G104" s="22"/>
      <c r="H104" s="25"/>
      <c r="I104" s="25"/>
      <c r="J104" s="26"/>
      <c r="K104" s="54"/>
      <c r="L104" s="22"/>
      <c r="M104" s="22"/>
      <c r="N104" s="22"/>
      <c r="O104" s="22"/>
      <c r="P104" s="45"/>
      <c r="Q104" s="42"/>
      <c r="R104" s="21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  <c r="GZ104" s="23"/>
      <c r="HA104" s="23"/>
      <c r="HB104" s="23"/>
      <c r="HC104" s="23"/>
      <c r="HD104" s="23"/>
      <c r="HE104" s="23"/>
      <c r="HF104" s="23"/>
      <c r="HG104" s="23"/>
      <c r="HH104" s="23"/>
      <c r="HI104" s="23"/>
      <c r="HJ104" s="23"/>
      <c r="HK104" s="23"/>
      <c r="HL104" s="23"/>
      <c r="HM104" s="23"/>
      <c r="HN104" s="23"/>
    </row>
    <row r="105" spans="1:222" ht="12.75" customHeight="1" x14ac:dyDescent="0.25">
      <c r="A105" s="23"/>
      <c r="B105" s="22"/>
      <c r="C105" s="22"/>
      <c r="D105" s="24"/>
      <c r="E105" s="22"/>
      <c r="F105" s="22"/>
      <c r="G105" s="22"/>
      <c r="H105" s="25"/>
      <c r="I105" s="25"/>
      <c r="J105" s="26"/>
      <c r="K105" s="54"/>
      <c r="L105" s="22"/>
      <c r="M105" s="22"/>
      <c r="N105" s="22"/>
      <c r="O105" s="22"/>
      <c r="P105" s="45"/>
      <c r="Q105" s="42"/>
      <c r="R105" s="21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  <c r="GZ105" s="23"/>
      <c r="HA105" s="23"/>
      <c r="HB105" s="23"/>
      <c r="HC105" s="23"/>
      <c r="HD105" s="23"/>
      <c r="HE105" s="23"/>
      <c r="HF105" s="23"/>
      <c r="HG105" s="23"/>
      <c r="HH105" s="23"/>
      <c r="HI105" s="23"/>
      <c r="HJ105" s="23"/>
      <c r="HK105" s="23"/>
      <c r="HL105" s="23"/>
      <c r="HM105" s="23"/>
      <c r="HN105" s="23"/>
    </row>
    <row r="106" spans="1:222" ht="12.75" customHeight="1" x14ac:dyDescent="0.25">
      <c r="A106" s="23"/>
      <c r="B106" s="22"/>
      <c r="C106" s="22"/>
      <c r="D106" s="24"/>
      <c r="E106" s="22"/>
      <c r="F106" s="22"/>
      <c r="G106" s="22"/>
      <c r="H106" s="25"/>
      <c r="I106" s="25"/>
      <c r="J106" s="26"/>
      <c r="K106" s="54"/>
      <c r="L106" s="22"/>
      <c r="M106" s="22"/>
      <c r="N106" s="22"/>
      <c r="O106" s="22"/>
      <c r="P106" s="45"/>
      <c r="Q106" s="42"/>
      <c r="R106" s="21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</row>
    <row r="107" spans="1:222" ht="12.75" customHeight="1" x14ac:dyDescent="0.25">
      <c r="A107" s="23"/>
      <c r="B107" s="22"/>
      <c r="C107" s="22"/>
      <c r="D107" s="24"/>
      <c r="E107" s="22"/>
      <c r="F107" s="22"/>
      <c r="G107" s="22"/>
      <c r="H107" s="25"/>
      <c r="I107" s="25"/>
      <c r="J107" s="26"/>
      <c r="K107" s="54"/>
      <c r="L107" s="22"/>
      <c r="M107" s="22"/>
      <c r="N107" s="22"/>
      <c r="O107" s="22"/>
      <c r="P107" s="45"/>
      <c r="Q107" s="42"/>
      <c r="R107" s="21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  <c r="FY107" s="23"/>
      <c r="FZ107" s="23"/>
      <c r="GA107" s="23"/>
      <c r="GB107" s="23"/>
      <c r="GC107" s="23"/>
      <c r="GD107" s="23"/>
      <c r="GE107" s="23"/>
      <c r="GF107" s="23"/>
      <c r="GG107" s="23"/>
      <c r="GH107" s="23"/>
      <c r="GI107" s="23"/>
      <c r="GJ107" s="23"/>
      <c r="GK107" s="23"/>
      <c r="GL107" s="23"/>
      <c r="GM107" s="23"/>
      <c r="GN107" s="23"/>
      <c r="GO107" s="23"/>
      <c r="GP107" s="23"/>
      <c r="GQ107" s="23"/>
      <c r="GR107" s="23"/>
      <c r="GS107" s="23"/>
      <c r="GT107" s="23"/>
      <c r="GU107" s="23"/>
      <c r="GV107" s="23"/>
      <c r="GW107" s="23"/>
      <c r="GX107" s="23"/>
      <c r="GY107" s="23"/>
      <c r="GZ107" s="23"/>
      <c r="HA107" s="23"/>
      <c r="HB107" s="23"/>
      <c r="HC107" s="23"/>
      <c r="HD107" s="23"/>
      <c r="HE107" s="23"/>
      <c r="HF107" s="23"/>
      <c r="HG107" s="23"/>
      <c r="HH107" s="23"/>
      <c r="HI107" s="23"/>
      <c r="HJ107" s="23"/>
      <c r="HK107" s="23"/>
      <c r="HL107" s="23"/>
      <c r="HM107" s="23"/>
      <c r="HN107" s="23"/>
    </row>
    <row r="108" spans="1:222" ht="12.75" customHeight="1" x14ac:dyDescent="0.25">
      <c r="A108" s="23"/>
      <c r="B108" s="22"/>
      <c r="C108" s="22"/>
      <c r="D108" s="24"/>
      <c r="E108" s="22"/>
      <c r="F108" s="22"/>
      <c r="G108" s="22"/>
      <c r="H108" s="25"/>
      <c r="I108" s="25"/>
      <c r="J108" s="26"/>
      <c r="K108" s="54"/>
      <c r="L108" s="22"/>
      <c r="M108" s="22"/>
      <c r="N108" s="22"/>
      <c r="O108" s="22"/>
      <c r="P108" s="45"/>
      <c r="Q108" s="42"/>
      <c r="R108" s="21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  <c r="GZ108" s="23"/>
      <c r="HA108" s="23"/>
      <c r="HB108" s="23"/>
      <c r="HC108" s="23"/>
      <c r="HD108" s="23"/>
      <c r="HE108" s="23"/>
      <c r="HF108" s="23"/>
      <c r="HG108" s="23"/>
      <c r="HH108" s="23"/>
      <c r="HI108" s="23"/>
      <c r="HJ108" s="23"/>
      <c r="HK108" s="23"/>
      <c r="HL108" s="23"/>
      <c r="HM108" s="23"/>
      <c r="HN108" s="23"/>
    </row>
    <row r="109" spans="1:222" ht="12.75" customHeight="1" x14ac:dyDescent="0.25">
      <c r="A109" s="23"/>
      <c r="B109" s="22"/>
      <c r="C109" s="22"/>
      <c r="D109" s="24"/>
      <c r="E109" s="22"/>
      <c r="F109" s="22"/>
      <c r="G109" s="22"/>
      <c r="H109" s="25"/>
      <c r="I109" s="25"/>
      <c r="J109" s="26"/>
      <c r="K109" s="54"/>
      <c r="L109" s="22"/>
      <c r="M109" s="22"/>
      <c r="N109" s="22"/>
      <c r="O109" s="22"/>
      <c r="P109" s="45"/>
      <c r="Q109" s="42"/>
      <c r="R109" s="21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  <c r="HL109" s="23"/>
      <c r="HM109" s="23"/>
      <c r="HN109" s="23"/>
    </row>
    <row r="110" spans="1:222" ht="12.75" customHeight="1" x14ac:dyDescent="0.25">
      <c r="A110" s="23"/>
      <c r="B110" s="22"/>
      <c r="C110" s="22"/>
      <c r="D110" s="24"/>
      <c r="E110" s="22"/>
      <c r="F110" s="22"/>
      <c r="G110" s="22"/>
      <c r="H110" s="25"/>
      <c r="I110" s="25"/>
      <c r="J110" s="26"/>
      <c r="K110" s="54"/>
      <c r="L110" s="22"/>
      <c r="M110" s="22"/>
      <c r="N110" s="22"/>
      <c r="O110" s="22"/>
      <c r="P110" s="45"/>
      <c r="Q110" s="42"/>
      <c r="R110" s="21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</row>
    <row r="111" spans="1:222" ht="12.75" customHeight="1" x14ac:dyDescent="0.25">
      <c r="A111" s="23"/>
      <c r="B111" s="22"/>
      <c r="C111" s="22"/>
      <c r="D111" s="24"/>
      <c r="E111" s="22"/>
      <c r="F111" s="22"/>
      <c r="G111" s="22"/>
      <c r="H111" s="25"/>
      <c r="I111" s="25"/>
      <c r="J111" s="26"/>
      <c r="K111" s="54"/>
      <c r="L111" s="22"/>
      <c r="M111" s="22"/>
      <c r="N111" s="22"/>
      <c r="O111" s="22"/>
      <c r="P111" s="45"/>
      <c r="Q111" s="42"/>
      <c r="R111" s="21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</row>
    <row r="112" spans="1:222" ht="12.75" customHeight="1" x14ac:dyDescent="0.25">
      <c r="A112" s="23"/>
      <c r="B112" s="22"/>
      <c r="C112" s="22"/>
      <c r="D112" s="24"/>
      <c r="E112" s="22"/>
      <c r="F112" s="22"/>
      <c r="G112" s="22"/>
      <c r="H112" s="25"/>
      <c r="I112" s="25"/>
      <c r="J112" s="26"/>
      <c r="K112" s="54"/>
      <c r="L112" s="22"/>
      <c r="M112" s="22"/>
      <c r="N112" s="22"/>
      <c r="O112" s="22"/>
      <c r="P112" s="45"/>
      <c r="Q112" s="42"/>
      <c r="R112" s="21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</row>
    <row r="113" spans="1:222" ht="12.75" customHeight="1" x14ac:dyDescent="0.25">
      <c r="A113" s="23"/>
      <c r="B113" s="22"/>
      <c r="C113" s="22"/>
      <c r="D113" s="24"/>
      <c r="E113" s="22"/>
      <c r="F113" s="22"/>
      <c r="G113" s="22"/>
      <c r="H113" s="25"/>
      <c r="I113" s="25"/>
      <c r="J113" s="26"/>
      <c r="K113" s="54"/>
      <c r="L113" s="22"/>
      <c r="M113" s="22"/>
      <c r="N113" s="22"/>
      <c r="O113" s="22"/>
      <c r="P113" s="45"/>
      <c r="Q113" s="42"/>
      <c r="R113" s="21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  <c r="FY113" s="23"/>
      <c r="FZ113" s="23"/>
      <c r="GA113" s="23"/>
      <c r="GB113" s="23"/>
      <c r="GC113" s="23"/>
      <c r="GD113" s="23"/>
      <c r="GE113" s="23"/>
      <c r="GF113" s="23"/>
      <c r="GG113" s="23"/>
      <c r="GH113" s="23"/>
      <c r="GI113" s="23"/>
      <c r="GJ113" s="23"/>
      <c r="GK113" s="23"/>
      <c r="GL113" s="23"/>
      <c r="GM113" s="23"/>
      <c r="GN113" s="23"/>
      <c r="GO113" s="23"/>
      <c r="GP113" s="23"/>
      <c r="GQ113" s="23"/>
      <c r="GR113" s="23"/>
      <c r="GS113" s="23"/>
      <c r="GT113" s="23"/>
      <c r="GU113" s="23"/>
      <c r="GV113" s="23"/>
      <c r="GW113" s="23"/>
      <c r="GX113" s="23"/>
      <c r="GY113" s="23"/>
      <c r="GZ113" s="23"/>
      <c r="HA113" s="23"/>
      <c r="HB113" s="23"/>
      <c r="HC113" s="23"/>
      <c r="HD113" s="23"/>
      <c r="HE113" s="23"/>
      <c r="HF113" s="23"/>
      <c r="HG113" s="23"/>
      <c r="HH113" s="23"/>
      <c r="HI113" s="23"/>
      <c r="HJ113" s="23"/>
      <c r="HK113" s="23"/>
      <c r="HL113" s="23"/>
      <c r="HM113" s="23"/>
      <c r="HN113" s="23"/>
    </row>
    <row r="114" spans="1:222" ht="12.75" customHeight="1" x14ac:dyDescent="0.25">
      <c r="A114" s="23"/>
      <c r="B114" s="22"/>
      <c r="C114" s="22"/>
      <c r="D114" s="24"/>
      <c r="E114" s="22"/>
      <c r="F114" s="22"/>
      <c r="G114" s="22"/>
      <c r="H114" s="25"/>
      <c r="I114" s="25"/>
      <c r="J114" s="26"/>
      <c r="K114" s="54"/>
      <c r="L114" s="22"/>
      <c r="M114" s="22"/>
      <c r="N114" s="22"/>
      <c r="O114" s="22"/>
      <c r="P114" s="45"/>
      <c r="Q114" s="42"/>
      <c r="R114" s="21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</row>
    <row r="115" spans="1:222" ht="12.75" customHeight="1" x14ac:dyDescent="0.25">
      <c r="A115" s="23"/>
      <c r="B115" s="22"/>
      <c r="C115" s="22"/>
      <c r="D115" s="24"/>
      <c r="E115" s="22"/>
      <c r="F115" s="22"/>
      <c r="G115" s="22"/>
      <c r="H115" s="25"/>
      <c r="I115" s="25"/>
      <c r="J115" s="26"/>
      <c r="K115" s="54"/>
      <c r="L115" s="22"/>
      <c r="M115" s="22"/>
      <c r="N115" s="22"/>
      <c r="O115" s="22"/>
      <c r="P115" s="45"/>
      <c r="Q115" s="42"/>
      <c r="R115" s="21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  <c r="GZ115" s="23"/>
      <c r="HA115" s="23"/>
      <c r="HB115" s="23"/>
      <c r="HC115" s="23"/>
      <c r="HD115" s="23"/>
      <c r="HE115" s="23"/>
      <c r="HF115" s="23"/>
      <c r="HG115" s="23"/>
      <c r="HH115" s="23"/>
      <c r="HI115" s="23"/>
      <c r="HJ115" s="23"/>
      <c r="HK115" s="23"/>
      <c r="HL115" s="23"/>
      <c r="HM115" s="23"/>
      <c r="HN115" s="23"/>
    </row>
    <row r="116" spans="1:222" ht="12.75" customHeight="1" x14ac:dyDescent="0.25">
      <c r="A116" s="23"/>
      <c r="B116" s="22"/>
      <c r="C116" s="22"/>
      <c r="D116" s="24"/>
      <c r="E116" s="22"/>
      <c r="F116" s="22"/>
      <c r="G116" s="22"/>
      <c r="H116" s="25"/>
      <c r="I116" s="25"/>
      <c r="J116" s="26"/>
      <c r="K116" s="54"/>
      <c r="L116" s="22"/>
      <c r="M116" s="22"/>
      <c r="N116" s="22"/>
      <c r="O116" s="22"/>
      <c r="P116" s="45"/>
      <c r="Q116" s="42"/>
      <c r="R116" s="21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  <c r="GZ116" s="23"/>
      <c r="HA116" s="23"/>
      <c r="HB116" s="23"/>
      <c r="HC116" s="23"/>
      <c r="HD116" s="23"/>
      <c r="HE116" s="23"/>
      <c r="HF116" s="23"/>
      <c r="HG116" s="23"/>
      <c r="HH116" s="23"/>
      <c r="HI116" s="23"/>
      <c r="HJ116" s="23"/>
      <c r="HK116" s="23"/>
      <c r="HL116" s="23"/>
      <c r="HM116" s="23"/>
      <c r="HN116" s="23"/>
    </row>
    <row r="117" spans="1:222" ht="12.75" customHeight="1" x14ac:dyDescent="0.25">
      <c r="A117" s="23"/>
      <c r="B117" s="22"/>
      <c r="C117" s="22"/>
      <c r="D117" s="24"/>
      <c r="E117" s="22"/>
      <c r="F117" s="22"/>
      <c r="G117" s="22"/>
      <c r="H117" s="25"/>
      <c r="I117" s="25"/>
      <c r="J117" s="26"/>
      <c r="K117" s="54"/>
      <c r="L117" s="22"/>
      <c r="M117" s="22"/>
      <c r="N117" s="22"/>
      <c r="O117" s="22"/>
      <c r="P117" s="45"/>
      <c r="Q117" s="42"/>
      <c r="R117" s="21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</row>
    <row r="118" spans="1:222" ht="12.75" customHeight="1" x14ac:dyDescent="0.25">
      <c r="A118" s="23"/>
      <c r="B118" s="22"/>
      <c r="C118" s="22"/>
      <c r="D118" s="24"/>
      <c r="E118" s="22"/>
      <c r="F118" s="22"/>
      <c r="G118" s="22"/>
      <c r="H118" s="25"/>
      <c r="I118" s="25"/>
      <c r="J118" s="26"/>
      <c r="K118" s="54"/>
      <c r="L118" s="22"/>
      <c r="M118" s="22"/>
      <c r="N118" s="22"/>
      <c r="O118" s="22"/>
      <c r="P118" s="45"/>
      <c r="Q118" s="42"/>
      <c r="R118" s="21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  <c r="GZ118" s="23"/>
      <c r="HA118" s="23"/>
      <c r="HB118" s="23"/>
      <c r="HC118" s="23"/>
      <c r="HD118" s="23"/>
      <c r="HE118" s="23"/>
      <c r="HF118" s="23"/>
      <c r="HG118" s="23"/>
      <c r="HH118" s="23"/>
      <c r="HI118" s="23"/>
      <c r="HJ118" s="23"/>
      <c r="HK118" s="23"/>
      <c r="HL118" s="23"/>
      <c r="HM118" s="23"/>
      <c r="HN118" s="23"/>
    </row>
    <row r="119" spans="1:222" ht="12.75" customHeight="1" x14ac:dyDescent="0.25">
      <c r="A119" s="23"/>
      <c r="B119" s="22"/>
      <c r="C119" s="22"/>
      <c r="D119" s="24"/>
      <c r="E119" s="22"/>
      <c r="F119" s="22"/>
      <c r="G119" s="22"/>
      <c r="H119" s="25"/>
      <c r="I119" s="25"/>
      <c r="J119" s="26"/>
      <c r="K119" s="54"/>
      <c r="L119" s="22"/>
      <c r="M119" s="22"/>
      <c r="N119" s="22"/>
      <c r="O119" s="22"/>
      <c r="P119" s="45"/>
      <c r="Q119" s="42"/>
      <c r="R119" s="21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  <c r="FY119" s="23"/>
      <c r="FZ119" s="23"/>
      <c r="GA119" s="23"/>
      <c r="GB119" s="23"/>
      <c r="GC119" s="23"/>
      <c r="GD119" s="23"/>
      <c r="GE119" s="23"/>
      <c r="GF119" s="23"/>
      <c r="GG119" s="23"/>
      <c r="GH119" s="23"/>
      <c r="GI119" s="23"/>
      <c r="GJ119" s="23"/>
      <c r="GK119" s="23"/>
      <c r="GL119" s="23"/>
      <c r="GM119" s="23"/>
      <c r="GN119" s="23"/>
      <c r="GO119" s="23"/>
      <c r="GP119" s="23"/>
      <c r="GQ119" s="23"/>
      <c r="GR119" s="23"/>
      <c r="GS119" s="23"/>
      <c r="GT119" s="23"/>
      <c r="GU119" s="23"/>
      <c r="GV119" s="23"/>
      <c r="GW119" s="23"/>
      <c r="GX119" s="23"/>
      <c r="GY119" s="23"/>
      <c r="GZ119" s="23"/>
      <c r="HA119" s="23"/>
      <c r="HB119" s="23"/>
      <c r="HC119" s="23"/>
      <c r="HD119" s="23"/>
      <c r="HE119" s="23"/>
      <c r="HF119" s="23"/>
      <c r="HG119" s="23"/>
      <c r="HH119" s="23"/>
      <c r="HI119" s="23"/>
      <c r="HJ119" s="23"/>
      <c r="HK119" s="23"/>
      <c r="HL119" s="23"/>
      <c r="HM119" s="23"/>
      <c r="HN119" s="23"/>
    </row>
    <row r="120" spans="1:222" ht="12.75" customHeight="1" x14ac:dyDescent="0.25">
      <c r="A120" s="23"/>
      <c r="B120" s="22"/>
      <c r="C120" s="22"/>
      <c r="D120" s="24"/>
      <c r="E120" s="22"/>
      <c r="F120" s="22"/>
      <c r="G120" s="22"/>
      <c r="H120" s="25"/>
      <c r="I120" s="25"/>
      <c r="J120" s="26"/>
      <c r="K120" s="54"/>
      <c r="L120" s="22"/>
      <c r="M120" s="22"/>
      <c r="N120" s="22"/>
      <c r="O120" s="22"/>
      <c r="P120" s="45"/>
      <c r="Q120" s="42"/>
      <c r="R120" s="21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</row>
    <row r="121" spans="1:222" ht="12.75" customHeight="1" x14ac:dyDescent="0.25">
      <c r="A121" s="23"/>
      <c r="B121" s="22"/>
      <c r="C121" s="22"/>
      <c r="D121" s="24"/>
      <c r="E121" s="22"/>
      <c r="F121" s="22"/>
      <c r="G121" s="22"/>
      <c r="H121" s="25"/>
      <c r="I121" s="25"/>
      <c r="J121" s="26"/>
      <c r="K121" s="54"/>
      <c r="L121" s="22"/>
      <c r="M121" s="22"/>
      <c r="N121" s="22"/>
      <c r="O121" s="22"/>
      <c r="P121" s="45"/>
      <c r="Q121" s="42"/>
      <c r="R121" s="21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</row>
    <row r="122" spans="1:222" ht="12.75" customHeight="1" x14ac:dyDescent="0.25">
      <c r="A122" s="23"/>
      <c r="B122" s="22"/>
      <c r="C122" s="22"/>
      <c r="D122" s="24"/>
      <c r="E122" s="22"/>
      <c r="F122" s="22"/>
      <c r="G122" s="22"/>
      <c r="H122" s="25"/>
      <c r="I122" s="25"/>
      <c r="J122" s="26"/>
      <c r="K122" s="54"/>
      <c r="L122" s="22"/>
      <c r="M122" s="22"/>
      <c r="N122" s="22"/>
      <c r="O122" s="22"/>
      <c r="P122" s="45"/>
      <c r="Q122" s="42"/>
      <c r="R122" s="21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</row>
    <row r="123" spans="1:222" ht="12.75" customHeight="1" x14ac:dyDescent="0.25">
      <c r="A123" s="23"/>
      <c r="B123" s="22"/>
      <c r="C123" s="22"/>
      <c r="D123" s="24"/>
      <c r="E123" s="22"/>
      <c r="F123" s="22"/>
      <c r="G123" s="22"/>
      <c r="H123" s="25"/>
      <c r="I123" s="25"/>
      <c r="J123" s="26"/>
      <c r="K123" s="54"/>
      <c r="L123" s="22"/>
      <c r="M123" s="22"/>
      <c r="N123" s="22"/>
      <c r="O123" s="22"/>
      <c r="P123" s="45"/>
      <c r="Q123" s="42"/>
      <c r="R123" s="21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</row>
    <row r="124" spans="1:222" ht="12.75" customHeight="1" x14ac:dyDescent="0.25">
      <c r="A124" s="23"/>
      <c r="B124" s="22"/>
      <c r="C124" s="22"/>
      <c r="D124" s="24"/>
      <c r="E124" s="22"/>
      <c r="F124" s="22"/>
      <c r="G124" s="22"/>
      <c r="H124" s="25"/>
      <c r="I124" s="25"/>
      <c r="J124" s="26"/>
      <c r="K124" s="54"/>
      <c r="L124" s="22"/>
      <c r="M124" s="22"/>
      <c r="N124" s="22"/>
      <c r="O124" s="22"/>
      <c r="P124" s="45"/>
      <c r="Q124" s="42"/>
      <c r="R124" s="21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</row>
    <row r="125" spans="1:222" ht="12.75" customHeight="1" x14ac:dyDescent="0.25">
      <c r="A125" s="23"/>
      <c r="B125" s="22"/>
      <c r="C125" s="22"/>
      <c r="D125" s="24"/>
      <c r="E125" s="22"/>
      <c r="F125" s="22"/>
      <c r="G125" s="22"/>
      <c r="H125" s="25"/>
      <c r="I125" s="25"/>
      <c r="J125" s="26"/>
      <c r="K125" s="54"/>
      <c r="L125" s="22"/>
      <c r="M125" s="22"/>
      <c r="N125" s="22"/>
      <c r="O125" s="22"/>
      <c r="P125" s="45"/>
      <c r="Q125" s="42"/>
      <c r="R125" s="21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</row>
    <row r="126" spans="1:222" ht="12.75" customHeight="1" x14ac:dyDescent="0.25">
      <c r="A126" s="23"/>
      <c r="B126" s="22"/>
      <c r="C126" s="22"/>
      <c r="D126" s="24"/>
      <c r="E126" s="22"/>
      <c r="F126" s="22"/>
      <c r="G126" s="22"/>
      <c r="H126" s="25"/>
      <c r="I126" s="25"/>
      <c r="J126" s="26"/>
      <c r="K126" s="54"/>
      <c r="L126" s="22"/>
      <c r="M126" s="22"/>
      <c r="N126" s="22"/>
      <c r="O126" s="22"/>
      <c r="P126" s="45"/>
      <c r="Q126" s="42"/>
      <c r="R126" s="21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</row>
    <row r="127" spans="1:222" ht="12.75" customHeight="1" x14ac:dyDescent="0.25">
      <c r="A127" s="23"/>
      <c r="B127" s="22"/>
      <c r="C127" s="22"/>
      <c r="D127" s="24"/>
      <c r="E127" s="22"/>
      <c r="F127" s="22"/>
      <c r="G127" s="22"/>
      <c r="H127" s="25"/>
      <c r="I127" s="25"/>
      <c r="J127" s="26"/>
      <c r="K127" s="54"/>
      <c r="L127" s="22"/>
      <c r="M127" s="22"/>
      <c r="N127" s="22"/>
      <c r="O127" s="22"/>
      <c r="P127" s="45"/>
      <c r="Q127" s="42"/>
      <c r="R127" s="21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</row>
    <row r="128" spans="1:222" ht="12.75" customHeight="1" x14ac:dyDescent="0.25">
      <c r="A128" s="23"/>
      <c r="B128" s="22"/>
      <c r="C128" s="22"/>
      <c r="D128" s="24"/>
      <c r="E128" s="22"/>
      <c r="F128" s="22"/>
      <c r="G128" s="22"/>
      <c r="H128" s="25"/>
      <c r="I128" s="25"/>
      <c r="J128" s="26"/>
      <c r="K128" s="54"/>
      <c r="L128" s="22"/>
      <c r="M128" s="22"/>
      <c r="N128" s="22"/>
      <c r="O128" s="22"/>
      <c r="P128" s="45"/>
      <c r="Q128" s="42"/>
      <c r="R128" s="21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</row>
    <row r="129" spans="1:222" ht="12.75" customHeight="1" x14ac:dyDescent="0.25">
      <c r="A129" s="23"/>
      <c r="B129" s="22"/>
      <c r="C129" s="22"/>
      <c r="D129" s="24"/>
      <c r="E129" s="22"/>
      <c r="F129" s="22"/>
      <c r="G129" s="22"/>
      <c r="H129" s="25"/>
      <c r="I129" s="25"/>
      <c r="J129" s="26"/>
      <c r="K129" s="54"/>
      <c r="L129" s="22"/>
      <c r="M129" s="22"/>
      <c r="N129" s="22"/>
      <c r="O129" s="22"/>
      <c r="P129" s="45"/>
      <c r="Q129" s="42"/>
      <c r="R129" s="21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  <c r="GZ129" s="23"/>
      <c r="HA129" s="23"/>
      <c r="HB129" s="23"/>
      <c r="HC129" s="23"/>
      <c r="HD129" s="23"/>
      <c r="HE129" s="23"/>
      <c r="HF129" s="23"/>
      <c r="HG129" s="23"/>
      <c r="HH129" s="23"/>
      <c r="HI129" s="23"/>
      <c r="HJ129" s="23"/>
      <c r="HK129" s="23"/>
      <c r="HL129" s="23"/>
      <c r="HM129" s="23"/>
      <c r="HN129" s="23"/>
    </row>
    <row r="130" spans="1:222" ht="12.75" customHeight="1" x14ac:dyDescent="0.25">
      <c r="A130" s="23"/>
      <c r="B130" s="22"/>
      <c r="C130" s="22"/>
      <c r="D130" s="24"/>
      <c r="E130" s="22"/>
      <c r="F130" s="22"/>
      <c r="G130" s="22"/>
      <c r="H130" s="25"/>
      <c r="I130" s="25"/>
      <c r="J130" s="26"/>
      <c r="K130" s="54"/>
      <c r="L130" s="22"/>
      <c r="M130" s="22"/>
      <c r="N130" s="22"/>
      <c r="O130" s="22"/>
      <c r="P130" s="45"/>
      <c r="Q130" s="42"/>
      <c r="R130" s="21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  <c r="GZ130" s="23"/>
      <c r="HA130" s="23"/>
      <c r="HB130" s="23"/>
      <c r="HC130" s="23"/>
      <c r="HD130" s="23"/>
      <c r="HE130" s="23"/>
      <c r="HF130" s="23"/>
      <c r="HG130" s="23"/>
      <c r="HH130" s="23"/>
      <c r="HI130" s="23"/>
      <c r="HJ130" s="23"/>
      <c r="HK130" s="23"/>
      <c r="HL130" s="23"/>
      <c r="HM130" s="23"/>
      <c r="HN130" s="23"/>
    </row>
    <row r="131" spans="1:222" ht="12.75" customHeight="1" x14ac:dyDescent="0.25">
      <c r="A131" s="23"/>
      <c r="B131" s="22"/>
      <c r="C131" s="22"/>
      <c r="D131" s="24"/>
      <c r="E131" s="22"/>
      <c r="F131" s="22"/>
      <c r="G131" s="22"/>
      <c r="H131" s="25"/>
      <c r="I131" s="25"/>
      <c r="J131" s="26"/>
      <c r="K131" s="54"/>
      <c r="L131" s="22"/>
      <c r="M131" s="22"/>
      <c r="N131" s="22"/>
      <c r="O131" s="22"/>
      <c r="P131" s="45"/>
      <c r="Q131" s="42"/>
      <c r="R131" s="21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23"/>
      <c r="GE131" s="23"/>
      <c r="GF131" s="23"/>
      <c r="GG131" s="23"/>
      <c r="GH131" s="23"/>
      <c r="GI131" s="23"/>
      <c r="GJ131" s="23"/>
      <c r="GK131" s="23"/>
      <c r="GL131" s="23"/>
      <c r="GM131" s="23"/>
      <c r="GN131" s="23"/>
      <c r="GO131" s="23"/>
      <c r="GP131" s="23"/>
      <c r="GQ131" s="23"/>
      <c r="GR131" s="23"/>
      <c r="GS131" s="23"/>
      <c r="GT131" s="23"/>
      <c r="GU131" s="23"/>
      <c r="GV131" s="23"/>
      <c r="GW131" s="23"/>
      <c r="GX131" s="23"/>
      <c r="GY131" s="23"/>
      <c r="GZ131" s="23"/>
      <c r="HA131" s="23"/>
      <c r="HB131" s="23"/>
      <c r="HC131" s="23"/>
      <c r="HD131" s="23"/>
      <c r="HE131" s="23"/>
      <c r="HF131" s="23"/>
      <c r="HG131" s="23"/>
      <c r="HH131" s="23"/>
      <c r="HI131" s="23"/>
      <c r="HJ131" s="23"/>
      <c r="HK131" s="23"/>
      <c r="HL131" s="23"/>
      <c r="HM131" s="23"/>
      <c r="HN131" s="23"/>
    </row>
    <row r="132" spans="1:222" ht="12.75" customHeight="1" x14ac:dyDescent="0.25">
      <c r="A132" s="23"/>
      <c r="B132" s="22"/>
      <c r="C132" s="22"/>
      <c r="D132" s="24"/>
      <c r="E132" s="22"/>
      <c r="F132" s="22"/>
      <c r="G132" s="22"/>
      <c r="H132" s="25"/>
      <c r="I132" s="25"/>
      <c r="J132" s="26"/>
      <c r="K132" s="54"/>
      <c r="L132" s="22"/>
      <c r="M132" s="22"/>
      <c r="N132" s="22"/>
      <c r="O132" s="22"/>
      <c r="P132" s="45"/>
      <c r="Q132" s="42"/>
      <c r="R132" s="21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  <c r="GZ132" s="23"/>
      <c r="HA132" s="23"/>
      <c r="HB132" s="23"/>
      <c r="HC132" s="23"/>
      <c r="HD132" s="23"/>
      <c r="HE132" s="23"/>
      <c r="HF132" s="23"/>
      <c r="HG132" s="23"/>
      <c r="HH132" s="23"/>
      <c r="HI132" s="23"/>
      <c r="HJ132" s="23"/>
      <c r="HK132" s="23"/>
      <c r="HL132" s="23"/>
      <c r="HM132" s="23"/>
      <c r="HN132" s="23"/>
    </row>
    <row r="133" spans="1:222" ht="12.75" customHeight="1" x14ac:dyDescent="0.25">
      <c r="A133" s="23"/>
      <c r="B133" s="22"/>
      <c r="C133" s="22"/>
      <c r="D133" s="24"/>
      <c r="E133" s="22"/>
      <c r="F133" s="22"/>
      <c r="G133" s="22"/>
      <c r="H133" s="25"/>
      <c r="I133" s="25"/>
      <c r="J133" s="26"/>
      <c r="K133" s="54"/>
      <c r="L133" s="22"/>
      <c r="M133" s="22"/>
      <c r="N133" s="22"/>
      <c r="O133" s="22"/>
      <c r="P133" s="45"/>
      <c r="Q133" s="42"/>
      <c r="R133" s="21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  <c r="FY133" s="23"/>
      <c r="FZ133" s="23"/>
      <c r="GA133" s="23"/>
      <c r="GB133" s="23"/>
      <c r="GC133" s="23"/>
      <c r="GD133" s="23"/>
      <c r="GE133" s="23"/>
      <c r="GF133" s="23"/>
      <c r="GG133" s="23"/>
      <c r="GH133" s="23"/>
      <c r="GI133" s="23"/>
      <c r="GJ133" s="23"/>
      <c r="GK133" s="23"/>
      <c r="GL133" s="23"/>
      <c r="GM133" s="23"/>
      <c r="GN133" s="23"/>
      <c r="GO133" s="23"/>
      <c r="GP133" s="23"/>
      <c r="GQ133" s="23"/>
      <c r="GR133" s="23"/>
      <c r="GS133" s="23"/>
      <c r="GT133" s="23"/>
      <c r="GU133" s="23"/>
      <c r="GV133" s="23"/>
      <c r="GW133" s="23"/>
      <c r="GX133" s="23"/>
      <c r="GY133" s="23"/>
      <c r="GZ133" s="23"/>
      <c r="HA133" s="23"/>
      <c r="HB133" s="23"/>
      <c r="HC133" s="23"/>
      <c r="HD133" s="23"/>
      <c r="HE133" s="23"/>
      <c r="HF133" s="23"/>
      <c r="HG133" s="23"/>
      <c r="HH133" s="23"/>
      <c r="HI133" s="23"/>
      <c r="HJ133" s="23"/>
      <c r="HK133" s="23"/>
      <c r="HL133" s="23"/>
      <c r="HM133" s="23"/>
      <c r="HN133" s="23"/>
    </row>
    <row r="134" spans="1:222" ht="12.75" customHeight="1" x14ac:dyDescent="0.25">
      <c r="A134" s="23"/>
      <c r="B134" s="22"/>
      <c r="C134" s="22"/>
      <c r="D134" s="24"/>
      <c r="E134" s="22"/>
      <c r="F134" s="22"/>
      <c r="G134" s="22"/>
      <c r="H134" s="25"/>
      <c r="I134" s="25"/>
      <c r="J134" s="26"/>
      <c r="K134" s="54"/>
      <c r="L134" s="22"/>
      <c r="M134" s="22"/>
      <c r="N134" s="22"/>
      <c r="O134" s="22"/>
      <c r="P134" s="45"/>
      <c r="Q134" s="42"/>
      <c r="R134" s="21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  <c r="FY134" s="23"/>
      <c r="FZ134" s="23"/>
      <c r="GA134" s="23"/>
      <c r="GB134" s="23"/>
      <c r="GC134" s="23"/>
      <c r="GD134" s="23"/>
      <c r="GE134" s="23"/>
      <c r="GF134" s="23"/>
      <c r="GG134" s="23"/>
      <c r="GH134" s="23"/>
      <c r="GI134" s="23"/>
      <c r="GJ134" s="23"/>
      <c r="GK134" s="23"/>
      <c r="GL134" s="23"/>
      <c r="GM134" s="23"/>
      <c r="GN134" s="23"/>
      <c r="GO134" s="23"/>
      <c r="GP134" s="23"/>
      <c r="GQ134" s="23"/>
      <c r="GR134" s="23"/>
      <c r="GS134" s="23"/>
      <c r="GT134" s="23"/>
      <c r="GU134" s="23"/>
      <c r="GV134" s="23"/>
      <c r="GW134" s="23"/>
      <c r="GX134" s="23"/>
      <c r="GY134" s="23"/>
      <c r="GZ134" s="23"/>
      <c r="HA134" s="23"/>
      <c r="HB134" s="23"/>
      <c r="HC134" s="23"/>
      <c r="HD134" s="23"/>
      <c r="HE134" s="23"/>
      <c r="HF134" s="23"/>
      <c r="HG134" s="23"/>
      <c r="HH134" s="23"/>
      <c r="HI134" s="23"/>
      <c r="HJ134" s="23"/>
      <c r="HK134" s="23"/>
      <c r="HL134" s="23"/>
      <c r="HM134" s="23"/>
      <c r="HN134" s="23"/>
    </row>
    <row r="135" spans="1:222" ht="12.75" customHeight="1" x14ac:dyDescent="0.25">
      <c r="A135" s="23"/>
      <c r="B135" s="22"/>
      <c r="C135" s="22"/>
      <c r="D135" s="24"/>
      <c r="E135" s="22"/>
      <c r="F135" s="22"/>
      <c r="G135" s="22"/>
      <c r="H135" s="25"/>
      <c r="I135" s="25"/>
      <c r="J135" s="26"/>
      <c r="K135" s="54"/>
      <c r="L135" s="22"/>
      <c r="M135" s="22"/>
      <c r="N135" s="22"/>
      <c r="O135" s="22"/>
      <c r="P135" s="45"/>
      <c r="Q135" s="42"/>
      <c r="R135" s="21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  <c r="FY135" s="23"/>
      <c r="FZ135" s="23"/>
      <c r="GA135" s="23"/>
      <c r="GB135" s="23"/>
      <c r="GC135" s="23"/>
      <c r="GD135" s="23"/>
      <c r="GE135" s="23"/>
      <c r="GF135" s="23"/>
      <c r="GG135" s="23"/>
      <c r="GH135" s="23"/>
      <c r="GI135" s="23"/>
      <c r="GJ135" s="23"/>
      <c r="GK135" s="23"/>
      <c r="GL135" s="23"/>
      <c r="GM135" s="23"/>
      <c r="GN135" s="23"/>
      <c r="GO135" s="23"/>
      <c r="GP135" s="23"/>
      <c r="GQ135" s="23"/>
      <c r="GR135" s="23"/>
      <c r="GS135" s="23"/>
      <c r="GT135" s="23"/>
      <c r="GU135" s="23"/>
      <c r="GV135" s="23"/>
      <c r="GW135" s="23"/>
      <c r="GX135" s="23"/>
      <c r="GY135" s="23"/>
      <c r="GZ135" s="23"/>
      <c r="HA135" s="23"/>
      <c r="HB135" s="23"/>
      <c r="HC135" s="23"/>
      <c r="HD135" s="23"/>
      <c r="HE135" s="23"/>
      <c r="HF135" s="23"/>
      <c r="HG135" s="23"/>
      <c r="HH135" s="23"/>
      <c r="HI135" s="23"/>
      <c r="HJ135" s="23"/>
      <c r="HK135" s="23"/>
      <c r="HL135" s="23"/>
      <c r="HM135" s="23"/>
      <c r="HN135" s="23"/>
    </row>
    <row r="136" spans="1:222" ht="12.75" customHeight="1" x14ac:dyDescent="0.25">
      <c r="A136" s="23"/>
      <c r="B136" s="22"/>
      <c r="C136" s="22"/>
      <c r="D136" s="24"/>
      <c r="E136" s="22"/>
      <c r="F136" s="22"/>
      <c r="G136" s="22"/>
      <c r="H136" s="25"/>
      <c r="I136" s="25"/>
      <c r="J136" s="26"/>
      <c r="K136" s="54"/>
      <c r="L136" s="22"/>
      <c r="M136" s="22"/>
      <c r="N136" s="22"/>
      <c r="O136" s="22"/>
      <c r="P136" s="45"/>
      <c r="Q136" s="42"/>
      <c r="R136" s="21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  <c r="FY136" s="23"/>
      <c r="FZ136" s="23"/>
      <c r="GA136" s="23"/>
      <c r="GB136" s="23"/>
      <c r="GC136" s="23"/>
      <c r="GD136" s="23"/>
      <c r="GE136" s="23"/>
      <c r="GF136" s="23"/>
      <c r="GG136" s="23"/>
      <c r="GH136" s="23"/>
      <c r="GI136" s="23"/>
      <c r="GJ136" s="23"/>
      <c r="GK136" s="23"/>
      <c r="GL136" s="23"/>
      <c r="GM136" s="23"/>
      <c r="GN136" s="23"/>
      <c r="GO136" s="23"/>
      <c r="GP136" s="23"/>
      <c r="GQ136" s="23"/>
      <c r="GR136" s="23"/>
      <c r="GS136" s="23"/>
      <c r="GT136" s="23"/>
      <c r="GU136" s="23"/>
      <c r="GV136" s="23"/>
      <c r="GW136" s="23"/>
      <c r="GX136" s="23"/>
      <c r="GY136" s="23"/>
      <c r="GZ136" s="23"/>
      <c r="HA136" s="23"/>
      <c r="HB136" s="23"/>
      <c r="HC136" s="23"/>
      <c r="HD136" s="23"/>
      <c r="HE136" s="23"/>
      <c r="HF136" s="23"/>
      <c r="HG136" s="23"/>
      <c r="HH136" s="23"/>
      <c r="HI136" s="23"/>
      <c r="HJ136" s="23"/>
      <c r="HK136" s="23"/>
      <c r="HL136" s="23"/>
      <c r="HM136" s="23"/>
      <c r="HN136" s="23"/>
    </row>
    <row r="137" spans="1:222" ht="12.75" customHeight="1" x14ac:dyDescent="0.25">
      <c r="A137" s="23"/>
      <c r="B137" s="22"/>
      <c r="C137" s="22"/>
      <c r="D137" s="24"/>
      <c r="E137" s="22"/>
      <c r="F137" s="22"/>
      <c r="G137" s="22"/>
      <c r="H137" s="25"/>
      <c r="I137" s="25"/>
      <c r="J137" s="26"/>
      <c r="K137" s="54"/>
      <c r="L137" s="22"/>
      <c r="M137" s="22"/>
      <c r="N137" s="22"/>
      <c r="O137" s="22"/>
      <c r="P137" s="45"/>
      <c r="Q137" s="42"/>
      <c r="R137" s="21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  <c r="FY137" s="23"/>
      <c r="FZ137" s="23"/>
      <c r="GA137" s="23"/>
      <c r="GB137" s="23"/>
      <c r="GC137" s="23"/>
      <c r="GD137" s="23"/>
      <c r="GE137" s="23"/>
      <c r="GF137" s="23"/>
      <c r="GG137" s="23"/>
      <c r="GH137" s="23"/>
      <c r="GI137" s="23"/>
      <c r="GJ137" s="23"/>
      <c r="GK137" s="23"/>
      <c r="GL137" s="23"/>
      <c r="GM137" s="23"/>
      <c r="GN137" s="23"/>
      <c r="GO137" s="23"/>
      <c r="GP137" s="23"/>
      <c r="GQ137" s="23"/>
      <c r="GR137" s="23"/>
      <c r="GS137" s="23"/>
      <c r="GT137" s="23"/>
      <c r="GU137" s="23"/>
      <c r="GV137" s="23"/>
      <c r="GW137" s="23"/>
      <c r="GX137" s="23"/>
      <c r="GY137" s="23"/>
      <c r="GZ137" s="23"/>
      <c r="HA137" s="23"/>
      <c r="HB137" s="23"/>
      <c r="HC137" s="23"/>
      <c r="HD137" s="23"/>
      <c r="HE137" s="23"/>
      <c r="HF137" s="23"/>
      <c r="HG137" s="23"/>
      <c r="HH137" s="23"/>
      <c r="HI137" s="23"/>
      <c r="HJ137" s="23"/>
      <c r="HK137" s="23"/>
      <c r="HL137" s="23"/>
      <c r="HM137" s="23"/>
      <c r="HN137" s="23"/>
    </row>
    <row r="138" spans="1:222" ht="12.75" customHeight="1" x14ac:dyDescent="0.25">
      <c r="A138" s="23"/>
      <c r="B138" s="22"/>
      <c r="C138" s="22"/>
      <c r="D138" s="24"/>
      <c r="E138" s="22"/>
      <c r="F138" s="22"/>
      <c r="G138" s="22"/>
      <c r="H138" s="25"/>
      <c r="I138" s="25"/>
      <c r="J138" s="26"/>
      <c r="K138" s="54"/>
      <c r="L138" s="22"/>
      <c r="M138" s="22"/>
      <c r="N138" s="22"/>
      <c r="O138" s="22"/>
      <c r="P138" s="45"/>
      <c r="Q138" s="42"/>
      <c r="R138" s="21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  <c r="FY138" s="23"/>
      <c r="FZ138" s="23"/>
      <c r="GA138" s="23"/>
      <c r="GB138" s="23"/>
      <c r="GC138" s="23"/>
      <c r="GD138" s="23"/>
      <c r="GE138" s="23"/>
      <c r="GF138" s="23"/>
      <c r="GG138" s="23"/>
      <c r="GH138" s="23"/>
      <c r="GI138" s="23"/>
      <c r="GJ138" s="23"/>
      <c r="GK138" s="23"/>
      <c r="GL138" s="23"/>
      <c r="GM138" s="23"/>
      <c r="GN138" s="23"/>
      <c r="GO138" s="23"/>
      <c r="GP138" s="23"/>
      <c r="GQ138" s="23"/>
      <c r="GR138" s="23"/>
      <c r="GS138" s="23"/>
      <c r="GT138" s="23"/>
      <c r="GU138" s="23"/>
      <c r="GV138" s="23"/>
      <c r="GW138" s="23"/>
      <c r="GX138" s="23"/>
      <c r="GY138" s="23"/>
      <c r="GZ138" s="23"/>
      <c r="HA138" s="23"/>
      <c r="HB138" s="23"/>
      <c r="HC138" s="23"/>
      <c r="HD138" s="23"/>
      <c r="HE138" s="23"/>
      <c r="HF138" s="23"/>
      <c r="HG138" s="23"/>
      <c r="HH138" s="23"/>
      <c r="HI138" s="23"/>
      <c r="HJ138" s="23"/>
      <c r="HK138" s="23"/>
      <c r="HL138" s="23"/>
      <c r="HM138" s="23"/>
      <c r="HN138" s="23"/>
    </row>
    <row r="139" spans="1:222" ht="12.75" customHeight="1" x14ac:dyDescent="0.25">
      <c r="A139" s="23"/>
      <c r="B139" s="22"/>
      <c r="C139" s="22"/>
      <c r="D139" s="24"/>
      <c r="E139" s="22"/>
      <c r="F139" s="22"/>
      <c r="G139" s="22"/>
      <c r="H139" s="25"/>
      <c r="I139" s="25"/>
      <c r="J139" s="26"/>
      <c r="K139" s="54"/>
      <c r="L139" s="22"/>
      <c r="M139" s="22"/>
      <c r="N139" s="22"/>
      <c r="O139" s="22"/>
      <c r="P139" s="45"/>
      <c r="Q139" s="42"/>
      <c r="R139" s="21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  <c r="FY139" s="23"/>
      <c r="FZ139" s="23"/>
      <c r="GA139" s="23"/>
      <c r="GB139" s="23"/>
      <c r="GC139" s="23"/>
      <c r="GD139" s="23"/>
      <c r="GE139" s="23"/>
      <c r="GF139" s="23"/>
      <c r="GG139" s="23"/>
      <c r="GH139" s="23"/>
      <c r="GI139" s="23"/>
      <c r="GJ139" s="23"/>
      <c r="GK139" s="23"/>
      <c r="GL139" s="23"/>
      <c r="GM139" s="23"/>
      <c r="GN139" s="23"/>
      <c r="GO139" s="23"/>
      <c r="GP139" s="23"/>
      <c r="GQ139" s="23"/>
      <c r="GR139" s="23"/>
      <c r="GS139" s="23"/>
      <c r="GT139" s="23"/>
      <c r="GU139" s="23"/>
      <c r="GV139" s="23"/>
      <c r="GW139" s="23"/>
      <c r="GX139" s="23"/>
      <c r="GY139" s="23"/>
      <c r="GZ139" s="23"/>
      <c r="HA139" s="23"/>
      <c r="HB139" s="23"/>
      <c r="HC139" s="23"/>
      <c r="HD139" s="23"/>
      <c r="HE139" s="23"/>
      <c r="HF139" s="23"/>
      <c r="HG139" s="23"/>
      <c r="HH139" s="23"/>
      <c r="HI139" s="23"/>
      <c r="HJ139" s="23"/>
      <c r="HK139" s="23"/>
      <c r="HL139" s="23"/>
      <c r="HM139" s="23"/>
      <c r="HN139" s="23"/>
    </row>
    <row r="140" spans="1:222" ht="12.75" customHeight="1" x14ac:dyDescent="0.25">
      <c r="A140" s="23"/>
      <c r="B140" s="22"/>
      <c r="C140" s="22"/>
      <c r="D140" s="24"/>
      <c r="E140" s="22"/>
      <c r="F140" s="22"/>
      <c r="G140" s="22"/>
      <c r="H140" s="25"/>
      <c r="I140" s="25"/>
      <c r="J140" s="26"/>
      <c r="K140" s="54"/>
      <c r="L140" s="22"/>
      <c r="M140" s="22"/>
      <c r="N140" s="22"/>
      <c r="O140" s="22"/>
      <c r="P140" s="45"/>
      <c r="Q140" s="42"/>
      <c r="R140" s="21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23"/>
      <c r="GT140" s="23"/>
      <c r="GU140" s="23"/>
      <c r="GV140" s="23"/>
      <c r="GW140" s="23"/>
      <c r="GX140" s="23"/>
      <c r="GY140" s="23"/>
      <c r="GZ140" s="23"/>
      <c r="HA140" s="23"/>
      <c r="HB140" s="23"/>
      <c r="HC140" s="23"/>
      <c r="HD140" s="23"/>
      <c r="HE140" s="23"/>
      <c r="HF140" s="23"/>
      <c r="HG140" s="23"/>
      <c r="HH140" s="23"/>
      <c r="HI140" s="23"/>
      <c r="HJ140" s="23"/>
      <c r="HK140" s="23"/>
      <c r="HL140" s="23"/>
      <c r="HM140" s="23"/>
      <c r="HN140" s="23"/>
    </row>
    <row r="141" spans="1:222" ht="12.75" customHeight="1" x14ac:dyDescent="0.25">
      <c r="A141" s="23"/>
      <c r="B141" s="22"/>
      <c r="C141" s="22"/>
      <c r="D141" s="24"/>
      <c r="E141" s="22"/>
      <c r="F141" s="22"/>
      <c r="G141" s="22"/>
      <c r="H141" s="25"/>
      <c r="I141" s="25"/>
      <c r="J141" s="26"/>
      <c r="K141" s="54"/>
      <c r="L141" s="22"/>
      <c r="M141" s="22"/>
      <c r="N141" s="22"/>
      <c r="O141" s="22"/>
      <c r="P141" s="45"/>
      <c r="Q141" s="42"/>
      <c r="R141" s="21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23"/>
      <c r="GT141" s="23"/>
      <c r="GU141" s="23"/>
      <c r="GV141" s="23"/>
      <c r="GW141" s="23"/>
      <c r="GX141" s="23"/>
      <c r="GY141" s="23"/>
      <c r="GZ141" s="23"/>
      <c r="HA141" s="23"/>
      <c r="HB141" s="23"/>
      <c r="HC141" s="23"/>
      <c r="HD141" s="23"/>
      <c r="HE141" s="23"/>
      <c r="HF141" s="23"/>
      <c r="HG141" s="23"/>
      <c r="HH141" s="23"/>
      <c r="HI141" s="23"/>
      <c r="HJ141" s="23"/>
      <c r="HK141" s="23"/>
      <c r="HL141" s="23"/>
      <c r="HM141" s="23"/>
      <c r="HN141" s="23"/>
    </row>
    <row r="142" spans="1:222" ht="12.75" customHeight="1" x14ac:dyDescent="0.25">
      <c r="A142" s="23"/>
      <c r="B142" s="22"/>
      <c r="C142" s="22"/>
      <c r="D142" s="24"/>
      <c r="E142" s="22"/>
      <c r="F142" s="22"/>
      <c r="G142" s="22"/>
      <c r="H142" s="25"/>
      <c r="I142" s="25"/>
      <c r="J142" s="26"/>
      <c r="K142" s="54"/>
      <c r="L142" s="22"/>
      <c r="M142" s="22"/>
      <c r="N142" s="22"/>
      <c r="O142" s="22"/>
      <c r="P142" s="45"/>
      <c r="Q142" s="42"/>
      <c r="R142" s="21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23"/>
      <c r="GT142" s="23"/>
      <c r="GU142" s="23"/>
      <c r="GV142" s="23"/>
      <c r="GW142" s="23"/>
      <c r="GX142" s="23"/>
      <c r="GY142" s="23"/>
      <c r="GZ142" s="23"/>
      <c r="HA142" s="23"/>
      <c r="HB142" s="23"/>
      <c r="HC142" s="23"/>
      <c r="HD142" s="23"/>
      <c r="HE142" s="23"/>
      <c r="HF142" s="23"/>
      <c r="HG142" s="23"/>
      <c r="HH142" s="23"/>
      <c r="HI142" s="23"/>
      <c r="HJ142" s="23"/>
      <c r="HK142" s="23"/>
      <c r="HL142" s="23"/>
      <c r="HM142" s="23"/>
      <c r="HN142" s="23"/>
    </row>
    <row r="143" spans="1:222" ht="12.75" customHeight="1" x14ac:dyDescent="0.25">
      <c r="A143" s="23"/>
      <c r="B143" s="22"/>
      <c r="C143" s="22"/>
      <c r="D143" s="24"/>
      <c r="E143" s="22"/>
      <c r="F143" s="22"/>
      <c r="G143" s="22"/>
      <c r="H143" s="25"/>
      <c r="I143" s="25"/>
      <c r="J143" s="26"/>
      <c r="K143" s="54"/>
      <c r="L143" s="22"/>
      <c r="M143" s="22"/>
      <c r="N143" s="22"/>
      <c r="O143" s="22"/>
      <c r="P143" s="45"/>
      <c r="Q143" s="42"/>
      <c r="R143" s="21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  <c r="FY143" s="23"/>
      <c r="FZ143" s="23"/>
      <c r="GA143" s="23"/>
      <c r="GB143" s="23"/>
      <c r="GC143" s="23"/>
      <c r="GD143" s="23"/>
      <c r="GE143" s="23"/>
      <c r="GF143" s="23"/>
      <c r="GG143" s="23"/>
      <c r="GH143" s="23"/>
      <c r="GI143" s="23"/>
      <c r="GJ143" s="23"/>
      <c r="GK143" s="23"/>
      <c r="GL143" s="23"/>
      <c r="GM143" s="23"/>
      <c r="GN143" s="23"/>
      <c r="GO143" s="23"/>
      <c r="GP143" s="23"/>
      <c r="GQ143" s="23"/>
      <c r="GR143" s="23"/>
      <c r="GS143" s="23"/>
      <c r="GT143" s="23"/>
      <c r="GU143" s="23"/>
      <c r="GV143" s="23"/>
      <c r="GW143" s="23"/>
      <c r="GX143" s="23"/>
      <c r="GY143" s="23"/>
      <c r="GZ143" s="23"/>
      <c r="HA143" s="23"/>
      <c r="HB143" s="23"/>
      <c r="HC143" s="23"/>
      <c r="HD143" s="23"/>
      <c r="HE143" s="23"/>
      <c r="HF143" s="23"/>
      <c r="HG143" s="23"/>
      <c r="HH143" s="23"/>
      <c r="HI143" s="23"/>
      <c r="HJ143" s="23"/>
      <c r="HK143" s="23"/>
      <c r="HL143" s="23"/>
      <c r="HM143" s="23"/>
      <c r="HN143" s="23"/>
    </row>
    <row r="144" spans="1:222" ht="12.75" customHeight="1" x14ac:dyDescent="0.25">
      <c r="A144" s="23"/>
      <c r="B144" s="22"/>
      <c r="C144" s="22"/>
      <c r="D144" s="24"/>
      <c r="E144" s="22"/>
      <c r="F144" s="22"/>
      <c r="G144" s="22"/>
      <c r="H144" s="25"/>
      <c r="I144" s="25"/>
      <c r="J144" s="26"/>
      <c r="K144" s="54"/>
      <c r="L144" s="22"/>
      <c r="M144" s="22"/>
      <c r="N144" s="22"/>
      <c r="O144" s="22"/>
      <c r="P144" s="45"/>
      <c r="Q144" s="42"/>
      <c r="R144" s="21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</row>
    <row r="145" spans="1:222" ht="12.75" customHeight="1" x14ac:dyDescent="0.25">
      <c r="A145" s="23"/>
      <c r="B145" s="22"/>
      <c r="C145" s="22"/>
      <c r="D145" s="24"/>
      <c r="E145" s="22"/>
      <c r="F145" s="22"/>
      <c r="G145" s="22"/>
      <c r="H145" s="25"/>
      <c r="I145" s="25"/>
      <c r="J145" s="26"/>
      <c r="K145" s="54"/>
      <c r="L145" s="22"/>
      <c r="M145" s="22"/>
      <c r="N145" s="22"/>
      <c r="O145" s="22"/>
      <c r="P145" s="45"/>
      <c r="Q145" s="42"/>
      <c r="R145" s="21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</row>
    <row r="146" spans="1:222" ht="12.75" customHeight="1" x14ac:dyDescent="0.25">
      <c r="A146" s="23"/>
      <c r="B146" s="22"/>
      <c r="C146" s="22"/>
      <c r="D146" s="24"/>
      <c r="E146" s="22"/>
      <c r="F146" s="22"/>
      <c r="G146" s="22"/>
      <c r="H146" s="25"/>
      <c r="I146" s="25"/>
      <c r="J146" s="26"/>
      <c r="K146" s="54"/>
      <c r="L146" s="22"/>
      <c r="M146" s="22"/>
      <c r="N146" s="22"/>
      <c r="O146" s="22"/>
      <c r="P146" s="45"/>
      <c r="Q146" s="42"/>
      <c r="R146" s="21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</row>
    <row r="147" spans="1:222" ht="12.75" customHeight="1" x14ac:dyDescent="0.25">
      <c r="A147" s="23"/>
      <c r="B147" s="22"/>
      <c r="C147" s="22"/>
      <c r="D147" s="24"/>
      <c r="E147" s="22"/>
      <c r="F147" s="22"/>
      <c r="G147" s="22"/>
      <c r="H147" s="25"/>
      <c r="I147" s="25"/>
      <c r="J147" s="26"/>
      <c r="K147" s="54"/>
      <c r="L147" s="22"/>
      <c r="M147" s="22"/>
      <c r="N147" s="22"/>
      <c r="O147" s="22"/>
      <c r="P147" s="45"/>
      <c r="Q147" s="42"/>
      <c r="R147" s="21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</row>
    <row r="148" spans="1:222" ht="12.75" customHeight="1" x14ac:dyDescent="0.25">
      <c r="A148" s="23"/>
      <c r="B148" s="22"/>
      <c r="C148" s="22"/>
      <c r="D148" s="24"/>
      <c r="E148" s="22"/>
      <c r="F148" s="22"/>
      <c r="G148" s="22"/>
      <c r="H148" s="25"/>
      <c r="I148" s="25"/>
      <c r="J148" s="26"/>
      <c r="K148" s="54"/>
      <c r="L148" s="22"/>
      <c r="M148" s="22"/>
      <c r="N148" s="22"/>
      <c r="O148" s="22"/>
      <c r="P148" s="45"/>
      <c r="Q148" s="42"/>
      <c r="R148" s="21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23"/>
      <c r="GT148" s="23"/>
      <c r="GU148" s="23"/>
      <c r="GV148" s="23"/>
      <c r="GW148" s="23"/>
      <c r="GX148" s="23"/>
      <c r="GY148" s="23"/>
      <c r="GZ148" s="23"/>
      <c r="HA148" s="23"/>
      <c r="HB148" s="23"/>
      <c r="HC148" s="23"/>
      <c r="HD148" s="23"/>
      <c r="HE148" s="23"/>
      <c r="HF148" s="23"/>
      <c r="HG148" s="23"/>
      <c r="HH148" s="23"/>
      <c r="HI148" s="23"/>
      <c r="HJ148" s="23"/>
      <c r="HK148" s="23"/>
      <c r="HL148" s="23"/>
      <c r="HM148" s="23"/>
      <c r="HN148" s="23"/>
    </row>
    <row r="149" spans="1:222" ht="12.75" customHeight="1" x14ac:dyDescent="0.25">
      <c r="A149" s="23"/>
      <c r="B149" s="22"/>
      <c r="C149" s="22"/>
      <c r="D149" s="24"/>
      <c r="E149" s="22"/>
      <c r="F149" s="22"/>
      <c r="G149" s="22"/>
      <c r="H149" s="25"/>
      <c r="I149" s="25"/>
      <c r="J149" s="26"/>
      <c r="K149" s="54"/>
      <c r="L149" s="22"/>
      <c r="M149" s="22"/>
      <c r="N149" s="22"/>
      <c r="O149" s="22"/>
      <c r="P149" s="45"/>
      <c r="Q149" s="42"/>
      <c r="R149" s="21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  <c r="GZ149" s="23"/>
      <c r="HA149" s="23"/>
      <c r="HB149" s="23"/>
      <c r="HC149" s="23"/>
      <c r="HD149" s="23"/>
      <c r="HE149" s="23"/>
      <c r="HF149" s="23"/>
      <c r="HG149" s="23"/>
      <c r="HH149" s="23"/>
      <c r="HI149" s="23"/>
      <c r="HJ149" s="23"/>
      <c r="HK149" s="23"/>
      <c r="HL149" s="23"/>
      <c r="HM149" s="23"/>
      <c r="HN149" s="23"/>
    </row>
    <row r="150" spans="1:222" ht="12.75" customHeight="1" x14ac:dyDescent="0.25">
      <c r="A150" s="23"/>
      <c r="B150" s="22"/>
      <c r="C150" s="22"/>
      <c r="D150" s="24"/>
      <c r="E150" s="22"/>
      <c r="F150" s="22"/>
      <c r="G150" s="22"/>
      <c r="H150" s="25"/>
      <c r="I150" s="25"/>
      <c r="J150" s="26"/>
      <c r="K150" s="54"/>
      <c r="L150" s="22"/>
      <c r="M150" s="22"/>
      <c r="N150" s="22"/>
      <c r="O150" s="22"/>
      <c r="P150" s="45"/>
      <c r="Q150" s="42"/>
      <c r="R150" s="21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  <c r="HN150" s="23"/>
    </row>
    <row r="151" spans="1:222" ht="12.75" customHeight="1" x14ac:dyDescent="0.25">
      <c r="A151" s="23"/>
      <c r="B151" s="22"/>
      <c r="C151" s="22"/>
      <c r="D151" s="24"/>
      <c r="E151" s="22"/>
      <c r="F151" s="22"/>
      <c r="G151" s="22"/>
      <c r="H151" s="25"/>
      <c r="I151" s="25"/>
      <c r="J151" s="26"/>
      <c r="K151" s="54"/>
      <c r="L151" s="22"/>
      <c r="M151" s="22"/>
      <c r="N151" s="22"/>
      <c r="O151" s="22"/>
      <c r="P151" s="45"/>
      <c r="Q151" s="42"/>
      <c r="R151" s="21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  <c r="FY151" s="23"/>
      <c r="FZ151" s="23"/>
      <c r="GA151" s="23"/>
      <c r="GB151" s="23"/>
      <c r="GC151" s="23"/>
      <c r="GD151" s="23"/>
      <c r="GE151" s="23"/>
      <c r="GF151" s="23"/>
      <c r="GG151" s="23"/>
      <c r="GH151" s="23"/>
      <c r="GI151" s="23"/>
      <c r="GJ151" s="23"/>
      <c r="GK151" s="23"/>
      <c r="GL151" s="23"/>
      <c r="GM151" s="23"/>
      <c r="GN151" s="23"/>
      <c r="GO151" s="23"/>
      <c r="GP151" s="23"/>
      <c r="GQ151" s="23"/>
      <c r="GR151" s="23"/>
      <c r="GS151" s="23"/>
      <c r="GT151" s="23"/>
      <c r="GU151" s="23"/>
      <c r="GV151" s="23"/>
      <c r="GW151" s="23"/>
      <c r="GX151" s="23"/>
      <c r="GY151" s="23"/>
      <c r="GZ151" s="23"/>
      <c r="HA151" s="23"/>
      <c r="HB151" s="23"/>
      <c r="HC151" s="23"/>
      <c r="HD151" s="23"/>
      <c r="HE151" s="23"/>
      <c r="HF151" s="23"/>
      <c r="HG151" s="23"/>
      <c r="HH151" s="23"/>
      <c r="HI151" s="23"/>
      <c r="HJ151" s="23"/>
      <c r="HK151" s="23"/>
      <c r="HL151" s="23"/>
      <c r="HM151" s="23"/>
      <c r="HN151" s="23"/>
    </row>
  </sheetData>
  <sortState ref="B81:AE84">
    <sortCondition ref="L81:L84"/>
  </sortState>
  <mergeCells count="50">
    <mergeCell ref="B3:G3"/>
    <mergeCell ref="H3:I3"/>
    <mergeCell ref="R3:T3"/>
    <mergeCell ref="V3:AH3"/>
    <mergeCell ref="I7:I8"/>
    <mergeCell ref="V7:V8"/>
    <mergeCell ref="S7:S8"/>
    <mergeCell ref="T7:T8"/>
    <mergeCell ref="AA7:AA8"/>
    <mergeCell ref="Z7:Z8"/>
    <mergeCell ref="Y7:Y8"/>
    <mergeCell ref="X7:X8"/>
    <mergeCell ref="W7:W8"/>
    <mergeCell ref="AF7:AF8"/>
    <mergeCell ref="AE7:AE8"/>
    <mergeCell ref="R7:R8"/>
    <mergeCell ref="FL3:FW3"/>
    <mergeCell ref="FX3:GI3"/>
    <mergeCell ref="DP3:EA3"/>
    <mergeCell ref="AH7:AH8"/>
    <mergeCell ref="AG7:AG8"/>
    <mergeCell ref="CR3:DC3"/>
    <mergeCell ref="DD3:DO3"/>
    <mergeCell ref="EB3:EM3"/>
    <mergeCell ref="EN3:EY3"/>
    <mergeCell ref="EZ3:FK3"/>
    <mergeCell ref="AJ3:AU3"/>
    <mergeCell ref="AV3:BG3"/>
    <mergeCell ref="BH3:BS3"/>
    <mergeCell ref="BT3:CE3"/>
    <mergeCell ref="CF3:CQ3"/>
    <mergeCell ref="K3:Q3"/>
    <mergeCell ref="AD7:AD8"/>
    <mergeCell ref="AC7:AC8"/>
    <mergeCell ref="AB7:AB8"/>
    <mergeCell ref="H7:H8"/>
    <mergeCell ref="J7:J8"/>
    <mergeCell ref="Q7:Q8"/>
    <mergeCell ref="K7:K8"/>
    <mergeCell ref="L7:L8"/>
    <mergeCell ref="M7:M8"/>
    <mergeCell ref="N7:N8"/>
    <mergeCell ref="O7:O8"/>
    <mergeCell ref="P7:P8"/>
    <mergeCell ref="B7:B8"/>
    <mergeCell ref="C7:C8"/>
    <mergeCell ref="D7:D8"/>
    <mergeCell ref="E7:E8"/>
    <mergeCell ref="G7:G8"/>
    <mergeCell ref="F7:F8"/>
  </mergeCells>
  <conditionalFormatting sqref="J1:J2 J7 L47:Q48 J62:J64 J5 B1 J75:J79 J72 J59 J9:J55 J82:J151">
    <cfRule type="cellIs" dxfId="126" priority="258" operator="equal">
      <formula>"Depreciating"</formula>
    </cfRule>
    <cfRule type="cellIs" dxfId="125" priority="259" operator="equal">
      <formula>"Ending Depreciation"</formula>
    </cfRule>
    <cfRule type="cellIs" dxfId="124" priority="260" operator="equal">
      <formula>"Fully Depreciated"</formula>
    </cfRule>
  </conditionalFormatting>
  <conditionalFormatting sqref="J53">
    <cfRule type="cellIs" dxfId="123" priority="250" operator="equal">
      <formula>"Depreciating"</formula>
    </cfRule>
    <cfRule type="cellIs" dxfId="122" priority="251" operator="equal">
      <formula>"Ending Depreciation"</formula>
    </cfRule>
    <cfRule type="cellIs" dxfId="121" priority="252" operator="equal">
      <formula>"Fully Depreciated"</formula>
    </cfRule>
  </conditionalFormatting>
  <conditionalFormatting sqref="J63:J64 J66">
    <cfRule type="cellIs" dxfId="120" priority="236" operator="equal">
      <formula>"Depreciating"</formula>
    </cfRule>
    <cfRule type="cellIs" dxfId="119" priority="237" operator="equal">
      <formula>"Ending Depreciation"</formula>
    </cfRule>
    <cfRule type="cellIs" dxfId="118" priority="238" operator="equal">
      <formula>"Fully Depreciated"</formula>
    </cfRule>
  </conditionalFormatting>
  <conditionalFormatting sqref="J54:J55">
    <cfRule type="cellIs" dxfId="117" priority="221" operator="equal">
      <formula>"Depreciating"</formula>
    </cfRule>
    <cfRule type="cellIs" dxfId="116" priority="222" operator="equal">
      <formula>"Ending Depreciation"</formula>
    </cfRule>
    <cfRule type="cellIs" dxfId="115" priority="223" operator="equal">
      <formula>"Fully Depreciated"</formula>
    </cfRule>
  </conditionalFormatting>
  <conditionalFormatting sqref="J26:J27">
    <cfRule type="cellIs" dxfId="114" priority="216" operator="equal">
      <formula>"Depreciating"</formula>
    </cfRule>
    <cfRule type="cellIs" dxfId="113" priority="217" operator="equal">
      <formula>"Ending Depreciation"</formula>
    </cfRule>
    <cfRule type="cellIs" dxfId="112" priority="218" operator="equal">
      <formula>"Fully Depreciated"</formula>
    </cfRule>
  </conditionalFormatting>
  <conditionalFormatting sqref="J55">
    <cfRule type="cellIs" dxfId="111" priority="198" operator="equal">
      <formula>"Depreciating"</formula>
    </cfRule>
    <cfRule type="cellIs" dxfId="110" priority="199" operator="equal">
      <formula>"Ending Depreciation"</formula>
    </cfRule>
    <cfRule type="cellIs" dxfId="109" priority="200" operator="equal">
      <formula>"Fully Depreciated"</formula>
    </cfRule>
  </conditionalFormatting>
  <conditionalFormatting sqref="J63:J64 J66">
    <cfRule type="cellIs" dxfId="108" priority="180" operator="equal">
      <formula>"Depreciating"</formula>
    </cfRule>
    <cfRule type="cellIs" dxfId="107" priority="181" operator="equal">
      <formula>"Ending Depreciation"</formula>
    </cfRule>
    <cfRule type="cellIs" dxfId="106" priority="182" operator="equal">
      <formula>"Fully Depreciated"</formula>
    </cfRule>
  </conditionalFormatting>
  <conditionalFormatting sqref="J63:J64 J66">
    <cfRule type="cellIs" dxfId="105" priority="177" operator="equal">
      <formula>"Depreciating"</formula>
    </cfRule>
    <cfRule type="cellIs" dxfId="104" priority="178" operator="equal">
      <formula>"Ending Depreciation"</formula>
    </cfRule>
    <cfRule type="cellIs" dxfId="103" priority="179" operator="equal">
      <formula>"Fully Depreciated"</formula>
    </cfRule>
  </conditionalFormatting>
  <conditionalFormatting sqref="J56">
    <cfRule type="cellIs" dxfId="102" priority="135" operator="equal">
      <formula>"Depreciating"</formula>
    </cfRule>
    <cfRule type="cellIs" dxfId="101" priority="136" operator="equal">
      <formula>"Ending Depreciation"</formula>
    </cfRule>
    <cfRule type="cellIs" dxfId="100" priority="137" operator="equal">
      <formula>"Fully Depreciated"</formula>
    </cfRule>
  </conditionalFormatting>
  <conditionalFormatting sqref="J57">
    <cfRule type="cellIs" dxfId="99" priority="124" operator="equal">
      <formula>"Depreciating"</formula>
    </cfRule>
    <cfRule type="cellIs" dxfId="98" priority="125" operator="equal">
      <formula>"Ending Depreciation"</formula>
    </cfRule>
    <cfRule type="cellIs" dxfId="97" priority="126" operator="equal">
      <formula>"Fully Depreciated"</formula>
    </cfRule>
  </conditionalFormatting>
  <conditionalFormatting sqref="J58">
    <cfRule type="cellIs" dxfId="96" priority="117" operator="equal">
      <formula>"Depreciating"</formula>
    </cfRule>
    <cfRule type="cellIs" dxfId="95" priority="118" operator="equal">
      <formula>"Ending Depreciation"</formula>
    </cfRule>
    <cfRule type="cellIs" dxfId="94" priority="119" operator="equal">
      <formula>"Fully Depreciated"</formula>
    </cfRule>
  </conditionalFormatting>
  <conditionalFormatting sqref="J65:J66">
    <cfRule type="cellIs" dxfId="93" priority="112" operator="equal">
      <formula>"Depreciating"</formula>
    </cfRule>
    <cfRule type="cellIs" dxfId="92" priority="113" operator="equal">
      <formula>"Ending Depreciation"</formula>
    </cfRule>
    <cfRule type="cellIs" dxfId="91" priority="114" operator="equal">
      <formula>"Fully Depreciated"</formula>
    </cfRule>
  </conditionalFormatting>
  <conditionalFormatting sqref="J65:J66">
    <cfRule type="cellIs" dxfId="90" priority="109" operator="equal">
      <formula>"Depreciating"</formula>
    </cfRule>
    <cfRule type="cellIs" dxfId="89" priority="110" operator="equal">
      <formula>"Ending Depreciation"</formula>
    </cfRule>
    <cfRule type="cellIs" dxfId="88" priority="111" operator="equal">
      <formula>"Fully Depreciated"</formula>
    </cfRule>
  </conditionalFormatting>
  <conditionalFormatting sqref="J65:J66">
    <cfRule type="cellIs" dxfId="87" priority="106" operator="equal">
      <formula>"Depreciating"</formula>
    </cfRule>
    <cfRule type="cellIs" dxfId="86" priority="107" operator="equal">
      <formula>"Ending Depreciation"</formula>
    </cfRule>
    <cfRule type="cellIs" dxfId="85" priority="108" operator="equal">
      <formula>"Fully Depreciated"</formula>
    </cfRule>
  </conditionalFormatting>
  <conditionalFormatting sqref="J65:J66">
    <cfRule type="cellIs" dxfId="84" priority="103" operator="equal">
      <formula>"Depreciating"</formula>
    </cfRule>
    <cfRule type="cellIs" dxfId="83" priority="104" operator="equal">
      <formula>"Ending Depreciation"</formula>
    </cfRule>
    <cfRule type="cellIs" dxfId="82" priority="105" operator="equal">
      <formula>"Fully Depreciated"</formula>
    </cfRule>
  </conditionalFormatting>
  <conditionalFormatting sqref="J65:J66">
    <cfRule type="cellIs" dxfId="81" priority="100" operator="equal">
      <formula>"Depreciating"</formula>
    </cfRule>
    <cfRule type="cellIs" dxfId="80" priority="101" operator="equal">
      <formula>"Ending Depreciation"</formula>
    </cfRule>
    <cfRule type="cellIs" dxfId="79" priority="102" operator="equal">
      <formula>"Fully Depreciated"</formula>
    </cfRule>
  </conditionalFormatting>
  <conditionalFormatting sqref="J67">
    <cfRule type="cellIs" dxfId="78" priority="95" operator="equal">
      <formula>"Depreciating"</formula>
    </cfRule>
    <cfRule type="cellIs" dxfId="77" priority="96" operator="equal">
      <formula>"Ending Depreciation"</formula>
    </cfRule>
    <cfRule type="cellIs" dxfId="76" priority="97" operator="equal">
      <formula>"Fully Depreciated"</formula>
    </cfRule>
  </conditionalFormatting>
  <conditionalFormatting sqref="J67">
    <cfRule type="cellIs" dxfId="75" priority="92" operator="equal">
      <formula>"Depreciating"</formula>
    </cfRule>
    <cfRule type="cellIs" dxfId="74" priority="93" operator="equal">
      <formula>"Ending Depreciation"</formula>
    </cfRule>
    <cfRule type="cellIs" dxfId="73" priority="94" operator="equal">
      <formula>"Fully Depreciated"</formula>
    </cfRule>
  </conditionalFormatting>
  <conditionalFormatting sqref="J67">
    <cfRule type="cellIs" dxfId="72" priority="89" operator="equal">
      <formula>"Depreciating"</formula>
    </cfRule>
    <cfRule type="cellIs" dxfId="71" priority="90" operator="equal">
      <formula>"Ending Depreciation"</formula>
    </cfRule>
    <cfRule type="cellIs" dxfId="70" priority="91" operator="equal">
      <formula>"Fully Depreciated"</formula>
    </cfRule>
  </conditionalFormatting>
  <conditionalFormatting sqref="J67">
    <cfRule type="cellIs" dxfId="69" priority="86" operator="equal">
      <formula>"Depreciating"</formula>
    </cfRule>
    <cfRule type="cellIs" dxfId="68" priority="87" operator="equal">
      <formula>"Ending Depreciation"</formula>
    </cfRule>
    <cfRule type="cellIs" dxfId="67" priority="88" operator="equal">
      <formula>"Fully Depreciated"</formula>
    </cfRule>
  </conditionalFormatting>
  <conditionalFormatting sqref="J67">
    <cfRule type="cellIs" dxfId="66" priority="83" operator="equal">
      <formula>"Depreciating"</formula>
    </cfRule>
    <cfRule type="cellIs" dxfId="65" priority="84" operator="equal">
      <formula>"Ending Depreciation"</formula>
    </cfRule>
    <cfRule type="cellIs" dxfId="64" priority="85" operator="equal">
      <formula>"Fully Depreciated"</formula>
    </cfRule>
  </conditionalFormatting>
  <conditionalFormatting sqref="J68">
    <cfRule type="cellIs" dxfId="63" priority="78" operator="equal">
      <formula>"Depreciating"</formula>
    </cfRule>
    <cfRule type="cellIs" dxfId="62" priority="79" operator="equal">
      <formula>"Ending Depreciation"</formula>
    </cfRule>
    <cfRule type="cellIs" dxfId="61" priority="80" operator="equal">
      <formula>"Fully Depreciated"</formula>
    </cfRule>
  </conditionalFormatting>
  <conditionalFormatting sqref="J68">
    <cfRule type="cellIs" dxfId="60" priority="75" operator="equal">
      <formula>"Depreciating"</formula>
    </cfRule>
    <cfRule type="cellIs" dxfId="59" priority="76" operator="equal">
      <formula>"Ending Depreciation"</formula>
    </cfRule>
    <cfRule type="cellIs" dxfId="58" priority="77" operator="equal">
      <formula>"Fully Depreciated"</formula>
    </cfRule>
  </conditionalFormatting>
  <conditionalFormatting sqref="J68">
    <cfRule type="cellIs" dxfId="57" priority="72" operator="equal">
      <formula>"Depreciating"</formula>
    </cfRule>
    <cfRule type="cellIs" dxfId="56" priority="73" operator="equal">
      <formula>"Ending Depreciation"</formula>
    </cfRule>
    <cfRule type="cellIs" dxfId="55" priority="74" operator="equal">
      <formula>"Fully Depreciated"</formula>
    </cfRule>
  </conditionalFormatting>
  <conditionalFormatting sqref="J68">
    <cfRule type="cellIs" dxfId="54" priority="69" operator="equal">
      <formula>"Depreciating"</formula>
    </cfRule>
    <cfRule type="cellIs" dxfId="53" priority="70" operator="equal">
      <formula>"Ending Depreciation"</formula>
    </cfRule>
    <cfRule type="cellIs" dxfId="52" priority="71" operator="equal">
      <formula>"Fully Depreciated"</formula>
    </cfRule>
  </conditionalFormatting>
  <conditionalFormatting sqref="J68">
    <cfRule type="cellIs" dxfId="51" priority="66" operator="equal">
      <formula>"Depreciating"</formula>
    </cfRule>
    <cfRule type="cellIs" dxfId="50" priority="67" operator="equal">
      <formula>"Ending Depreciation"</formula>
    </cfRule>
    <cfRule type="cellIs" dxfId="49" priority="68" operator="equal">
      <formula>"Fully Depreciated"</formula>
    </cfRule>
  </conditionalFormatting>
  <conditionalFormatting sqref="J69">
    <cfRule type="cellIs" dxfId="48" priority="61" operator="equal">
      <formula>"Depreciating"</formula>
    </cfRule>
    <cfRule type="cellIs" dxfId="47" priority="62" operator="equal">
      <formula>"Ending Depreciation"</formula>
    </cfRule>
    <cfRule type="cellIs" dxfId="46" priority="63" operator="equal">
      <formula>"Fully Depreciated"</formula>
    </cfRule>
  </conditionalFormatting>
  <conditionalFormatting sqref="J69">
    <cfRule type="cellIs" dxfId="45" priority="58" operator="equal">
      <formula>"Depreciating"</formula>
    </cfRule>
    <cfRule type="cellIs" dxfId="44" priority="59" operator="equal">
      <formula>"Ending Depreciation"</formula>
    </cfRule>
    <cfRule type="cellIs" dxfId="43" priority="60" operator="equal">
      <formula>"Fully Depreciated"</formula>
    </cfRule>
  </conditionalFormatting>
  <conditionalFormatting sqref="J69">
    <cfRule type="cellIs" dxfId="42" priority="55" operator="equal">
      <formula>"Depreciating"</formula>
    </cfRule>
    <cfRule type="cellIs" dxfId="41" priority="56" operator="equal">
      <formula>"Ending Depreciation"</formula>
    </cfRule>
    <cfRule type="cellIs" dxfId="40" priority="57" operator="equal">
      <formula>"Fully Depreciated"</formula>
    </cfRule>
  </conditionalFormatting>
  <conditionalFormatting sqref="J69">
    <cfRule type="cellIs" dxfId="39" priority="52" operator="equal">
      <formula>"Depreciating"</formula>
    </cfRule>
    <cfRule type="cellIs" dxfId="38" priority="53" operator="equal">
      <formula>"Ending Depreciation"</formula>
    </cfRule>
    <cfRule type="cellIs" dxfId="37" priority="54" operator="equal">
      <formula>"Fully Depreciated"</formula>
    </cfRule>
  </conditionalFormatting>
  <conditionalFormatting sqref="J69">
    <cfRule type="cellIs" dxfId="36" priority="49" operator="equal">
      <formula>"Depreciating"</formula>
    </cfRule>
    <cfRule type="cellIs" dxfId="35" priority="50" operator="equal">
      <formula>"Ending Depreciation"</formula>
    </cfRule>
    <cfRule type="cellIs" dxfId="34" priority="51" operator="equal">
      <formula>"Fully Depreciated"</formula>
    </cfRule>
  </conditionalFormatting>
  <conditionalFormatting sqref="J70">
    <cfRule type="cellIs" dxfId="33" priority="44" operator="equal">
      <formula>"Depreciating"</formula>
    </cfRule>
    <cfRule type="cellIs" dxfId="32" priority="45" operator="equal">
      <formula>"Ending Depreciation"</formula>
    </cfRule>
    <cfRule type="cellIs" dxfId="31" priority="46" operator="equal">
      <formula>"Fully Depreciated"</formula>
    </cfRule>
  </conditionalFormatting>
  <conditionalFormatting sqref="J70">
    <cfRule type="cellIs" dxfId="30" priority="41" operator="equal">
      <formula>"Depreciating"</formula>
    </cfRule>
    <cfRule type="cellIs" dxfId="29" priority="42" operator="equal">
      <formula>"Ending Depreciation"</formula>
    </cfRule>
    <cfRule type="cellIs" dxfId="28" priority="43" operator="equal">
      <formula>"Fully Depreciated"</formula>
    </cfRule>
  </conditionalFormatting>
  <conditionalFormatting sqref="J70">
    <cfRule type="cellIs" dxfId="27" priority="38" operator="equal">
      <formula>"Depreciating"</formula>
    </cfRule>
    <cfRule type="cellIs" dxfId="26" priority="39" operator="equal">
      <formula>"Ending Depreciation"</formula>
    </cfRule>
    <cfRule type="cellIs" dxfId="25" priority="40" operator="equal">
      <formula>"Fully Depreciated"</formula>
    </cfRule>
  </conditionalFormatting>
  <conditionalFormatting sqref="J70">
    <cfRule type="cellIs" dxfId="24" priority="35" operator="equal">
      <formula>"Depreciating"</formula>
    </cfRule>
    <cfRule type="cellIs" dxfId="23" priority="36" operator="equal">
      <formula>"Ending Depreciation"</formula>
    </cfRule>
    <cfRule type="cellIs" dxfId="22" priority="37" operator="equal">
      <formula>"Fully Depreciated"</formula>
    </cfRule>
  </conditionalFormatting>
  <conditionalFormatting sqref="J70">
    <cfRule type="cellIs" dxfId="21" priority="32" operator="equal">
      <formula>"Depreciating"</formula>
    </cfRule>
    <cfRule type="cellIs" dxfId="20" priority="33" operator="equal">
      <formula>"Ending Depreciation"</formula>
    </cfRule>
    <cfRule type="cellIs" dxfId="19" priority="34" operator="equal">
      <formula>"Fully Depreciated"</formula>
    </cfRule>
  </conditionalFormatting>
  <conditionalFormatting sqref="J71">
    <cfRule type="cellIs" dxfId="18" priority="21" operator="equal">
      <formula>"Depreciating"</formula>
    </cfRule>
    <cfRule type="cellIs" dxfId="17" priority="22" operator="equal">
      <formula>"Ending Depreciation"</formula>
    </cfRule>
    <cfRule type="cellIs" dxfId="16" priority="23" operator="equal">
      <formula>"Fully Depreciated"</formula>
    </cfRule>
  </conditionalFormatting>
  <conditionalFormatting sqref="J71">
    <cfRule type="cellIs" dxfId="15" priority="18" operator="equal">
      <formula>"Depreciating"</formula>
    </cfRule>
    <cfRule type="cellIs" dxfId="14" priority="19" operator="equal">
      <formula>"Ending Depreciation"</formula>
    </cfRule>
    <cfRule type="cellIs" dxfId="13" priority="20" operator="equal">
      <formula>"Fully Depreciated"</formula>
    </cfRule>
  </conditionalFormatting>
  <conditionalFormatting sqref="J71">
    <cfRule type="cellIs" dxfId="12" priority="15" operator="equal">
      <formula>"Depreciating"</formula>
    </cfRule>
    <cfRule type="cellIs" dxfId="11" priority="16" operator="equal">
      <formula>"Ending Depreciation"</formula>
    </cfRule>
    <cfRule type="cellIs" dxfId="10" priority="17" operator="equal">
      <formula>"Fully Depreciated"</formula>
    </cfRule>
  </conditionalFormatting>
  <conditionalFormatting sqref="J71">
    <cfRule type="cellIs" dxfId="9" priority="12" operator="equal">
      <formula>"Depreciating"</formula>
    </cfRule>
    <cfRule type="cellIs" dxfId="8" priority="13" operator="equal">
      <formula>"Ending Depreciation"</formula>
    </cfRule>
    <cfRule type="cellIs" dxfId="7" priority="14" operator="equal">
      <formula>"Fully Depreciated"</formula>
    </cfRule>
  </conditionalFormatting>
  <conditionalFormatting sqref="J71">
    <cfRule type="cellIs" dxfId="6" priority="9" operator="equal">
      <formula>"Depreciating"</formula>
    </cfRule>
    <cfRule type="cellIs" dxfId="5" priority="10" operator="equal">
      <formula>"Ending Depreciation"</formula>
    </cfRule>
    <cfRule type="cellIs" dxfId="4" priority="11" operator="equal">
      <formula>"Fully Depreciated"</formula>
    </cfRule>
  </conditionalFormatting>
  <printOptions horizontalCentered="1"/>
  <pageMargins left="0.25" right="0.25" top="0.75" bottom="0.75" header="0.3" footer="0.3"/>
  <pageSetup paperSize="5" scale="39" orientation="landscape" r:id="rId1"/>
  <headerFooter alignWithMargins="0">
    <oddFooter>&amp;R&amp;Z&amp;F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 errorTitle="Invalid!" error="Please choose a fiscal period from the list" promptTitle="Fiscal Period" prompt="Please choose a fiscal period from the list">
          <x14:formula1>
            <xm:f>References!$H$14:$H$40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48"/>
  <sheetViews>
    <sheetView workbookViewId="0">
      <selection sqref="A1:E1"/>
    </sheetView>
  </sheetViews>
  <sheetFormatPr defaultColWidth="9.140625" defaultRowHeight="15" x14ac:dyDescent="0.25"/>
  <cols>
    <col min="1" max="1" width="21.7109375" style="9" bestFit="1" customWidth="1"/>
    <col min="2" max="2" width="45.42578125" style="9" customWidth="1"/>
    <col min="3" max="4" width="19.5703125" style="10" customWidth="1"/>
    <col min="5" max="5" width="35.42578125" style="9" customWidth="1"/>
    <col min="6" max="7" width="11.5703125" style="9" bestFit="1" customWidth="1"/>
    <col min="8" max="9" width="9.28515625" style="9" bestFit="1" customWidth="1"/>
    <col min="10" max="16384" width="9.140625" style="9"/>
  </cols>
  <sheetData>
    <row r="1" spans="1:10" ht="26.25" x14ac:dyDescent="0.25">
      <c r="A1" s="356" t="s">
        <v>529</v>
      </c>
      <c r="B1" s="356"/>
      <c r="C1" s="356"/>
      <c r="D1" s="356"/>
      <c r="E1" s="356"/>
    </row>
    <row r="3" spans="1:10" ht="15.75" thickBot="1" x14ac:dyDescent="0.3">
      <c r="A3" s="11" t="s">
        <v>26</v>
      </c>
      <c r="B3" s="13" t="s">
        <v>527</v>
      </c>
      <c r="C3" s="12"/>
      <c r="D3" s="12" t="s">
        <v>27</v>
      </c>
      <c r="E3" s="13" t="s">
        <v>28</v>
      </c>
    </row>
    <row r="5" spans="1:10" ht="15.75" thickBot="1" x14ac:dyDescent="0.3">
      <c r="A5" s="11" t="s">
        <v>29</v>
      </c>
      <c r="B5" s="14"/>
      <c r="C5" s="12"/>
      <c r="D5" s="12" t="s">
        <v>30</v>
      </c>
      <c r="E5" s="13" t="s">
        <v>528</v>
      </c>
    </row>
    <row r="6" spans="1:10" x14ac:dyDescent="0.25">
      <c r="A6" s="11"/>
    </row>
    <row r="7" spans="1:10" ht="15.75" thickBot="1" x14ac:dyDescent="0.3">
      <c r="A7" s="11" t="s">
        <v>31</v>
      </c>
      <c r="B7" s="15" t="str">
        <f>VLOOKUP('Fixed Assets Schedule'!B2,Table1[[Pull Mo.]:[Column4]],3,FALSE)</f>
        <v>FY21 - P06</v>
      </c>
      <c r="C7" s="12"/>
      <c r="D7" s="12" t="s">
        <v>32</v>
      </c>
      <c r="E7" s="16">
        <f ca="1">NOW()</f>
        <v>44358.638122916665</v>
      </c>
    </row>
    <row r="8" spans="1:10" x14ac:dyDescent="0.25">
      <c r="A8" s="11"/>
    </row>
    <row r="9" spans="1:10" ht="15.75" thickBot="1" x14ac:dyDescent="0.3">
      <c r="A9" s="11" t="s">
        <v>33</v>
      </c>
      <c r="B9" s="13" t="str">
        <f>VLOOKUP('Fixed Assets Schedule'!B2,Table1[[Pull Mo.]:[Column3]],2,FALSE)&amp;" Fixed Assets Depreciation"</f>
        <v>Apr 21 Fixed Assets Depreciation</v>
      </c>
      <c r="D9" s="12" t="s">
        <v>34</v>
      </c>
      <c r="E9" s="14" t="s">
        <v>35</v>
      </c>
    </row>
    <row r="11" spans="1:10" ht="30" customHeight="1" x14ac:dyDescent="0.25">
      <c r="A11" s="297" t="s">
        <v>36</v>
      </c>
      <c r="B11" s="297" t="s">
        <v>37</v>
      </c>
      <c r="C11" s="298" t="s">
        <v>38</v>
      </c>
      <c r="D11" s="298" t="s">
        <v>39</v>
      </c>
      <c r="E11" s="297" t="s">
        <v>40</v>
      </c>
    </row>
    <row r="12" spans="1:10" x14ac:dyDescent="0.25">
      <c r="A12" s="296">
        <v>44800101000</v>
      </c>
      <c r="B12" s="17" t="s">
        <v>530</v>
      </c>
      <c r="C12" s="18">
        <f ca="1">SUMIF('Fixed Assets Schedule'!$I:$I,'Depreciation Journal'!$A12,INDEX('Fixed Assets Schedule'!$AJ:$GI,0,MATCH('Fixed Assets Schedule'!$B$2,'Fixed Assets Schedule'!$AJ$6:$GI$6,0)))</f>
        <v>891.94102564102559</v>
      </c>
      <c r="D12" s="18"/>
      <c r="E12" s="299" t="str">
        <f>+$B$9</f>
        <v>Apr 21 Fixed Assets Depreciation</v>
      </c>
      <c r="F12" s="210"/>
      <c r="G12" s="211"/>
      <c r="H12" s="211"/>
      <c r="I12" s="210"/>
    </row>
    <row r="13" spans="1:10" x14ac:dyDescent="0.25">
      <c r="A13" s="296">
        <v>44800201000</v>
      </c>
      <c r="B13" s="17" t="s">
        <v>531</v>
      </c>
      <c r="C13" s="18">
        <f ca="1">SUMIF('Fixed Assets Schedule'!$I:$I,'Depreciation Journal'!$A13,INDEX('Fixed Assets Schedule'!$AJ:$GI,0,MATCH('Fixed Assets Schedule'!$B$2,'Fixed Assets Schedule'!$AJ$6:$GI$6,0)))</f>
        <v>4771.4743589743366</v>
      </c>
      <c r="D13" s="18"/>
      <c r="E13" s="299" t="str">
        <f t="shared" ref="E13:E22" si="0">+$B$9</f>
        <v>Apr 21 Fixed Assets Depreciation</v>
      </c>
      <c r="F13" s="210"/>
      <c r="G13" s="211"/>
      <c r="H13" s="211"/>
      <c r="I13" s="210"/>
    </row>
    <row r="14" spans="1:10" x14ac:dyDescent="0.25">
      <c r="A14" s="296">
        <v>44800301000</v>
      </c>
      <c r="B14" s="17" t="s">
        <v>532</v>
      </c>
      <c r="C14" s="18">
        <f ca="1">SUMIF('Fixed Assets Schedule'!$I:$I,'Depreciation Journal'!$A14,INDEX('Fixed Assets Schedule'!$AJ:$GI,0,MATCH('Fixed Assets Schedule'!$B$2,'Fixed Assets Schedule'!$AJ$6:$GI$6,0)))</f>
        <v>255.09230769230771</v>
      </c>
      <c r="D14" s="18"/>
      <c r="E14" s="299" t="str">
        <f t="shared" si="0"/>
        <v>Apr 21 Fixed Assets Depreciation</v>
      </c>
      <c r="F14" s="210"/>
      <c r="G14" s="211"/>
      <c r="H14" s="211"/>
      <c r="I14" s="210"/>
    </row>
    <row r="15" spans="1:10" x14ac:dyDescent="0.25">
      <c r="A15" s="296">
        <v>44800401000</v>
      </c>
      <c r="B15" s="17" t="s">
        <v>533</v>
      </c>
      <c r="C15" s="18">
        <f ca="1">SUMIF('Fixed Assets Schedule'!$I:$I,'Depreciation Journal'!$A15,INDEX('Fixed Assets Schedule'!$AJ:$GI,0,MATCH('Fixed Assets Schedule'!$B$2,'Fixed Assets Schedule'!$AJ$6:$GI$6,0)))</f>
        <v>2806.2666666666664</v>
      </c>
      <c r="D15" s="18"/>
      <c r="E15" s="299" t="str">
        <f t="shared" si="0"/>
        <v>Apr 21 Fixed Assets Depreciation</v>
      </c>
      <c r="F15" s="211"/>
      <c r="G15" s="211"/>
      <c r="H15" s="211"/>
      <c r="I15" s="210"/>
      <c r="J15" s="183"/>
    </row>
    <row r="16" spans="1:10" x14ac:dyDescent="0.25">
      <c r="A16" s="296">
        <v>44800501000</v>
      </c>
      <c r="B16" s="17" t="s">
        <v>534</v>
      </c>
      <c r="C16" s="18">
        <f ca="1">SUMIF('Fixed Assets Schedule'!$I:$I,'Depreciation Journal'!$A16,INDEX('Fixed Assets Schedule'!$AJ:$GI,0,MATCH('Fixed Assets Schedule'!$B$2,'Fixed Assets Schedule'!$AJ$6:$GI$6,0)))</f>
        <v>1293.8666666666684</v>
      </c>
      <c r="D16" s="18"/>
      <c r="E16" s="299" t="str">
        <f t="shared" si="0"/>
        <v>Apr 21 Fixed Assets Depreciation</v>
      </c>
      <c r="F16" s="211"/>
      <c r="G16" s="211"/>
      <c r="H16" s="211"/>
      <c r="I16" s="210"/>
    </row>
    <row r="17" spans="1:9" x14ac:dyDescent="0.25">
      <c r="A17" s="296">
        <v>16200100000</v>
      </c>
      <c r="B17" s="17" t="s">
        <v>41</v>
      </c>
      <c r="C17" s="18"/>
      <c r="D17" s="18">
        <f ca="1">SUMIF('Fixed Assets Schedule'!$H:$H,'Depreciation Journal'!$A17,INDEX('Fixed Assets Schedule'!$AJ:$GI,0,MATCH('Fixed Assets Schedule'!$B$2,'Fixed Assets Schedule'!$AJ$6:$GI$6,0)))</f>
        <v>891.94102564102559</v>
      </c>
      <c r="E17" s="299" t="str">
        <f t="shared" si="0"/>
        <v>Apr 21 Fixed Assets Depreciation</v>
      </c>
      <c r="F17" s="210"/>
      <c r="G17" s="211"/>
      <c r="H17" s="210"/>
      <c r="I17" s="210"/>
    </row>
    <row r="18" spans="1:9" x14ac:dyDescent="0.25">
      <c r="A18" s="296">
        <v>16300100000</v>
      </c>
      <c r="B18" s="17" t="s">
        <v>42</v>
      </c>
      <c r="C18" s="18"/>
      <c r="D18" s="18">
        <f ca="1">SUMIF('Fixed Assets Schedule'!$H:$H,'Depreciation Journal'!$A18,INDEX('Fixed Assets Schedule'!$AJ:$GI,0,MATCH('Fixed Assets Schedule'!$B$2,'Fixed Assets Schedule'!$AJ$6:$GI$6,0)))</f>
        <v>1873.299999999977</v>
      </c>
      <c r="E18" s="299" t="str">
        <f t="shared" si="0"/>
        <v>Apr 21 Fixed Assets Depreciation</v>
      </c>
      <c r="F18" s="210"/>
      <c r="G18" s="211"/>
      <c r="H18" s="210"/>
      <c r="I18" s="210"/>
    </row>
    <row r="19" spans="1:9" x14ac:dyDescent="0.25">
      <c r="A19" s="296">
        <v>16400100000</v>
      </c>
      <c r="B19" s="17" t="s">
        <v>43</v>
      </c>
      <c r="C19" s="18"/>
      <c r="D19" s="18">
        <f ca="1">SUMIF('Fixed Assets Schedule'!$H:$H,'Depreciation Journal'!$A19,INDEX('Fixed Assets Schedule'!$AJ:$GI,0,MATCH('Fixed Assets Schedule'!$B$2,'Fixed Assets Schedule'!$AJ$6:$GI$6,0)))</f>
        <v>3569.7948717948734</v>
      </c>
      <c r="E19" s="299" t="str">
        <f t="shared" si="0"/>
        <v>Apr 21 Fixed Assets Depreciation</v>
      </c>
      <c r="F19" s="210"/>
      <c r="G19" s="211"/>
      <c r="H19" s="210"/>
      <c r="I19" s="210"/>
    </row>
    <row r="20" spans="1:9" x14ac:dyDescent="0.25">
      <c r="A20" s="296">
        <v>16500100000</v>
      </c>
      <c r="B20" s="17" t="s">
        <v>44</v>
      </c>
      <c r="C20" s="18"/>
      <c r="D20" s="18">
        <f ca="1">SUMIF('Fixed Assets Schedule'!$H:$H,'Depreciation Journal'!$A20,INDEX('Fixed Assets Schedule'!$AJ:$GI,0,MATCH('Fixed Assets Schedule'!$B$2,'Fixed Assets Schedule'!$AJ$6:$GI$6,0)))</f>
        <v>3052.6974358974358</v>
      </c>
      <c r="E20" s="299" t="str">
        <f t="shared" si="0"/>
        <v>Apr 21 Fixed Assets Depreciation</v>
      </c>
      <c r="F20" s="210"/>
      <c r="G20" s="211"/>
      <c r="H20" s="210"/>
      <c r="I20" s="210"/>
    </row>
    <row r="21" spans="1:9" x14ac:dyDescent="0.25">
      <c r="A21" s="296">
        <v>16600100000</v>
      </c>
      <c r="B21" s="17" t="s">
        <v>45</v>
      </c>
      <c r="C21" s="18"/>
      <c r="D21" s="18">
        <f ca="1">SUMIF('Fixed Assets Schedule'!$H:$H,'Depreciation Journal'!$A21,INDEX('Fixed Assets Schedule'!$AJ:$GI,0,MATCH('Fixed Assets Schedule'!$B$2,'Fixed Assets Schedule'!$AJ$6:$GI$6,0)))</f>
        <v>499.87692307692311</v>
      </c>
      <c r="E21" s="299" t="str">
        <f t="shared" si="0"/>
        <v>Apr 21 Fixed Assets Depreciation</v>
      </c>
      <c r="F21" s="210"/>
      <c r="G21" s="211"/>
      <c r="H21" s="210"/>
      <c r="I21" s="210"/>
    </row>
    <row r="22" spans="1:9" x14ac:dyDescent="0.25">
      <c r="A22" s="296">
        <v>16650100000</v>
      </c>
      <c r="B22" s="17" t="s">
        <v>46</v>
      </c>
      <c r="C22" s="18"/>
      <c r="D22" s="18">
        <f ca="1">SUMIF('Fixed Assets Schedule'!$H:$H,'Depreciation Journal'!$A22,INDEX('Fixed Assets Schedule'!$AJ:$GI,0,MATCH('Fixed Assets Schedule'!$B$2,'Fixed Assets Schedule'!$AJ$6:$GI$6,0)))</f>
        <v>131.03076923076924</v>
      </c>
      <c r="E22" s="299" t="str">
        <f t="shared" si="0"/>
        <v>Apr 21 Fixed Assets Depreciation</v>
      </c>
      <c r="F22" s="210"/>
      <c r="G22" s="211"/>
      <c r="H22" s="210"/>
      <c r="I22" s="210"/>
    </row>
    <row r="23" spans="1:9" x14ac:dyDescent="0.25">
      <c r="B23" s="11" t="s">
        <v>47</v>
      </c>
      <c r="C23" s="12">
        <f ca="1">SUM(C12:C22)</f>
        <v>10018.641025641005</v>
      </c>
      <c r="D23" s="12">
        <f ca="1">SUM(D12:D22)</f>
        <v>10018.641025641004</v>
      </c>
    </row>
    <row r="24" spans="1:9" x14ac:dyDescent="0.25">
      <c r="A24" s="11"/>
      <c r="B24" s="11"/>
      <c r="C24" s="12"/>
      <c r="D24" s="12"/>
    </row>
    <row r="27" spans="1:9" x14ac:dyDescent="0.25">
      <c r="B27" s="183"/>
    </row>
    <row r="29" spans="1:9" x14ac:dyDescent="0.25">
      <c r="C29"/>
      <c r="D29"/>
      <c r="E29"/>
    </row>
    <row r="30" spans="1:9" x14ac:dyDescent="0.25">
      <c r="A30"/>
      <c r="C30"/>
      <c r="D30"/>
      <c r="E30"/>
    </row>
    <row r="31" spans="1:9" x14ac:dyDescent="0.25">
      <c r="A31"/>
      <c r="C31"/>
      <c r="D31"/>
      <c r="E31"/>
    </row>
    <row r="32" spans="1:9" x14ac:dyDescent="0.25">
      <c r="A32"/>
      <c r="C32"/>
      <c r="D32"/>
      <c r="E32"/>
    </row>
    <row r="33" spans="1:5" x14ac:dyDescent="0.25">
      <c r="A33"/>
      <c r="C33"/>
      <c r="D33"/>
      <c r="E33"/>
    </row>
    <row r="34" spans="1:5" x14ac:dyDescent="0.25">
      <c r="A34"/>
      <c r="C34"/>
      <c r="D34"/>
      <c r="E34"/>
    </row>
    <row r="35" spans="1:5" x14ac:dyDescent="0.25">
      <c r="A35"/>
      <c r="C35"/>
      <c r="D35"/>
      <c r="E35"/>
    </row>
    <row r="36" spans="1:5" x14ac:dyDescent="0.25">
      <c r="A36"/>
      <c r="C36"/>
      <c r="D36"/>
      <c r="E36"/>
    </row>
    <row r="37" spans="1:5" x14ac:dyDescent="0.25">
      <c r="A37"/>
      <c r="C37"/>
      <c r="D37"/>
      <c r="E37"/>
    </row>
    <row r="38" spans="1:5" x14ac:dyDescent="0.25">
      <c r="C38"/>
      <c r="D38"/>
      <c r="E38"/>
    </row>
    <row r="39" spans="1:5" x14ac:dyDescent="0.25">
      <c r="C39"/>
      <c r="D39"/>
      <c r="E39"/>
    </row>
    <row r="40" spans="1:5" x14ac:dyDescent="0.25">
      <c r="C40"/>
      <c r="D40"/>
      <c r="E40"/>
    </row>
    <row r="41" spans="1:5" x14ac:dyDescent="0.25">
      <c r="C41"/>
      <c r="D41"/>
      <c r="E41"/>
    </row>
    <row r="42" spans="1:5" x14ac:dyDescent="0.25">
      <c r="C42"/>
      <c r="D42"/>
      <c r="E42"/>
    </row>
    <row r="43" spans="1:5" x14ac:dyDescent="0.25">
      <c r="C43"/>
      <c r="D43"/>
      <c r="E43"/>
    </row>
    <row r="44" spans="1:5" x14ac:dyDescent="0.25">
      <c r="C44"/>
      <c r="D44"/>
      <c r="E44"/>
    </row>
    <row r="45" spans="1:5" x14ac:dyDescent="0.25">
      <c r="C45"/>
      <c r="D45"/>
      <c r="E45"/>
    </row>
    <row r="46" spans="1:5" x14ac:dyDescent="0.25">
      <c r="C46"/>
      <c r="D46"/>
      <c r="E46"/>
    </row>
    <row r="47" spans="1:5" x14ac:dyDescent="0.25">
      <c r="C47"/>
      <c r="D47"/>
      <c r="E47"/>
    </row>
    <row r="48" spans="1:5" x14ac:dyDescent="0.25">
      <c r="C48"/>
      <c r="D48"/>
      <c r="E48"/>
    </row>
  </sheetData>
  <mergeCells count="1">
    <mergeCell ref="A1:E1"/>
  </mergeCells>
  <printOptions horizontalCentered="1"/>
  <pageMargins left="0.25" right="0.25" top="0.75" bottom="0.75" header="0.3" footer="0.3"/>
  <pageSetup scale="88" orientation="landscape" r:id="rId1"/>
  <headerFooter>
    <oddFooter>&amp;R&amp;Z&amp;F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1093"/>
  <sheetViews>
    <sheetView topLeftCell="F1" workbookViewId="0">
      <selection activeCell="W25" sqref="W25"/>
    </sheetView>
  </sheetViews>
  <sheetFormatPr defaultRowHeight="15" x14ac:dyDescent="0.25"/>
  <cols>
    <col min="1" max="2" width="14.28515625" style="44" customWidth="1"/>
    <col min="4" max="7" width="9.140625" style="89"/>
    <col min="8" max="8" width="22.140625" customWidth="1"/>
    <col min="9" max="9" width="10.5703125" customWidth="1"/>
    <col min="11" max="11" width="11.140625" bestFit="1" customWidth="1"/>
    <col min="13" max="13" width="13.85546875" customWidth="1"/>
    <col min="14" max="14" width="12.42578125" customWidth="1"/>
    <col min="16" max="16" width="11.5703125" bestFit="1" customWidth="1"/>
    <col min="17" max="17" width="9.7109375" bestFit="1" customWidth="1"/>
    <col min="19" max="20" width="6.7109375" style="20" customWidth="1"/>
    <col min="21" max="21" width="8.42578125" style="20" customWidth="1"/>
    <col min="22" max="22" width="6.7109375" style="20" customWidth="1"/>
    <col min="23" max="24" width="10.85546875" style="20" customWidth="1"/>
  </cols>
  <sheetData>
    <row r="1" spans="1:18" x14ac:dyDescent="0.25">
      <c r="M1" s="134" t="s">
        <v>95</v>
      </c>
      <c r="N1" s="134" t="s">
        <v>96</v>
      </c>
    </row>
    <row r="2" spans="1:18" x14ac:dyDescent="0.25">
      <c r="M2" s="135">
        <v>43037</v>
      </c>
      <c r="N2" s="135">
        <v>43040</v>
      </c>
    </row>
    <row r="3" spans="1:18" x14ac:dyDescent="0.25">
      <c r="A3" s="88" t="s">
        <v>77</v>
      </c>
      <c r="B3" s="88" t="s">
        <v>78</v>
      </c>
      <c r="D3" s="361" t="s">
        <v>139</v>
      </c>
      <c r="E3" s="359" t="s">
        <v>140</v>
      </c>
      <c r="F3" s="359" t="s">
        <v>141</v>
      </c>
      <c r="G3" s="357" t="s">
        <v>142</v>
      </c>
      <c r="M3" s="135">
        <v>43038</v>
      </c>
      <c r="N3" s="135">
        <v>43040</v>
      </c>
    </row>
    <row r="4" spans="1:18" ht="15.75" thickBot="1" x14ac:dyDescent="0.3">
      <c r="A4" s="44">
        <v>43764</v>
      </c>
      <c r="D4" s="362"/>
      <c r="E4" s="360"/>
      <c r="F4" s="360"/>
      <c r="G4" s="358"/>
      <c r="H4" s="194" t="s">
        <v>93</v>
      </c>
      <c r="I4" s="195" t="s">
        <v>94</v>
      </c>
      <c r="J4" s="19" t="s">
        <v>101</v>
      </c>
      <c r="K4" s="19" t="s">
        <v>138</v>
      </c>
      <c r="L4" s="19"/>
      <c r="M4" s="135">
        <v>43039</v>
      </c>
      <c r="N4" s="135">
        <v>43040</v>
      </c>
    </row>
    <row r="5" spans="1:18" x14ac:dyDescent="0.25">
      <c r="A5" s="44">
        <v>43792</v>
      </c>
      <c r="B5" s="44">
        <v>43769</v>
      </c>
      <c r="D5" s="185" t="s">
        <v>60</v>
      </c>
      <c r="E5" s="186" t="s">
        <v>61</v>
      </c>
      <c r="F5" s="186" t="s">
        <v>81</v>
      </c>
      <c r="G5" s="187">
        <v>2019</v>
      </c>
      <c r="H5" s="196" t="str">
        <f>D5&amp;" "&amp;E5&amp;" - "&amp;F5&amp;" "&amp;G5</f>
        <v>FY20 P01 - NOV 2019</v>
      </c>
      <c r="I5" s="197">
        <v>43799</v>
      </c>
      <c r="J5" s="198" t="s">
        <v>102</v>
      </c>
      <c r="K5" s="199" t="str">
        <f t="shared" ref="K5:K40" si="0">+D5&amp;" - "&amp;E5</f>
        <v>FY20 - P01</v>
      </c>
      <c r="M5" s="135">
        <v>43040</v>
      </c>
      <c r="N5" s="135">
        <v>43040</v>
      </c>
      <c r="Q5" s="135">
        <v>43160</v>
      </c>
    </row>
    <row r="6" spans="1:18" x14ac:dyDescent="0.25">
      <c r="A6" s="44">
        <v>43827</v>
      </c>
      <c r="B6" s="44">
        <v>43799</v>
      </c>
      <c r="D6" s="188" t="s">
        <v>60</v>
      </c>
      <c r="E6" s="189" t="s">
        <v>62</v>
      </c>
      <c r="F6" s="189" t="s">
        <v>85</v>
      </c>
      <c r="G6" s="190">
        <v>2019</v>
      </c>
      <c r="H6" s="200" t="str">
        <f t="shared" ref="H6:H40" si="1">D6&amp;" "&amp;E6&amp;" - "&amp;F6&amp;" "&amp;G6</f>
        <v>FY20 P02 - DEC 2019</v>
      </c>
      <c r="I6" s="201">
        <v>43830</v>
      </c>
      <c r="J6" s="19" t="s">
        <v>103</v>
      </c>
      <c r="K6" s="202" t="str">
        <f t="shared" si="0"/>
        <v>FY20 - P02</v>
      </c>
      <c r="M6" s="135">
        <v>43041</v>
      </c>
      <c r="N6" s="135">
        <v>43040</v>
      </c>
      <c r="Q6" s="135">
        <v>43191</v>
      </c>
    </row>
    <row r="7" spans="1:18" x14ac:dyDescent="0.25">
      <c r="A7" s="44">
        <v>43855</v>
      </c>
      <c r="B7" s="44">
        <v>43830</v>
      </c>
      <c r="D7" s="188" t="s">
        <v>60</v>
      </c>
      <c r="E7" s="189" t="s">
        <v>63</v>
      </c>
      <c r="F7" s="189" t="s">
        <v>92</v>
      </c>
      <c r="G7" s="190">
        <v>2020</v>
      </c>
      <c r="H7" s="200" t="str">
        <f t="shared" si="1"/>
        <v>FY20 P03 - JAN 2020</v>
      </c>
      <c r="I7" s="201">
        <v>43861</v>
      </c>
      <c r="J7" s="19" t="s">
        <v>104</v>
      </c>
      <c r="K7" s="202" t="str">
        <f t="shared" si="0"/>
        <v>FY20 - P03</v>
      </c>
      <c r="M7" s="135">
        <v>43042</v>
      </c>
      <c r="N7" s="135">
        <v>43040</v>
      </c>
      <c r="Q7" s="135">
        <v>43221</v>
      </c>
    </row>
    <row r="8" spans="1:18" x14ac:dyDescent="0.25">
      <c r="A8" s="44">
        <v>43883</v>
      </c>
      <c r="B8" s="44">
        <v>43861</v>
      </c>
      <c r="D8" s="188" t="s">
        <v>60</v>
      </c>
      <c r="E8" s="189" t="s">
        <v>64</v>
      </c>
      <c r="F8" s="189" t="s">
        <v>91</v>
      </c>
      <c r="G8" s="190">
        <v>2020</v>
      </c>
      <c r="H8" s="200" t="str">
        <f t="shared" si="1"/>
        <v>FY20 P04 - FEB 2020</v>
      </c>
      <c r="I8" s="201">
        <v>43890</v>
      </c>
      <c r="J8" s="19" t="s">
        <v>105</v>
      </c>
      <c r="K8" s="202" t="str">
        <f t="shared" si="0"/>
        <v>FY20 - P04</v>
      </c>
      <c r="M8" s="135">
        <v>43043</v>
      </c>
      <c r="N8" s="135">
        <v>43040</v>
      </c>
      <c r="Q8" s="135">
        <v>43252</v>
      </c>
    </row>
    <row r="9" spans="1:18" x14ac:dyDescent="0.25">
      <c r="A9" s="44">
        <v>43918</v>
      </c>
      <c r="B9" s="44">
        <v>43890</v>
      </c>
      <c r="D9" s="188" t="s">
        <v>60</v>
      </c>
      <c r="E9" s="189" t="s">
        <v>65</v>
      </c>
      <c r="F9" s="189" t="s">
        <v>90</v>
      </c>
      <c r="G9" s="190">
        <v>2020</v>
      </c>
      <c r="H9" s="200" t="str">
        <f t="shared" si="1"/>
        <v>FY20 P05 - MAR 2020</v>
      </c>
      <c r="I9" s="201">
        <v>43921</v>
      </c>
      <c r="J9" s="19" t="s">
        <v>106</v>
      </c>
      <c r="K9" s="202" t="str">
        <f t="shared" si="0"/>
        <v>FY20 - P05</v>
      </c>
      <c r="M9" s="135">
        <v>43044</v>
      </c>
      <c r="N9" s="135">
        <v>43040</v>
      </c>
      <c r="Q9" s="135">
        <v>43282</v>
      </c>
    </row>
    <row r="10" spans="1:18" x14ac:dyDescent="0.25">
      <c r="A10" s="44">
        <v>43946</v>
      </c>
      <c r="B10" s="44">
        <v>43921</v>
      </c>
      <c r="D10" s="188" t="s">
        <v>60</v>
      </c>
      <c r="E10" s="189" t="s">
        <v>66</v>
      </c>
      <c r="F10" s="189" t="s">
        <v>89</v>
      </c>
      <c r="G10" s="190">
        <v>2020</v>
      </c>
      <c r="H10" s="200" t="str">
        <f t="shared" si="1"/>
        <v>FY20 P06 - APR 2020</v>
      </c>
      <c r="I10" s="201">
        <v>43951</v>
      </c>
      <c r="J10" s="19" t="s">
        <v>107</v>
      </c>
      <c r="K10" s="202" t="str">
        <f t="shared" si="0"/>
        <v>FY20 - P06</v>
      </c>
      <c r="M10" s="135">
        <v>43045</v>
      </c>
      <c r="N10" s="135">
        <v>43040</v>
      </c>
      <c r="Q10" s="135">
        <v>43313</v>
      </c>
    </row>
    <row r="11" spans="1:18" x14ac:dyDescent="0.25">
      <c r="A11" s="44">
        <v>43974</v>
      </c>
      <c r="B11" s="44">
        <v>43951</v>
      </c>
      <c r="D11" s="188" t="s">
        <v>60</v>
      </c>
      <c r="E11" s="189" t="s">
        <v>67</v>
      </c>
      <c r="F11" s="189" t="s">
        <v>88</v>
      </c>
      <c r="G11" s="190">
        <v>2020</v>
      </c>
      <c r="H11" s="200" t="str">
        <f t="shared" si="1"/>
        <v>FY20 P07 - MAY 2020</v>
      </c>
      <c r="I11" s="201">
        <v>43982</v>
      </c>
      <c r="J11" s="19" t="s">
        <v>108</v>
      </c>
      <c r="K11" s="202" t="str">
        <f t="shared" si="0"/>
        <v>FY20 - P07</v>
      </c>
      <c r="M11" s="135">
        <v>43046</v>
      </c>
      <c r="N11" s="135">
        <v>43040</v>
      </c>
      <c r="P11" s="135"/>
      <c r="Q11" s="135">
        <v>43344</v>
      </c>
    </row>
    <row r="12" spans="1:18" x14ac:dyDescent="0.25">
      <c r="A12" s="44">
        <v>44009</v>
      </c>
      <c r="B12" s="44">
        <v>43982</v>
      </c>
      <c r="D12" s="188" t="s">
        <v>60</v>
      </c>
      <c r="E12" s="189" t="s">
        <v>68</v>
      </c>
      <c r="F12" s="189" t="s">
        <v>87</v>
      </c>
      <c r="G12" s="190">
        <v>2020</v>
      </c>
      <c r="H12" s="200" t="str">
        <f t="shared" si="1"/>
        <v>FY20 P08 - JUN 2020</v>
      </c>
      <c r="I12" s="201">
        <v>44012</v>
      </c>
      <c r="J12" s="19" t="s">
        <v>109</v>
      </c>
      <c r="K12" s="202" t="str">
        <f t="shared" si="0"/>
        <v>FY20 - P08</v>
      </c>
      <c r="M12" s="135">
        <v>43047</v>
      </c>
      <c r="N12" s="135">
        <v>43040</v>
      </c>
      <c r="P12" s="135"/>
      <c r="Q12" s="135">
        <v>43374</v>
      </c>
    </row>
    <row r="13" spans="1:18" x14ac:dyDescent="0.25">
      <c r="A13" s="44">
        <v>44037</v>
      </c>
      <c r="B13" s="44">
        <v>44012</v>
      </c>
      <c r="D13" s="188" t="s">
        <v>60</v>
      </c>
      <c r="E13" s="189" t="s">
        <v>69</v>
      </c>
      <c r="F13" s="189" t="s">
        <v>86</v>
      </c>
      <c r="G13" s="190">
        <v>2020</v>
      </c>
      <c r="H13" s="200" t="str">
        <f t="shared" si="1"/>
        <v>FY20 P09 - JUL 2020</v>
      </c>
      <c r="I13" s="201">
        <v>44043</v>
      </c>
      <c r="J13" s="19" t="s">
        <v>110</v>
      </c>
      <c r="K13" s="202" t="str">
        <f t="shared" si="0"/>
        <v>FY20 - P09</v>
      </c>
      <c r="M13" s="135">
        <v>43048</v>
      </c>
      <c r="N13" s="135">
        <v>43040</v>
      </c>
      <c r="P13" s="182"/>
      <c r="Q13" s="135">
        <v>43405</v>
      </c>
      <c r="R13" s="182"/>
    </row>
    <row r="14" spans="1:18" x14ac:dyDescent="0.25">
      <c r="A14" s="44">
        <v>44065</v>
      </c>
      <c r="B14" s="44">
        <v>44043</v>
      </c>
      <c r="D14" s="188" t="s">
        <v>60</v>
      </c>
      <c r="E14" s="189" t="s">
        <v>70</v>
      </c>
      <c r="F14" s="189" t="s">
        <v>82</v>
      </c>
      <c r="G14" s="190">
        <v>2020</v>
      </c>
      <c r="H14" s="200" t="str">
        <f t="shared" si="1"/>
        <v>FY20 P10 - AUG 2020</v>
      </c>
      <c r="I14" s="201">
        <v>44065</v>
      </c>
      <c r="J14" s="19" t="s">
        <v>111</v>
      </c>
      <c r="K14" s="202" t="str">
        <f t="shared" si="0"/>
        <v>FY20 - P10</v>
      </c>
      <c r="M14" s="135">
        <v>43049</v>
      </c>
      <c r="N14" s="135">
        <v>43040</v>
      </c>
      <c r="P14" s="182"/>
      <c r="Q14" s="135">
        <v>43435</v>
      </c>
      <c r="R14" s="182"/>
    </row>
    <row r="15" spans="1:18" x14ac:dyDescent="0.25">
      <c r="A15" s="44">
        <v>44100</v>
      </c>
      <c r="B15" s="44">
        <f t="shared" ref="B15:B40" si="2">+A14</f>
        <v>44065</v>
      </c>
      <c r="D15" s="188" t="s">
        <v>60</v>
      </c>
      <c r="E15" s="189" t="s">
        <v>71</v>
      </c>
      <c r="F15" s="189" t="s">
        <v>83</v>
      </c>
      <c r="G15" s="190">
        <v>2020</v>
      </c>
      <c r="H15" s="200" t="str">
        <f t="shared" si="1"/>
        <v>FY20 P11 - SEP 2020</v>
      </c>
      <c r="I15" s="201">
        <v>44100</v>
      </c>
      <c r="J15" s="19" t="s">
        <v>112</v>
      </c>
      <c r="K15" s="202" t="str">
        <f t="shared" si="0"/>
        <v>FY20 - P11</v>
      </c>
      <c r="M15" s="135">
        <v>43050</v>
      </c>
      <c r="N15" s="135">
        <v>43040</v>
      </c>
      <c r="P15" s="182"/>
      <c r="Q15" s="135">
        <v>43466</v>
      </c>
      <c r="R15" s="182"/>
    </row>
    <row r="16" spans="1:18" ht="15.75" thickBot="1" x14ac:dyDescent="0.3">
      <c r="A16" s="44">
        <v>44128</v>
      </c>
      <c r="B16" s="44">
        <f t="shared" si="2"/>
        <v>44100</v>
      </c>
      <c r="D16" s="191" t="s">
        <v>60</v>
      </c>
      <c r="E16" s="192" t="s">
        <v>72</v>
      </c>
      <c r="F16" s="192" t="s">
        <v>84</v>
      </c>
      <c r="G16" s="193">
        <v>2020</v>
      </c>
      <c r="H16" s="203" t="str">
        <f t="shared" si="1"/>
        <v>FY20 P12 - OCT 2020</v>
      </c>
      <c r="I16" s="204">
        <v>44128</v>
      </c>
      <c r="J16" s="205" t="s">
        <v>113</v>
      </c>
      <c r="K16" s="206" t="str">
        <f t="shared" si="0"/>
        <v>FY20 - P12</v>
      </c>
      <c r="M16" s="135">
        <v>43051</v>
      </c>
      <c r="N16" s="135">
        <v>43040</v>
      </c>
      <c r="P16" s="182"/>
      <c r="Q16" s="135">
        <v>43497</v>
      </c>
      <c r="R16" s="182"/>
    </row>
    <row r="17" spans="1:24" x14ac:dyDescent="0.25">
      <c r="A17" s="44">
        <v>44156</v>
      </c>
      <c r="B17" s="44">
        <f t="shared" si="2"/>
        <v>44128</v>
      </c>
      <c r="D17" s="185" t="s">
        <v>59</v>
      </c>
      <c r="E17" s="186" t="s">
        <v>61</v>
      </c>
      <c r="F17" s="186" t="s">
        <v>81</v>
      </c>
      <c r="G17" s="187">
        <v>2020</v>
      </c>
      <c r="H17" s="196" t="str">
        <f t="shared" si="1"/>
        <v>FY21 P01 - NOV 2020</v>
      </c>
      <c r="I17" s="197">
        <v>44156</v>
      </c>
      <c r="J17" s="198" t="s">
        <v>114</v>
      </c>
      <c r="K17" s="199" t="str">
        <f t="shared" si="0"/>
        <v>FY21 - P01</v>
      </c>
      <c r="M17" s="135">
        <v>43052</v>
      </c>
      <c r="N17" s="135">
        <v>43040</v>
      </c>
      <c r="P17" s="182"/>
      <c r="Q17" s="135">
        <v>43525</v>
      </c>
      <c r="R17" s="182"/>
    </row>
    <row r="18" spans="1:24" x14ac:dyDescent="0.25">
      <c r="A18" s="44">
        <v>44191</v>
      </c>
      <c r="B18" s="44">
        <f t="shared" si="2"/>
        <v>44156</v>
      </c>
      <c r="D18" s="188" t="s">
        <v>59</v>
      </c>
      <c r="E18" s="189" t="s">
        <v>62</v>
      </c>
      <c r="F18" s="189" t="s">
        <v>85</v>
      </c>
      <c r="G18" s="190">
        <v>2020</v>
      </c>
      <c r="H18" s="200" t="str">
        <f t="shared" si="1"/>
        <v>FY21 P02 - DEC 2020</v>
      </c>
      <c r="I18" s="201">
        <v>44191</v>
      </c>
      <c r="J18" s="19" t="s">
        <v>115</v>
      </c>
      <c r="K18" s="202" t="str">
        <f t="shared" si="0"/>
        <v>FY21 - P02</v>
      </c>
      <c r="M18" s="135">
        <v>43053</v>
      </c>
      <c r="N18" s="135">
        <v>43040</v>
      </c>
      <c r="Q18" s="135">
        <v>43556</v>
      </c>
    </row>
    <row r="19" spans="1:24" x14ac:dyDescent="0.25">
      <c r="A19" s="44">
        <v>44219</v>
      </c>
      <c r="B19" s="44">
        <f t="shared" si="2"/>
        <v>44191</v>
      </c>
      <c r="D19" s="188" t="s">
        <v>59</v>
      </c>
      <c r="E19" s="189" t="s">
        <v>63</v>
      </c>
      <c r="F19" s="189" t="s">
        <v>92</v>
      </c>
      <c r="G19" s="190">
        <v>2021</v>
      </c>
      <c r="H19" s="200" t="str">
        <f t="shared" si="1"/>
        <v>FY21 P03 - JAN 2021</v>
      </c>
      <c r="I19" s="201">
        <v>44219</v>
      </c>
      <c r="J19" s="19" t="s">
        <v>116</v>
      </c>
      <c r="K19" s="202" t="str">
        <f t="shared" si="0"/>
        <v>FY21 - P03</v>
      </c>
      <c r="M19" s="135">
        <v>43054</v>
      </c>
      <c r="N19" s="135">
        <v>43040</v>
      </c>
      <c r="Q19" s="135">
        <v>43586</v>
      </c>
    </row>
    <row r="20" spans="1:24" x14ac:dyDescent="0.25">
      <c r="A20" s="44">
        <v>44247</v>
      </c>
      <c r="B20" s="44">
        <f t="shared" si="2"/>
        <v>44219</v>
      </c>
      <c r="D20" s="188" t="s">
        <v>59</v>
      </c>
      <c r="E20" s="189" t="s">
        <v>64</v>
      </c>
      <c r="F20" s="189" t="s">
        <v>91</v>
      </c>
      <c r="G20" s="190">
        <v>2021</v>
      </c>
      <c r="H20" s="200" t="str">
        <f t="shared" si="1"/>
        <v>FY21 P04 - FEB 2021</v>
      </c>
      <c r="I20" s="201">
        <v>44247</v>
      </c>
      <c r="J20" s="19" t="s">
        <v>117</v>
      </c>
      <c r="K20" s="202" t="str">
        <f t="shared" si="0"/>
        <v>FY21 - P04</v>
      </c>
      <c r="M20" s="135">
        <v>43055</v>
      </c>
      <c r="N20" s="135">
        <v>43040</v>
      </c>
      <c r="Q20" s="135">
        <v>43617</v>
      </c>
    </row>
    <row r="21" spans="1:24" x14ac:dyDescent="0.25">
      <c r="A21" s="44">
        <v>44282</v>
      </c>
      <c r="B21" s="44">
        <f t="shared" si="2"/>
        <v>44247</v>
      </c>
      <c r="D21" s="188" t="s">
        <v>59</v>
      </c>
      <c r="E21" s="189" t="s">
        <v>65</v>
      </c>
      <c r="F21" s="189" t="s">
        <v>90</v>
      </c>
      <c r="G21" s="190">
        <v>2021</v>
      </c>
      <c r="H21" s="200" t="str">
        <f t="shared" si="1"/>
        <v>FY21 P05 - MAR 2021</v>
      </c>
      <c r="I21" s="201">
        <v>44282</v>
      </c>
      <c r="J21" s="19" t="s">
        <v>118</v>
      </c>
      <c r="K21" s="202" t="str">
        <f t="shared" si="0"/>
        <v>FY21 - P05</v>
      </c>
      <c r="M21" s="135">
        <v>43056</v>
      </c>
      <c r="N21" s="135">
        <v>43040</v>
      </c>
      <c r="Q21" s="135">
        <v>43647</v>
      </c>
    </row>
    <row r="22" spans="1:24" x14ac:dyDescent="0.25">
      <c r="A22" s="44">
        <v>44310</v>
      </c>
      <c r="B22" s="44">
        <f t="shared" si="2"/>
        <v>44282</v>
      </c>
      <c r="D22" s="188" t="s">
        <v>59</v>
      </c>
      <c r="E22" s="189" t="s">
        <v>66</v>
      </c>
      <c r="F22" s="189" t="s">
        <v>89</v>
      </c>
      <c r="G22" s="190">
        <v>2021</v>
      </c>
      <c r="H22" s="200" t="str">
        <f t="shared" si="1"/>
        <v>FY21 P06 - APR 2021</v>
      </c>
      <c r="I22" s="201">
        <v>44310</v>
      </c>
      <c r="J22" s="19" t="s">
        <v>119</v>
      </c>
      <c r="K22" s="202" t="str">
        <f t="shared" si="0"/>
        <v>FY21 - P06</v>
      </c>
      <c r="M22" s="135">
        <v>43057</v>
      </c>
      <c r="N22" s="135">
        <v>43040</v>
      </c>
      <c r="Q22" s="135">
        <v>43678</v>
      </c>
    </row>
    <row r="23" spans="1:24" x14ac:dyDescent="0.25">
      <c r="A23" s="44">
        <v>44338</v>
      </c>
      <c r="B23" s="44">
        <f t="shared" si="2"/>
        <v>44310</v>
      </c>
      <c r="D23" s="188" t="s">
        <v>59</v>
      </c>
      <c r="E23" s="189" t="s">
        <v>67</v>
      </c>
      <c r="F23" s="189" t="s">
        <v>88</v>
      </c>
      <c r="G23" s="190">
        <v>2021</v>
      </c>
      <c r="H23" s="200" t="str">
        <f t="shared" si="1"/>
        <v>FY21 P07 - MAY 2021</v>
      </c>
      <c r="I23" s="201">
        <v>44338</v>
      </c>
      <c r="J23" s="19" t="s">
        <v>120</v>
      </c>
      <c r="K23" s="202" t="str">
        <f t="shared" si="0"/>
        <v>FY21 - P07</v>
      </c>
      <c r="M23" s="135">
        <v>43058</v>
      </c>
      <c r="N23" s="135">
        <v>43040</v>
      </c>
      <c r="Q23" s="135">
        <v>43709</v>
      </c>
    </row>
    <row r="24" spans="1:24" ht="15.75" thickBot="1" x14ac:dyDescent="0.3">
      <c r="A24" s="44">
        <v>44373</v>
      </c>
      <c r="B24" s="44">
        <f t="shared" si="2"/>
        <v>44338</v>
      </c>
      <c r="D24" s="188" t="s">
        <v>59</v>
      </c>
      <c r="E24" s="189" t="s">
        <v>68</v>
      </c>
      <c r="F24" s="189" t="s">
        <v>87</v>
      </c>
      <c r="G24" s="190">
        <v>2021</v>
      </c>
      <c r="H24" s="200" t="str">
        <f t="shared" si="1"/>
        <v>FY21 P08 - JUN 2021</v>
      </c>
      <c r="I24" s="201">
        <v>44373</v>
      </c>
      <c r="J24" s="19" t="s">
        <v>121</v>
      </c>
      <c r="K24" s="202" t="str">
        <f t="shared" si="0"/>
        <v>FY21 - P08</v>
      </c>
      <c r="M24" s="135">
        <v>43059</v>
      </c>
      <c r="N24" s="135">
        <v>43040</v>
      </c>
      <c r="Q24" s="135">
        <v>43739</v>
      </c>
    </row>
    <row r="25" spans="1:24" x14ac:dyDescent="0.25">
      <c r="A25" s="44">
        <v>44401</v>
      </c>
      <c r="B25" s="44">
        <f t="shared" si="2"/>
        <v>44373</v>
      </c>
      <c r="D25" s="188" t="s">
        <v>59</v>
      </c>
      <c r="E25" s="189" t="s">
        <v>69</v>
      </c>
      <c r="F25" s="189" t="s">
        <v>86</v>
      </c>
      <c r="G25" s="190">
        <v>2021</v>
      </c>
      <c r="H25" s="200" t="str">
        <f t="shared" si="1"/>
        <v>FY21 P09 - JUL 2021</v>
      </c>
      <c r="I25" s="201">
        <v>44401</v>
      </c>
      <c r="J25" s="19" t="s">
        <v>122</v>
      </c>
      <c r="K25" s="202" t="str">
        <f t="shared" si="0"/>
        <v>FY21 - P09</v>
      </c>
      <c r="M25" s="135">
        <v>43060</v>
      </c>
      <c r="N25" s="135">
        <v>43040</v>
      </c>
      <c r="Q25" s="135">
        <v>43770</v>
      </c>
      <c r="S25" s="220" t="s">
        <v>144</v>
      </c>
      <c r="T25" s="220" t="s">
        <v>61</v>
      </c>
      <c r="U25" s="221" t="s">
        <v>154</v>
      </c>
      <c r="V25" s="221">
        <v>4</v>
      </c>
      <c r="W25" s="222">
        <v>40111</v>
      </c>
      <c r="X25" s="223">
        <f t="shared" ref="X25:X56" si="3">+W25+($V25*7)-1</f>
        <v>40138</v>
      </c>
    </row>
    <row r="26" spans="1:24" x14ac:dyDescent="0.25">
      <c r="A26" s="44">
        <v>44429</v>
      </c>
      <c r="B26" s="44">
        <f t="shared" si="2"/>
        <v>44401</v>
      </c>
      <c r="D26" s="188" t="s">
        <v>59</v>
      </c>
      <c r="E26" s="189" t="s">
        <v>70</v>
      </c>
      <c r="F26" s="189" t="s">
        <v>82</v>
      </c>
      <c r="G26" s="190">
        <v>2021</v>
      </c>
      <c r="H26" s="200" t="str">
        <f t="shared" si="1"/>
        <v>FY21 P10 - AUG 2021</v>
      </c>
      <c r="I26" s="201">
        <v>44429</v>
      </c>
      <c r="J26" s="19" t="s">
        <v>123</v>
      </c>
      <c r="K26" s="202" t="str">
        <f t="shared" si="0"/>
        <v>FY21 - P10</v>
      </c>
      <c r="M26" s="135">
        <v>43061</v>
      </c>
      <c r="N26" s="135">
        <v>43040</v>
      </c>
      <c r="Q26" s="135">
        <v>43800</v>
      </c>
      <c r="S26" s="226" t="s">
        <v>144</v>
      </c>
      <c r="T26" s="226" t="s">
        <v>62</v>
      </c>
      <c r="U26" s="214" t="s">
        <v>155</v>
      </c>
      <c r="V26" s="214">
        <v>5</v>
      </c>
      <c r="W26" s="215">
        <f t="shared" ref="W26:W57" si="4">+X25+1</f>
        <v>40139</v>
      </c>
      <c r="X26" s="227">
        <f t="shared" si="3"/>
        <v>40173</v>
      </c>
    </row>
    <row r="27" spans="1:24" x14ac:dyDescent="0.25">
      <c r="A27" s="44">
        <v>44464</v>
      </c>
      <c r="B27" s="44">
        <f t="shared" si="2"/>
        <v>44429</v>
      </c>
      <c r="D27" s="188" t="s">
        <v>59</v>
      </c>
      <c r="E27" s="189" t="s">
        <v>71</v>
      </c>
      <c r="F27" s="189" t="s">
        <v>83</v>
      </c>
      <c r="G27" s="190">
        <v>2021</v>
      </c>
      <c r="H27" s="200" t="str">
        <f t="shared" si="1"/>
        <v>FY21 P11 - SEP 2021</v>
      </c>
      <c r="I27" s="201">
        <v>44464</v>
      </c>
      <c r="J27" s="19" t="s">
        <v>124</v>
      </c>
      <c r="K27" s="202" t="str">
        <f t="shared" si="0"/>
        <v>FY21 - P11</v>
      </c>
      <c r="M27" s="135">
        <v>43062</v>
      </c>
      <c r="N27" s="135">
        <v>43040</v>
      </c>
      <c r="Q27" s="135">
        <v>43831</v>
      </c>
      <c r="S27" s="224" t="s">
        <v>144</v>
      </c>
      <c r="T27" s="224" t="s">
        <v>63</v>
      </c>
      <c r="U27" s="212" t="s">
        <v>156</v>
      </c>
      <c r="V27" s="212">
        <v>4</v>
      </c>
      <c r="W27" s="213">
        <f t="shared" si="4"/>
        <v>40174</v>
      </c>
      <c r="X27" s="225">
        <f t="shared" si="3"/>
        <v>40201</v>
      </c>
    </row>
    <row r="28" spans="1:24" ht="15.75" thickBot="1" x14ac:dyDescent="0.3">
      <c r="A28" s="184">
        <v>44499</v>
      </c>
      <c r="B28" s="44">
        <f t="shared" si="2"/>
        <v>44464</v>
      </c>
      <c r="D28" s="191" t="s">
        <v>59</v>
      </c>
      <c r="E28" s="192" t="s">
        <v>72</v>
      </c>
      <c r="F28" s="192" t="s">
        <v>84</v>
      </c>
      <c r="G28" s="193">
        <v>2021</v>
      </c>
      <c r="H28" s="203" t="str">
        <f t="shared" si="1"/>
        <v>FY21 P12 - OCT 2021</v>
      </c>
      <c r="I28" s="207">
        <v>44499</v>
      </c>
      <c r="J28" s="205" t="s">
        <v>125</v>
      </c>
      <c r="K28" s="206" t="str">
        <f t="shared" si="0"/>
        <v>FY21 - P12</v>
      </c>
      <c r="M28" s="135">
        <v>43063</v>
      </c>
      <c r="N28" s="135">
        <v>43040</v>
      </c>
      <c r="Q28" s="135">
        <v>43862</v>
      </c>
      <c r="S28" s="224" t="s">
        <v>144</v>
      </c>
      <c r="T28" s="224" t="s">
        <v>64</v>
      </c>
      <c r="U28" s="212" t="s">
        <v>157</v>
      </c>
      <c r="V28" s="212">
        <v>4</v>
      </c>
      <c r="W28" s="213">
        <f t="shared" si="4"/>
        <v>40202</v>
      </c>
      <c r="X28" s="225">
        <f t="shared" si="3"/>
        <v>40229</v>
      </c>
    </row>
    <row r="29" spans="1:24" x14ac:dyDescent="0.25">
      <c r="A29" s="184">
        <v>44527</v>
      </c>
      <c r="B29" s="44">
        <f t="shared" si="2"/>
        <v>44499</v>
      </c>
      <c r="D29" s="185" t="s">
        <v>75</v>
      </c>
      <c r="E29" s="186" t="s">
        <v>61</v>
      </c>
      <c r="F29" s="186" t="s">
        <v>81</v>
      </c>
      <c r="G29" s="187">
        <v>2021</v>
      </c>
      <c r="H29" s="196" t="str">
        <f t="shared" si="1"/>
        <v>FY22 P01 - NOV 2021</v>
      </c>
      <c r="I29" s="208">
        <v>44527</v>
      </c>
      <c r="J29" s="198" t="s">
        <v>126</v>
      </c>
      <c r="K29" s="199" t="str">
        <f t="shared" si="0"/>
        <v>FY22 - P01</v>
      </c>
      <c r="M29" s="135">
        <v>43064</v>
      </c>
      <c r="N29" s="135">
        <v>43040</v>
      </c>
      <c r="Q29" s="135">
        <v>43891</v>
      </c>
      <c r="S29" s="226" t="s">
        <v>144</v>
      </c>
      <c r="T29" s="226" t="s">
        <v>65</v>
      </c>
      <c r="U29" s="214" t="s">
        <v>158</v>
      </c>
      <c r="V29" s="214">
        <v>5</v>
      </c>
      <c r="W29" s="215">
        <f t="shared" si="4"/>
        <v>40230</v>
      </c>
      <c r="X29" s="227">
        <f t="shared" si="3"/>
        <v>40264</v>
      </c>
    </row>
    <row r="30" spans="1:24" x14ac:dyDescent="0.25">
      <c r="A30" s="184">
        <v>44562</v>
      </c>
      <c r="B30" s="44">
        <f t="shared" si="2"/>
        <v>44527</v>
      </c>
      <c r="D30" s="188" t="s">
        <v>75</v>
      </c>
      <c r="E30" s="189" t="s">
        <v>62</v>
      </c>
      <c r="F30" s="189" t="s">
        <v>85</v>
      </c>
      <c r="G30" s="190">
        <v>2021</v>
      </c>
      <c r="H30" s="200" t="str">
        <f t="shared" si="1"/>
        <v>FY22 P02 - DEC 2021</v>
      </c>
      <c r="I30" s="209">
        <v>44562</v>
      </c>
      <c r="J30" s="19" t="s">
        <v>127</v>
      </c>
      <c r="K30" s="202" t="str">
        <f t="shared" si="0"/>
        <v>FY22 - P02</v>
      </c>
      <c r="M30" s="135">
        <v>43065</v>
      </c>
      <c r="N30" s="135">
        <v>43070</v>
      </c>
      <c r="Q30" s="135">
        <v>43922</v>
      </c>
      <c r="S30" s="224" t="s">
        <v>144</v>
      </c>
      <c r="T30" s="224" t="s">
        <v>66</v>
      </c>
      <c r="U30" s="212" t="s">
        <v>159</v>
      </c>
      <c r="V30" s="212">
        <v>4</v>
      </c>
      <c r="W30" s="213">
        <f t="shared" si="4"/>
        <v>40265</v>
      </c>
      <c r="X30" s="225">
        <f t="shared" si="3"/>
        <v>40292</v>
      </c>
    </row>
    <row r="31" spans="1:24" x14ac:dyDescent="0.25">
      <c r="A31" s="184">
        <v>44590</v>
      </c>
      <c r="B31" s="44">
        <f t="shared" si="2"/>
        <v>44562</v>
      </c>
      <c r="D31" s="188" t="s">
        <v>75</v>
      </c>
      <c r="E31" s="189" t="s">
        <v>63</v>
      </c>
      <c r="F31" s="189" t="s">
        <v>92</v>
      </c>
      <c r="G31" s="190">
        <v>2022</v>
      </c>
      <c r="H31" s="200" t="str">
        <f t="shared" si="1"/>
        <v>FY22 P03 - JAN 2022</v>
      </c>
      <c r="I31" s="209">
        <v>44590</v>
      </c>
      <c r="J31" s="19" t="s">
        <v>128</v>
      </c>
      <c r="K31" s="202" t="str">
        <f t="shared" si="0"/>
        <v>FY22 - P03</v>
      </c>
      <c r="M31" s="135">
        <v>43066</v>
      </c>
      <c r="N31" s="135">
        <v>43070</v>
      </c>
      <c r="Q31" s="135">
        <v>43952</v>
      </c>
      <c r="S31" s="224" t="s">
        <v>144</v>
      </c>
      <c r="T31" s="224" t="s">
        <v>67</v>
      </c>
      <c r="U31" s="212" t="s">
        <v>160</v>
      </c>
      <c r="V31" s="212">
        <v>4</v>
      </c>
      <c r="W31" s="213">
        <f t="shared" si="4"/>
        <v>40293</v>
      </c>
      <c r="X31" s="225">
        <f t="shared" si="3"/>
        <v>40320</v>
      </c>
    </row>
    <row r="32" spans="1:24" x14ac:dyDescent="0.25">
      <c r="A32" s="184">
        <v>44618</v>
      </c>
      <c r="B32" s="44">
        <f t="shared" si="2"/>
        <v>44590</v>
      </c>
      <c r="D32" s="188" t="s">
        <v>75</v>
      </c>
      <c r="E32" s="189" t="s">
        <v>64</v>
      </c>
      <c r="F32" s="189" t="s">
        <v>91</v>
      </c>
      <c r="G32" s="190">
        <v>2022</v>
      </c>
      <c r="H32" s="200" t="str">
        <f t="shared" si="1"/>
        <v>FY22 P04 - FEB 2022</v>
      </c>
      <c r="I32" s="209">
        <v>44618</v>
      </c>
      <c r="J32" s="19" t="s">
        <v>129</v>
      </c>
      <c r="K32" s="202" t="str">
        <f t="shared" si="0"/>
        <v>FY22 - P04</v>
      </c>
      <c r="M32" s="135">
        <v>43067</v>
      </c>
      <c r="N32" s="135">
        <v>43070</v>
      </c>
      <c r="Q32" s="135">
        <v>43983</v>
      </c>
      <c r="S32" s="226" t="s">
        <v>144</v>
      </c>
      <c r="T32" s="226" t="s">
        <v>68</v>
      </c>
      <c r="U32" s="214" t="s">
        <v>161</v>
      </c>
      <c r="V32" s="214">
        <v>5</v>
      </c>
      <c r="W32" s="215">
        <f t="shared" si="4"/>
        <v>40321</v>
      </c>
      <c r="X32" s="227">
        <f t="shared" si="3"/>
        <v>40355</v>
      </c>
    </row>
    <row r="33" spans="1:24" x14ac:dyDescent="0.25">
      <c r="A33" s="184">
        <v>44653</v>
      </c>
      <c r="B33" s="44">
        <f t="shared" si="2"/>
        <v>44618</v>
      </c>
      <c r="D33" s="188" t="s">
        <v>75</v>
      </c>
      <c r="E33" s="189" t="s">
        <v>65</v>
      </c>
      <c r="F33" s="189" t="s">
        <v>90</v>
      </c>
      <c r="G33" s="190">
        <v>2022</v>
      </c>
      <c r="H33" s="200" t="str">
        <f t="shared" si="1"/>
        <v>FY22 P05 - MAR 2022</v>
      </c>
      <c r="I33" s="209">
        <v>44653</v>
      </c>
      <c r="J33" s="19" t="s">
        <v>130</v>
      </c>
      <c r="K33" s="202" t="str">
        <f t="shared" si="0"/>
        <v>FY22 - P05</v>
      </c>
      <c r="M33" s="135">
        <v>43068</v>
      </c>
      <c r="N33" s="135">
        <v>43070</v>
      </c>
      <c r="Q33" s="135">
        <v>44013</v>
      </c>
      <c r="S33" s="224" t="s">
        <v>144</v>
      </c>
      <c r="T33" s="224" t="s">
        <v>69</v>
      </c>
      <c r="U33" s="212" t="s">
        <v>162</v>
      </c>
      <c r="V33" s="212">
        <v>4</v>
      </c>
      <c r="W33" s="213">
        <f t="shared" si="4"/>
        <v>40356</v>
      </c>
      <c r="X33" s="225">
        <f t="shared" si="3"/>
        <v>40383</v>
      </c>
    </row>
    <row r="34" spans="1:24" x14ac:dyDescent="0.25">
      <c r="A34" s="184">
        <v>44681</v>
      </c>
      <c r="B34" s="44">
        <f t="shared" si="2"/>
        <v>44653</v>
      </c>
      <c r="D34" s="188" t="s">
        <v>75</v>
      </c>
      <c r="E34" s="189" t="s">
        <v>66</v>
      </c>
      <c r="F34" s="189" t="s">
        <v>89</v>
      </c>
      <c r="G34" s="190">
        <v>2022</v>
      </c>
      <c r="H34" s="200" t="str">
        <f t="shared" si="1"/>
        <v>FY22 P06 - APR 2022</v>
      </c>
      <c r="I34" s="209">
        <v>44681</v>
      </c>
      <c r="J34" s="19" t="s">
        <v>131</v>
      </c>
      <c r="K34" s="202" t="str">
        <f t="shared" si="0"/>
        <v>FY22 - P06</v>
      </c>
      <c r="M34" s="135">
        <v>43069</v>
      </c>
      <c r="N34" s="135">
        <v>43070</v>
      </c>
      <c r="S34" s="224" t="s">
        <v>144</v>
      </c>
      <c r="T34" s="224" t="s">
        <v>70</v>
      </c>
      <c r="U34" s="212" t="s">
        <v>163</v>
      </c>
      <c r="V34" s="212">
        <v>4</v>
      </c>
      <c r="W34" s="213">
        <f t="shared" si="4"/>
        <v>40384</v>
      </c>
      <c r="X34" s="225">
        <f t="shared" si="3"/>
        <v>40411</v>
      </c>
    </row>
    <row r="35" spans="1:24" x14ac:dyDescent="0.25">
      <c r="A35" s="184">
        <v>44709</v>
      </c>
      <c r="B35" s="44">
        <f t="shared" si="2"/>
        <v>44681</v>
      </c>
      <c r="D35" s="188" t="s">
        <v>75</v>
      </c>
      <c r="E35" s="189" t="s">
        <v>67</v>
      </c>
      <c r="F35" s="189" t="s">
        <v>88</v>
      </c>
      <c r="G35" s="190">
        <v>2022</v>
      </c>
      <c r="H35" s="200" t="str">
        <f t="shared" si="1"/>
        <v>FY22 P07 - MAY 2022</v>
      </c>
      <c r="I35" s="209">
        <v>44709</v>
      </c>
      <c r="J35" s="19" t="s">
        <v>132</v>
      </c>
      <c r="K35" s="202" t="str">
        <f t="shared" si="0"/>
        <v>FY22 - P07</v>
      </c>
      <c r="M35" s="135">
        <v>43070</v>
      </c>
      <c r="N35" s="135">
        <v>43070</v>
      </c>
      <c r="S35" s="226" t="s">
        <v>144</v>
      </c>
      <c r="T35" s="226" t="s">
        <v>71</v>
      </c>
      <c r="U35" s="214" t="s">
        <v>164</v>
      </c>
      <c r="V35" s="214">
        <v>5</v>
      </c>
      <c r="W35" s="215">
        <f t="shared" si="4"/>
        <v>40412</v>
      </c>
      <c r="X35" s="227">
        <f t="shared" si="3"/>
        <v>40446</v>
      </c>
    </row>
    <row r="36" spans="1:24" ht="15.75" thickBot="1" x14ac:dyDescent="0.3">
      <c r="A36" s="184">
        <v>44744</v>
      </c>
      <c r="B36" s="44">
        <f t="shared" si="2"/>
        <v>44709</v>
      </c>
      <c r="D36" s="188" t="s">
        <v>75</v>
      </c>
      <c r="E36" s="189" t="s">
        <v>68</v>
      </c>
      <c r="F36" s="189" t="s">
        <v>87</v>
      </c>
      <c r="G36" s="190">
        <v>2022</v>
      </c>
      <c r="H36" s="200" t="str">
        <f t="shared" si="1"/>
        <v>FY22 P08 - JUN 2022</v>
      </c>
      <c r="I36" s="209">
        <v>44744</v>
      </c>
      <c r="J36" s="19" t="s">
        <v>133</v>
      </c>
      <c r="K36" s="202" t="str">
        <f t="shared" si="0"/>
        <v>FY22 - P08</v>
      </c>
      <c r="M36" s="135">
        <v>43071</v>
      </c>
      <c r="N36" s="135">
        <v>43070</v>
      </c>
      <c r="S36" s="244" t="s">
        <v>144</v>
      </c>
      <c r="T36" s="244" t="s">
        <v>72</v>
      </c>
      <c r="U36" s="245" t="s">
        <v>165</v>
      </c>
      <c r="V36" s="245">
        <v>4</v>
      </c>
      <c r="W36" s="246">
        <f t="shared" si="4"/>
        <v>40447</v>
      </c>
      <c r="X36" s="247">
        <f t="shared" si="3"/>
        <v>40474</v>
      </c>
    </row>
    <row r="37" spans="1:24" x14ac:dyDescent="0.25">
      <c r="A37" s="184">
        <v>44772</v>
      </c>
      <c r="B37" s="44">
        <f t="shared" si="2"/>
        <v>44744</v>
      </c>
      <c r="D37" s="188" t="s">
        <v>75</v>
      </c>
      <c r="E37" s="189" t="s">
        <v>69</v>
      </c>
      <c r="F37" s="189" t="s">
        <v>86</v>
      </c>
      <c r="G37" s="190">
        <v>2022</v>
      </c>
      <c r="H37" s="200" t="str">
        <f t="shared" si="1"/>
        <v>FY22 P09 - JUL 2022</v>
      </c>
      <c r="I37" s="209">
        <v>44772</v>
      </c>
      <c r="J37" s="19" t="s">
        <v>134</v>
      </c>
      <c r="K37" s="202" t="str">
        <f t="shared" si="0"/>
        <v>FY22 - P09</v>
      </c>
      <c r="M37" s="135">
        <v>43072</v>
      </c>
      <c r="N37" s="135">
        <v>43070</v>
      </c>
      <c r="S37" s="232" t="s">
        <v>145</v>
      </c>
      <c r="T37" s="232" t="s">
        <v>61</v>
      </c>
      <c r="U37" s="233" t="s">
        <v>166</v>
      </c>
      <c r="V37" s="233">
        <v>4</v>
      </c>
      <c r="W37" s="234">
        <f t="shared" si="4"/>
        <v>40475</v>
      </c>
      <c r="X37" s="235">
        <f t="shared" si="3"/>
        <v>40502</v>
      </c>
    </row>
    <row r="38" spans="1:24" x14ac:dyDescent="0.25">
      <c r="A38" s="184">
        <v>44800</v>
      </c>
      <c r="B38" s="44">
        <f t="shared" si="2"/>
        <v>44772</v>
      </c>
      <c r="D38" s="188" t="s">
        <v>75</v>
      </c>
      <c r="E38" s="189" t="s">
        <v>70</v>
      </c>
      <c r="F38" s="189" t="s">
        <v>82</v>
      </c>
      <c r="G38" s="190">
        <v>2022</v>
      </c>
      <c r="H38" s="200" t="str">
        <f t="shared" si="1"/>
        <v>FY22 P10 - AUG 2022</v>
      </c>
      <c r="I38" s="209">
        <v>44800</v>
      </c>
      <c r="J38" s="19" t="s">
        <v>135</v>
      </c>
      <c r="K38" s="202" t="str">
        <f t="shared" si="0"/>
        <v>FY22 - P10</v>
      </c>
      <c r="M38" s="135">
        <v>43073</v>
      </c>
      <c r="N38" s="135">
        <v>43070</v>
      </c>
      <c r="S38" s="238" t="s">
        <v>145</v>
      </c>
      <c r="T38" s="238" t="s">
        <v>62</v>
      </c>
      <c r="U38" s="218" t="s">
        <v>167</v>
      </c>
      <c r="V38" s="218">
        <v>5</v>
      </c>
      <c r="W38" s="219">
        <f t="shared" si="4"/>
        <v>40503</v>
      </c>
      <c r="X38" s="239">
        <f t="shared" si="3"/>
        <v>40537</v>
      </c>
    </row>
    <row r="39" spans="1:24" x14ac:dyDescent="0.25">
      <c r="A39" s="184">
        <v>44835</v>
      </c>
      <c r="B39" s="44">
        <f t="shared" si="2"/>
        <v>44800</v>
      </c>
      <c r="D39" s="188" t="s">
        <v>75</v>
      </c>
      <c r="E39" s="189" t="s">
        <v>71</v>
      </c>
      <c r="F39" s="189" t="s">
        <v>83</v>
      </c>
      <c r="G39" s="190">
        <v>2022</v>
      </c>
      <c r="H39" s="200" t="str">
        <f t="shared" si="1"/>
        <v>FY22 P11 - SEP 2022</v>
      </c>
      <c r="I39" s="209">
        <v>44835</v>
      </c>
      <c r="J39" s="19" t="s">
        <v>136</v>
      </c>
      <c r="K39" s="202" t="str">
        <f t="shared" si="0"/>
        <v>FY22 - P11</v>
      </c>
      <c r="M39" s="135">
        <v>43074</v>
      </c>
      <c r="N39" s="135">
        <v>43070</v>
      </c>
      <c r="S39" s="236" t="s">
        <v>145</v>
      </c>
      <c r="T39" s="236" t="s">
        <v>63</v>
      </c>
      <c r="U39" s="216" t="s">
        <v>168</v>
      </c>
      <c r="V39" s="216">
        <v>4</v>
      </c>
      <c r="W39" s="217">
        <f t="shared" si="4"/>
        <v>40538</v>
      </c>
      <c r="X39" s="237">
        <f t="shared" si="3"/>
        <v>40565</v>
      </c>
    </row>
    <row r="40" spans="1:24" ht="15.75" thickBot="1" x14ac:dyDescent="0.3">
      <c r="A40" s="184">
        <v>44863</v>
      </c>
      <c r="B40" s="44">
        <f t="shared" si="2"/>
        <v>44835</v>
      </c>
      <c r="D40" s="191" t="s">
        <v>75</v>
      </c>
      <c r="E40" s="192" t="s">
        <v>72</v>
      </c>
      <c r="F40" s="192" t="s">
        <v>84</v>
      </c>
      <c r="G40" s="193">
        <v>2022</v>
      </c>
      <c r="H40" s="203" t="str">
        <f t="shared" si="1"/>
        <v>FY22 P12 - OCT 2022</v>
      </c>
      <c r="I40" s="207">
        <v>44863</v>
      </c>
      <c r="J40" s="205" t="s">
        <v>137</v>
      </c>
      <c r="K40" s="206" t="str">
        <f t="shared" si="0"/>
        <v>FY22 - P12</v>
      </c>
      <c r="M40" s="135">
        <v>43075</v>
      </c>
      <c r="N40" s="135">
        <v>43070</v>
      </c>
      <c r="S40" s="236" t="s">
        <v>145</v>
      </c>
      <c r="T40" s="236" t="s">
        <v>64</v>
      </c>
      <c r="U40" s="216" t="s">
        <v>169</v>
      </c>
      <c r="V40" s="216">
        <v>4</v>
      </c>
      <c r="W40" s="217">
        <f t="shared" si="4"/>
        <v>40566</v>
      </c>
      <c r="X40" s="237">
        <f t="shared" si="3"/>
        <v>40593</v>
      </c>
    </row>
    <row r="41" spans="1:24" x14ac:dyDescent="0.25">
      <c r="A41"/>
      <c r="B41"/>
      <c r="M41" s="135">
        <v>43076</v>
      </c>
      <c r="N41" s="135">
        <v>43070</v>
      </c>
      <c r="S41" s="238" t="s">
        <v>145</v>
      </c>
      <c r="T41" s="238" t="s">
        <v>65</v>
      </c>
      <c r="U41" s="218" t="s">
        <v>170</v>
      </c>
      <c r="V41" s="218">
        <v>5</v>
      </c>
      <c r="W41" s="219">
        <f t="shared" si="4"/>
        <v>40594</v>
      </c>
      <c r="X41" s="239">
        <f t="shared" si="3"/>
        <v>40628</v>
      </c>
    </row>
    <row r="42" spans="1:24" x14ac:dyDescent="0.25">
      <c r="A42"/>
      <c r="B42"/>
      <c r="M42" s="135">
        <v>43077</v>
      </c>
      <c r="N42" s="135">
        <v>43070</v>
      </c>
      <c r="S42" s="236" t="s">
        <v>145</v>
      </c>
      <c r="T42" s="236" t="s">
        <v>66</v>
      </c>
      <c r="U42" s="216" t="s">
        <v>171</v>
      </c>
      <c r="V42" s="216">
        <v>4</v>
      </c>
      <c r="W42" s="217">
        <f t="shared" si="4"/>
        <v>40629</v>
      </c>
      <c r="X42" s="237">
        <f t="shared" si="3"/>
        <v>40656</v>
      </c>
    </row>
    <row r="43" spans="1:24" x14ac:dyDescent="0.25">
      <c r="M43" s="135">
        <v>43078</v>
      </c>
      <c r="N43" s="135">
        <v>43070</v>
      </c>
      <c r="S43" s="236" t="s">
        <v>145</v>
      </c>
      <c r="T43" s="236" t="s">
        <v>67</v>
      </c>
      <c r="U43" s="216" t="s">
        <v>172</v>
      </c>
      <c r="V43" s="216">
        <v>4</v>
      </c>
      <c r="W43" s="217">
        <f t="shared" si="4"/>
        <v>40657</v>
      </c>
      <c r="X43" s="237">
        <f t="shared" si="3"/>
        <v>40684</v>
      </c>
    </row>
    <row r="44" spans="1:24" x14ac:dyDescent="0.25">
      <c r="M44" s="135">
        <v>43079</v>
      </c>
      <c r="N44" s="135">
        <v>43070</v>
      </c>
      <c r="S44" s="238" t="s">
        <v>145</v>
      </c>
      <c r="T44" s="238" t="s">
        <v>68</v>
      </c>
      <c r="U44" s="218" t="s">
        <v>173</v>
      </c>
      <c r="V44" s="218">
        <v>5</v>
      </c>
      <c r="W44" s="219">
        <f t="shared" si="4"/>
        <v>40685</v>
      </c>
      <c r="X44" s="239">
        <f t="shared" si="3"/>
        <v>40719</v>
      </c>
    </row>
    <row r="45" spans="1:24" x14ac:dyDescent="0.25">
      <c r="M45" s="135">
        <v>43080</v>
      </c>
      <c r="N45" s="135">
        <v>43070</v>
      </c>
      <c r="S45" s="236" t="s">
        <v>145</v>
      </c>
      <c r="T45" s="236" t="s">
        <v>69</v>
      </c>
      <c r="U45" s="216" t="s">
        <v>174</v>
      </c>
      <c r="V45" s="216">
        <v>4</v>
      </c>
      <c r="W45" s="217">
        <f t="shared" si="4"/>
        <v>40720</v>
      </c>
      <c r="X45" s="237">
        <f t="shared" si="3"/>
        <v>40747</v>
      </c>
    </row>
    <row r="46" spans="1:24" x14ac:dyDescent="0.25">
      <c r="M46" s="135">
        <v>43081</v>
      </c>
      <c r="N46" s="135">
        <v>43070</v>
      </c>
      <c r="S46" s="236" t="s">
        <v>145</v>
      </c>
      <c r="T46" s="236" t="s">
        <v>70</v>
      </c>
      <c r="U46" s="216" t="s">
        <v>175</v>
      </c>
      <c r="V46" s="216">
        <v>4</v>
      </c>
      <c r="W46" s="217">
        <f t="shared" si="4"/>
        <v>40748</v>
      </c>
      <c r="X46" s="237">
        <f t="shared" si="3"/>
        <v>40775</v>
      </c>
    </row>
    <row r="47" spans="1:24" x14ac:dyDescent="0.25">
      <c r="M47" s="135">
        <v>43082</v>
      </c>
      <c r="N47" s="135">
        <v>43070</v>
      </c>
      <c r="S47" s="238" t="s">
        <v>145</v>
      </c>
      <c r="T47" s="238" t="s">
        <v>71</v>
      </c>
      <c r="U47" s="218" t="s">
        <v>176</v>
      </c>
      <c r="V47" s="218">
        <v>5</v>
      </c>
      <c r="W47" s="219">
        <f t="shared" si="4"/>
        <v>40776</v>
      </c>
      <c r="X47" s="239">
        <f t="shared" si="3"/>
        <v>40810</v>
      </c>
    </row>
    <row r="48" spans="1:24" ht="15.75" thickBot="1" x14ac:dyDescent="0.3">
      <c r="M48" s="135">
        <v>43083</v>
      </c>
      <c r="N48" s="135">
        <v>43070</v>
      </c>
      <c r="S48" s="240" t="s">
        <v>145</v>
      </c>
      <c r="T48" s="240" t="s">
        <v>72</v>
      </c>
      <c r="U48" s="241" t="s">
        <v>177</v>
      </c>
      <c r="V48" s="241">
        <v>5</v>
      </c>
      <c r="W48" s="242">
        <f t="shared" si="4"/>
        <v>40811</v>
      </c>
      <c r="X48" s="243">
        <f t="shared" si="3"/>
        <v>40845</v>
      </c>
    </row>
    <row r="49" spans="13:24" x14ac:dyDescent="0.25">
      <c r="M49" s="135">
        <v>43084</v>
      </c>
      <c r="N49" s="135">
        <v>43070</v>
      </c>
      <c r="S49" s="220" t="s">
        <v>146</v>
      </c>
      <c r="T49" s="220" t="s">
        <v>61</v>
      </c>
      <c r="U49" s="221" t="s">
        <v>178</v>
      </c>
      <c r="V49" s="221">
        <v>4</v>
      </c>
      <c r="W49" s="222">
        <f t="shared" si="4"/>
        <v>40846</v>
      </c>
      <c r="X49" s="223">
        <f t="shared" si="3"/>
        <v>40873</v>
      </c>
    </row>
    <row r="50" spans="13:24" x14ac:dyDescent="0.25">
      <c r="M50" s="135">
        <v>43085</v>
      </c>
      <c r="N50" s="135">
        <v>43070</v>
      </c>
      <c r="S50" s="226" t="s">
        <v>146</v>
      </c>
      <c r="T50" s="226" t="s">
        <v>62</v>
      </c>
      <c r="U50" s="214" t="s">
        <v>179</v>
      </c>
      <c r="V50" s="214">
        <v>5</v>
      </c>
      <c r="W50" s="215">
        <f t="shared" si="4"/>
        <v>40874</v>
      </c>
      <c r="X50" s="227">
        <f t="shared" si="3"/>
        <v>40908</v>
      </c>
    </row>
    <row r="51" spans="13:24" x14ac:dyDescent="0.25">
      <c r="M51" s="135">
        <v>43086</v>
      </c>
      <c r="N51" s="135">
        <v>43070</v>
      </c>
      <c r="S51" s="224" t="s">
        <v>146</v>
      </c>
      <c r="T51" s="224" t="s">
        <v>63</v>
      </c>
      <c r="U51" s="212" t="s">
        <v>180</v>
      </c>
      <c r="V51" s="212">
        <v>4</v>
      </c>
      <c r="W51" s="213">
        <f t="shared" si="4"/>
        <v>40909</v>
      </c>
      <c r="X51" s="225">
        <f t="shared" si="3"/>
        <v>40936</v>
      </c>
    </row>
    <row r="52" spans="13:24" x14ac:dyDescent="0.25">
      <c r="M52" s="135">
        <v>43087</v>
      </c>
      <c r="N52" s="135">
        <v>43070</v>
      </c>
      <c r="S52" s="224" t="s">
        <v>146</v>
      </c>
      <c r="T52" s="224" t="s">
        <v>64</v>
      </c>
      <c r="U52" s="212" t="s">
        <v>181</v>
      </c>
      <c r="V52" s="212">
        <v>4</v>
      </c>
      <c r="W52" s="213">
        <f t="shared" si="4"/>
        <v>40937</v>
      </c>
      <c r="X52" s="225">
        <f t="shared" si="3"/>
        <v>40964</v>
      </c>
    </row>
    <row r="53" spans="13:24" x14ac:dyDescent="0.25">
      <c r="M53" s="135">
        <v>43088</v>
      </c>
      <c r="N53" s="135">
        <v>43070</v>
      </c>
      <c r="S53" s="226" t="s">
        <v>146</v>
      </c>
      <c r="T53" s="226" t="s">
        <v>65</v>
      </c>
      <c r="U53" s="214" t="s">
        <v>182</v>
      </c>
      <c r="V53" s="214">
        <v>5</v>
      </c>
      <c r="W53" s="215">
        <f t="shared" si="4"/>
        <v>40965</v>
      </c>
      <c r="X53" s="227">
        <f t="shared" si="3"/>
        <v>40999</v>
      </c>
    </row>
    <row r="54" spans="13:24" x14ac:dyDescent="0.25">
      <c r="M54" s="135">
        <v>43089</v>
      </c>
      <c r="N54" s="135">
        <v>43070</v>
      </c>
      <c r="S54" s="224" t="s">
        <v>146</v>
      </c>
      <c r="T54" s="224" t="s">
        <v>66</v>
      </c>
      <c r="U54" s="212" t="s">
        <v>183</v>
      </c>
      <c r="V54" s="212">
        <v>4</v>
      </c>
      <c r="W54" s="213">
        <f t="shared" si="4"/>
        <v>41000</v>
      </c>
      <c r="X54" s="225">
        <f t="shared" si="3"/>
        <v>41027</v>
      </c>
    </row>
    <row r="55" spans="13:24" x14ac:dyDescent="0.25">
      <c r="M55" s="135">
        <v>43090</v>
      </c>
      <c r="N55" s="135">
        <v>43070</v>
      </c>
      <c r="S55" s="224" t="s">
        <v>146</v>
      </c>
      <c r="T55" s="224" t="s">
        <v>67</v>
      </c>
      <c r="U55" s="212" t="s">
        <v>184</v>
      </c>
      <c r="V55" s="212">
        <v>4</v>
      </c>
      <c r="W55" s="213">
        <f t="shared" si="4"/>
        <v>41028</v>
      </c>
      <c r="X55" s="225">
        <f t="shared" si="3"/>
        <v>41055</v>
      </c>
    </row>
    <row r="56" spans="13:24" x14ac:dyDescent="0.25">
      <c r="M56" s="135">
        <v>43091</v>
      </c>
      <c r="N56" s="135">
        <v>43070</v>
      </c>
      <c r="S56" s="226" t="s">
        <v>146</v>
      </c>
      <c r="T56" s="226" t="s">
        <v>68</v>
      </c>
      <c r="U56" s="214" t="s">
        <v>185</v>
      </c>
      <c r="V56" s="214">
        <v>5</v>
      </c>
      <c r="W56" s="215">
        <f t="shared" si="4"/>
        <v>41056</v>
      </c>
      <c r="X56" s="227">
        <f t="shared" si="3"/>
        <v>41090</v>
      </c>
    </row>
    <row r="57" spans="13:24" x14ac:dyDescent="0.25">
      <c r="M57" s="135">
        <v>43092</v>
      </c>
      <c r="N57" s="135">
        <v>43070</v>
      </c>
      <c r="S57" s="224" t="s">
        <v>146</v>
      </c>
      <c r="T57" s="224" t="s">
        <v>69</v>
      </c>
      <c r="U57" s="212" t="s">
        <v>186</v>
      </c>
      <c r="V57" s="212">
        <v>4</v>
      </c>
      <c r="W57" s="213">
        <f t="shared" si="4"/>
        <v>41091</v>
      </c>
      <c r="X57" s="225">
        <f t="shared" ref="X57:X88" si="5">+W57+($V57*7)-1</f>
        <v>41118</v>
      </c>
    </row>
    <row r="58" spans="13:24" x14ac:dyDescent="0.25">
      <c r="M58" s="135">
        <v>43093</v>
      </c>
      <c r="N58" s="135">
        <v>43070</v>
      </c>
      <c r="S58" s="224" t="s">
        <v>146</v>
      </c>
      <c r="T58" s="224" t="s">
        <v>70</v>
      </c>
      <c r="U58" s="212" t="s">
        <v>187</v>
      </c>
      <c r="V58" s="212">
        <v>4</v>
      </c>
      <c r="W58" s="213">
        <f t="shared" ref="W58:W89" si="6">+X57+1</f>
        <v>41119</v>
      </c>
      <c r="X58" s="225">
        <f t="shared" si="5"/>
        <v>41146</v>
      </c>
    </row>
    <row r="59" spans="13:24" x14ac:dyDescent="0.25">
      <c r="M59" s="135">
        <v>43094</v>
      </c>
      <c r="N59" s="135">
        <v>43070</v>
      </c>
      <c r="S59" s="226" t="s">
        <v>146</v>
      </c>
      <c r="T59" s="226" t="s">
        <v>71</v>
      </c>
      <c r="U59" s="214" t="s">
        <v>188</v>
      </c>
      <c r="V59" s="214">
        <v>5</v>
      </c>
      <c r="W59" s="215">
        <f t="shared" si="6"/>
        <v>41147</v>
      </c>
      <c r="X59" s="227">
        <f t="shared" si="5"/>
        <v>41181</v>
      </c>
    </row>
    <row r="60" spans="13:24" ht="15.75" thickBot="1" x14ac:dyDescent="0.3">
      <c r="M60" s="135">
        <v>43095</v>
      </c>
      <c r="N60" s="135">
        <v>43070</v>
      </c>
      <c r="S60" s="244" t="s">
        <v>146</v>
      </c>
      <c r="T60" s="244" t="s">
        <v>72</v>
      </c>
      <c r="U60" s="245" t="s">
        <v>189</v>
      </c>
      <c r="V60" s="245">
        <v>4</v>
      </c>
      <c r="W60" s="246">
        <f t="shared" si="6"/>
        <v>41182</v>
      </c>
      <c r="X60" s="247">
        <f t="shared" si="5"/>
        <v>41209</v>
      </c>
    </row>
    <row r="61" spans="13:24" x14ac:dyDescent="0.25">
      <c r="M61" s="135">
        <v>43096</v>
      </c>
      <c r="N61" s="135">
        <v>43070</v>
      </c>
      <c r="S61" s="232" t="s">
        <v>147</v>
      </c>
      <c r="T61" s="232" t="s">
        <v>61</v>
      </c>
      <c r="U61" s="233" t="s">
        <v>190</v>
      </c>
      <c r="V61" s="233">
        <v>4</v>
      </c>
      <c r="W61" s="234">
        <f t="shared" si="6"/>
        <v>41210</v>
      </c>
      <c r="X61" s="235">
        <f t="shared" si="5"/>
        <v>41237</v>
      </c>
    </row>
    <row r="62" spans="13:24" x14ac:dyDescent="0.25">
      <c r="M62" s="135">
        <v>43097</v>
      </c>
      <c r="N62" s="135">
        <v>43070</v>
      </c>
      <c r="S62" s="238" t="s">
        <v>147</v>
      </c>
      <c r="T62" s="238" t="s">
        <v>62</v>
      </c>
      <c r="U62" s="218" t="s">
        <v>191</v>
      </c>
      <c r="V62" s="218">
        <v>5</v>
      </c>
      <c r="W62" s="219">
        <f t="shared" si="6"/>
        <v>41238</v>
      </c>
      <c r="X62" s="239">
        <f t="shared" si="5"/>
        <v>41272</v>
      </c>
    </row>
    <row r="63" spans="13:24" x14ac:dyDescent="0.25">
      <c r="M63" s="135">
        <v>43098</v>
      </c>
      <c r="N63" s="135">
        <v>43070</v>
      </c>
      <c r="S63" s="236" t="s">
        <v>147</v>
      </c>
      <c r="T63" s="236" t="s">
        <v>63</v>
      </c>
      <c r="U63" s="216" t="s">
        <v>192</v>
      </c>
      <c r="V63" s="216">
        <v>4</v>
      </c>
      <c r="W63" s="217">
        <f t="shared" si="6"/>
        <v>41273</v>
      </c>
      <c r="X63" s="237">
        <f t="shared" si="5"/>
        <v>41300</v>
      </c>
    </row>
    <row r="64" spans="13:24" x14ac:dyDescent="0.25">
      <c r="M64" s="135">
        <v>43099</v>
      </c>
      <c r="N64" s="135">
        <v>43070</v>
      </c>
      <c r="S64" s="236" t="s">
        <v>147</v>
      </c>
      <c r="T64" s="236" t="s">
        <v>64</v>
      </c>
      <c r="U64" s="216" t="s">
        <v>193</v>
      </c>
      <c r="V64" s="216">
        <v>4</v>
      </c>
      <c r="W64" s="217">
        <f t="shared" si="6"/>
        <v>41301</v>
      </c>
      <c r="X64" s="237">
        <f t="shared" si="5"/>
        <v>41328</v>
      </c>
    </row>
    <row r="65" spans="13:24" x14ac:dyDescent="0.25">
      <c r="M65" s="135">
        <v>43100</v>
      </c>
      <c r="N65" s="135">
        <v>43101</v>
      </c>
      <c r="S65" s="238" t="s">
        <v>147</v>
      </c>
      <c r="T65" s="238" t="s">
        <v>65</v>
      </c>
      <c r="U65" s="218" t="s">
        <v>194</v>
      </c>
      <c r="V65" s="218">
        <v>5</v>
      </c>
      <c r="W65" s="219">
        <f t="shared" si="6"/>
        <v>41329</v>
      </c>
      <c r="X65" s="239">
        <f t="shared" si="5"/>
        <v>41363</v>
      </c>
    </row>
    <row r="66" spans="13:24" x14ac:dyDescent="0.25">
      <c r="M66" s="135">
        <v>43101</v>
      </c>
      <c r="N66" s="135">
        <v>43101</v>
      </c>
      <c r="S66" s="236" t="s">
        <v>147</v>
      </c>
      <c r="T66" s="236" t="s">
        <v>66</v>
      </c>
      <c r="U66" s="216" t="s">
        <v>195</v>
      </c>
      <c r="V66" s="216">
        <v>4</v>
      </c>
      <c r="W66" s="217">
        <f t="shared" si="6"/>
        <v>41364</v>
      </c>
      <c r="X66" s="237">
        <f t="shared" si="5"/>
        <v>41391</v>
      </c>
    </row>
    <row r="67" spans="13:24" x14ac:dyDescent="0.25">
      <c r="M67" s="135">
        <v>43102</v>
      </c>
      <c r="N67" s="135">
        <v>43101</v>
      </c>
      <c r="S67" s="236" t="s">
        <v>147</v>
      </c>
      <c r="T67" s="236" t="s">
        <v>67</v>
      </c>
      <c r="U67" s="216" t="s">
        <v>196</v>
      </c>
      <c r="V67" s="216">
        <v>4</v>
      </c>
      <c r="W67" s="217">
        <f t="shared" si="6"/>
        <v>41392</v>
      </c>
      <c r="X67" s="237">
        <f t="shared" si="5"/>
        <v>41419</v>
      </c>
    </row>
    <row r="68" spans="13:24" x14ac:dyDescent="0.25">
      <c r="M68" s="135">
        <v>43103</v>
      </c>
      <c r="N68" s="135">
        <v>43101</v>
      </c>
      <c r="S68" s="238" t="s">
        <v>147</v>
      </c>
      <c r="T68" s="238" t="s">
        <v>68</v>
      </c>
      <c r="U68" s="218" t="s">
        <v>197</v>
      </c>
      <c r="V68" s="218">
        <v>5</v>
      </c>
      <c r="W68" s="219">
        <f t="shared" si="6"/>
        <v>41420</v>
      </c>
      <c r="X68" s="239">
        <f t="shared" si="5"/>
        <v>41454</v>
      </c>
    </row>
    <row r="69" spans="13:24" x14ac:dyDescent="0.25">
      <c r="M69" s="135">
        <v>43104</v>
      </c>
      <c r="N69" s="135">
        <v>43101</v>
      </c>
      <c r="S69" s="236" t="s">
        <v>147</v>
      </c>
      <c r="T69" s="236" t="s">
        <v>69</v>
      </c>
      <c r="U69" s="216" t="s">
        <v>198</v>
      </c>
      <c r="V69" s="216">
        <v>4</v>
      </c>
      <c r="W69" s="217">
        <f t="shared" si="6"/>
        <v>41455</v>
      </c>
      <c r="X69" s="237">
        <f t="shared" si="5"/>
        <v>41482</v>
      </c>
    </row>
    <row r="70" spans="13:24" x14ac:dyDescent="0.25">
      <c r="M70" s="135">
        <v>43105</v>
      </c>
      <c r="N70" s="135">
        <v>43101</v>
      </c>
      <c r="S70" s="236" t="s">
        <v>147</v>
      </c>
      <c r="T70" s="236" t="s">
        <v>70</v>
      </c>
      <c r="U70" s="216" t="s">
        <v>199</v>
      </c>
      <c r="V70" s="216">
        <v>4</v>
      </c>
      <c r="W70" s="217">
        <f t="shared" si="6"/>
        <v>41483</v>
      </c>
      <c r="X70" s="237">
        <f t="shared" si="5"/>
        <v>41510</v>
      </c>
    </row>
    <row r="71" spans="13:24" x14ac:dyDescent="0.25">
      <c r="M71" s="135">
        <v>43106</v>
      </c>
      <c r="N71" s="135">
        <v>43101</v>
      </c>
      <c r="S71" s="238" t="s">
        <v>147</v>
      </c>
      <c r="T71" s="238" t="s">
        <v>71</v>
      </c>
      <c r="U71" s="218" t="s">
        <v>200</v>
      </c>
      <c r="V71" s="218">
        <v>5</v>
      </c>
      <c r="W71" s="219">
        <f t="shared" si="6"/>
        <v>41511</v>
      </c>
      <c r="X71" s="239">
        <f t="shared" si="5"/>
        <v>41545</v>
      </c>
    </row>
    <row r="72" spans="13:24" ht="15.75" thickBot="1" x14ac:dyDescent="0.3">
      <c r="M72" s="135">
        <v>43107</v>
      </c>
      <c r="N72" s="135">
        <v>43101</v>
      </c>
      <c r="S72" s="248" t="s">
        <v>147</v>
      </c>
      <c r="T72" s="248" t="s">
        <v>72</v>
      </c>
      <c r="U72" s="249" t="s">
        <v>201</v>
      </c>
      <c r="V72" s="249">
        <v>4</v>
      </c>
      <c r="W72" s="250">
        <f t="shared" si="6"/>
        <v>41546</v>
      </c>
      <c r="X72" s="251">
        <f t="shared" si="5"/>
        <v>41573</v>
      </c>
    </row>
    <row r="73" spans="13:24" x14ac:dyDescent="0.25">
      <c r="M73" s="135">
        <v>43108</v>
      </c>
      <c r="N73" s="135">
        <v>43101</v>
      </c>
      <c r="S73" s="220" t="s">
        <v>148</v>
      </c>
      <c r="T73" s="220" t="s">
        <v>61</v>
      </c>
      <c r="U73" s="221" t="s">
        <v>202</v>
      </c>
      <c r="V73" s="221">
        <v>4</v>
      </c>
      <c r="W73" s="222">
        <f t="shared" si="6"/>
        <v>41574</v>
      </c>
      <c r="X73" s="223">
        <f t="shared" si="5"/>
        <v>41601</v>
      </c>
    </row>
    <row r="74" spans="13:24" x14ac:dyDescent="0.25">
      <c r="M74" s="135">
        <v>43109</v>
      </c>
      <c r="N74" s="135">
        <v>43101</v>
      </c>
      <c r="S74" s="226" t="s">
        <v>148</v>
      </c>
      <c r="T74" s="226" t="s">
        <v>62</v>
      </c>
      <c r="U74" s="214" t="s">
        <v>203</v>
      </c>
      <c r="V74" s="214">
        <v>5</v>
      </c>
      <c r="W74" s="215">
        <f t="shared" si="6"/>
        <v>41602</v>
      </c>
      <c r="X74" s="227">
        <f t="shared" si="5"/>
        <v>41636</v>
      </c>
    </row>
    <row r="75" spans="13:24" x14ac:dyDescent="0.25">
      <c r="M75" s="135">
        <v>43110</v>
      </c>
      <c r="N75" s="135">
        <v>43101</v>
      </c>
      <c r="S75" s="224" t="s">
        <v>148</v>
      </c>
      <c r="T75" s="224" t="s">
        <v>63</v>
      </c>
      <c r="U75" s="212" t="s">
        <v>204</v>
      </c>
      <c r="V75" s="212">
        <v>4</v>
      </c>
      <c r="W75" s="213">
        <f t="shared" si="6"/>
        <v>41637</v>
      </c>
      <c r="X75" s="225">
        <f t="shared" si="5"/>
        <v>41664</v>
      </c>
    </row>
    <row r="76" spans="13:24" x14ac:dyDescent="0.25">
      <c r="M76" s="135">
        <v>43111</v>
      </c>
      <c r="N76" s="135">
        <v>43101</v>
      </c>
      <c r="S76" s="224" t="s">
        <v>148</v>
      </c>
      <c r="T76" s="224" t="s">
        <v>64</v>
      </c>
      <c r="U76" s="212" t="s">
        <v>205</v>
      </c>
      <c r="V76" s="212">
        <v>4</v>
      </c>
      <c r="W76" s="213">
        <f t="shared" si="6"/>
        <v>41665</v>
      </c>
      <c r="X76" s="225">
        <f t="shared" si="5"/>
        <v>41692</v>
      </c>
    </row>
    <row r="77" spans="13:24" x14ac:dyDescent="0.25">
      <c r="M77" s="135">
        <v>43112</v>
      </c>
      <c r="N77" s="135">
        <v>43101</v>
      </c>
      <c r="S77" s="226" t="s">
        <v>148</v>
      </c>
      <c r="T77" s="226" t="s">
        <v>65</v>
      </c>
      <c r="U77" s="214" t="s">
        <v>206</v>
      </c>
      <c r="V77" s="214">
        <v>5</v>
      </c>
      <c r="W77" s="215">
        <f t="shared" si="6"/>
        <v>41693</v>
      </c>
      <c r="X77" s="227">
        <f t="shared" si="5"/>
        <v>41727</v>
      </c>
    </row>
    <row r="78" spans="13:24" x14ac:dyDescent="0.25">
      <c r="M78" s="135">
        <v>43113</v>
      </c>
      <c r="N78" s="135">
        <v>43101</v>
      </c>
      <c r="S78" s="224" t="s">
        <v>148</v>
      </c>
      <c r="T78" s="224" t="s">
        <v>66</v>
      </c>
      <c r="U78" s="212" t="s">
        <v>207</v>
      </c>
      <c r="V78" s="212">
        <v>4</v>
      </c>
      <c r="W78" s="213">
        <f t="shared" si="6"/>
        <v>41728</v>
      </c>
      <c r="X78" s="225">
        <f t="shared" si="5"/>
        <v>41755</v>
      </c>
    </row>
    <row r="79" spans="13:24" x14ac:dyDescent="0.25">
      <c r="M79" s="135">
        <v>43114</v>
      </c>
      <c r="N79" s="135">
        <v>43101</v>
      </c>
      <c r="S79" s="224" t="s">
        <v>148</v>
      </c>
      <c r="T79" s="224" t="s">
        <v>67</v>
      </c>
      <c r="U79" s="212" t="s">
        <v>208</v>
      </c>
      <c r="V79" s="212">
        <v>4</v>
      </c>
      <c r="W79" s="213">
        <f t="shared" si="6"/>
        <v>41756</v>
      </c>
      <c r="X79" s="225">
        <f t="shared" si="5"/>
        <v>41783</v>
      </c>
    </row>
    <row r="80" spans="13:24" x14ac:dyDescent="0.25">
      <c r="M80" s="135">
        <v>43115</v>
      </c>
      <c r="N80" s="135">
        <v>43101</v>
      </c>
      <c r="S80" s="226" t="s">
        <v>148</v>
      </c>
      <c r="T80" s="226" t="s">
        <v>68</v>
      </c>
      <c r="U80" s="214" t="s">
        <v>209</v>
      </c>
      <c r="V80" s="214">
        <v>5</v>
      </c>
      <c r="W80" s="215">
        <f t="shared" si="6"/>
        <v>41784</v>
      </c>
      <c r="X80" s="227">
        <f t="shared" si="5"/>
        <v>41818</v>
      </c>
    </row>
    <row r="81" spans="13:24" x14ac:dyDescent="0.25">
      <c r="M81" s="135">
        <v>43116</v>
      </c>
      <c r="N81" s="135">
        <v>43101</v>
      </c>
      <c r="S81" s="224" t="s">
        <v>148</v>
      </c>
      <c r="T81" s="224" t="s">
        <v>69</v>
      </c>
      <c r="U81" s="212" t="s">
        <v>210</v>
      </c>
      <c r="V81" s="212">
        <v>4</v>
      </c>
      <c r="W81" s="213">
        <f t="shared" si="6"/>
        <v>41819</v>
      </c>
      <c r="X81" s="225">
        <f t="shared" si="5"/>
        <v>41846</v>
      </c>
    </row>
    <row r="82" spans="13:24" x14ac:dyDescent="0.25">
      <c r="M82" s="135">
        <v>43117</v>
      </c>
      <c r="N82" s="135">
        <v>43101</v>
      </c>
      <c r="S82" s="224" t="s">
        <v>148</v>
      </c>
      <c r="T82" s="224" t="s">
        <v>70</v>
      </c>
      <c r="U82" s="212" t="s">
        <v>211</v>
      </c>
      <c r="V82" s="212">
        <v>4</v>
      </c>
      <c r="W82" s="213">
        <f t="shared" si="6"/>
        <v>41847</v>
      </c>
      <c r="X82" s="225">
        <f t="shared" si="5"/>
        <v>41874</v>
      </c>
    </row>
    <row r="83" spans="13:24" x14ac:dyDescent="0.25">
      <c r="M83" s="135">
        <v>43118</v>
      </c>
      <c r="N83" s="135">
        <v>43101</v>
      </c>
      <c r="S83" s="226" t="s">
        <v>148</v>
      </c>
      <c r="T83" s="226" t="s">
        <v>71</v>
      </c>
      <c r="U83" s="214" t="s">
        <v>212</v>
      </c>
      <c r="V83" s="214">
        <v>5</v>
      </c>
      <c r="W83" s="215">
        <f t="shared" si="6"/>
        <v>41875</v>
      </c>
      <c r="X83" s="227">
        <f t="shared" si="5"/>
        <v>41909</v>
      </c>
    </row>
    <row r="84" spans="13:24" ht="15.75" thickBot="1" x14ac:dyDescent="0.3">
      <c r="M84" s="135">
        <v>43119</v>
      </c>
      <c r="N84" s="135">
        <v>43101</v>
      </c>
      <c r="S84" s="244" t="s">
        <v>148</v>
      </c>
      <c r="T84" s="244" t="s">
        <v>72</v>
      </c>
      <c r="U84" s="245" t="s">
        <v>213</v>
      </c>
      <c r="V84" s="245">
        <v>4</v>
      </c>
      <c r="W84" s="246">
        <f t="shared" si="6"/>
        <v>41910</v>
      </c>
      <c r="X84" s="247">
        <f t="shared" si="5"/>
        <v>41937</v>
      </c>
    </row>
    <row r="85" spans="13:24" x14ac:dyDescent="0.25">
      <c r="M85" s="135">
        <v>43120</v>
      </c>
      <c r="N85" s="135">
        <v>43101</v>
      </c>
      <c r="S85" s="232" t="s">
        <v>149</v>
      </c>
      <c r="T85" s="232" t="s">
        <v>61</v>
      </c>
      <c r="U85" s="233" t="s">
        <v>214</v>
      </c>
      <c r="V85" s="233">
        <v>4</v>
      </c>
      <c r="W85" s="234">
        <f t="shared" si="6"/>
        <v>41938</v>
      </c>
      <c r="X85" s="235">
        <f t="shared" si="5"/>
        <v>41965</v>
      </c>
    </row>
    <row r="86" spans="13:24" x14ac:dyDescent="0.25">
      <c r="M86" s="135">
        <v>43121</v>
      </c>
      <c r="N86" s="135">
        <v>43101</v>
      </c>
      <c r="S86" s="238" t="s">
        <v>149</v>
      </c>
      <c r="T86" s="238" t="s">
        <v>62</v>
      </c>
      <c r="U86" s="218" t="s">
        <v>215</v>
      </c>
      <c r="V86" s="218">
        <v>5</v>
      </c>
      <c r="W86" s="219">
        <f t="shared" si="6"/>
        <v>41966</v>
      </c>
      <c r="X86" s="239">
        <f t="shared" si="5"/>
        <v>42000</v>
      </c>
    </row>
    <row r="87" spans="13:24" x14ac:dyDescent="0.25">
      <c r="M87" s="135">
        <v>43122</v>
      </c>
      <c r="N87" s="135">
        <v>43101</v>
      </c>
      <c r="S87" s="236" t="s">
        <v>149</v>
      </c>
      <c r="T87" s="236" t="s">
        <v>63</v>
      </c>
      <c r="U87" s="216" t="s">
        <v>216</v>
      </c>
      <c r="V87" s="216">
        <v>4</v>
      </c>
      <c r="W87" s="217">
        <f t="shared" si="6"/>
        <v>42001</v>
      </c>
      <c r="X87" s="237">
        <f t="shared" si="5"/>
        <v>42028</v>
      </c>
    </row>
    <row r="88" spans="13:24" x14ac:dyDescent="0.25">
      <c r="M88" s="135">
        <v>43123</v>
      </c>
      <c r="N88" s="135">
        <v>43101</v>
      </c>
      <c r="S88" s="236" t="s">
        <v>149</v>
      </c>
      <c r="T88" s="236" t="s">
        <v>64</v>
      </c>
      <c r="U88" s="216" t="s">
        <v>217</v>
      </c>
      <c r="V88" s="216">
        <v>4</v>
      </c>
      <c r="W88" s="217">
        <f t="shared" si="6"/>
        <v>42029</v>
      </c>
      <c r="X88" s="237">
        <f t="shared" si="5"/>
        <v>42056</v>
      </c>
    </row>
    <row r="89" spans="13:24" x14ac:dyDescent="0.25">
      <c r="M89" s="135">
        <v>43124</v>
      </c>
      <c r="N89" s="135">
        <v>43101</v>
      </c>
      <c r="S89" s="238" t="s">
        <v>149</v>
      </c>
      <c r="T89" s="238" t="s">
        <v>65</v>
      </c>
      <c r="U89" s="218" t="s">
        <v>218</v>
      </c>
      <c r="V89" s="218">
        <v>5</v>
      </c>
      <c r="W89" s="219">
        <f t="shared" si="6"/>
        <v>42057</v>
      </c>
      <c r="X89" s="239">
        <f t="shared" ref="X89:X120" si="7">+W89+($V89*7)-1</f>
        <v>42091</v>
      </c>
    </row>
    <row r="90" spans="13:24" x14ac:dyDescent="0.25">
      <c r="M90" s="135">
        <v>43125</v>
      </c>
      <c r="N90" s="135">
        <v>43101</v>
      </c>
      <c r="S90" s="236" t="s">
        <v>149</v>
      </c>
      <c r="T90" s="236" t="s">
        <v>66</v>
      </c>
      <c r="U90" s="216" t="s">
        <v>219</v>
      </c>
      <c r="V90" s="216">
        <v>4</v>
      </c>
      <c r="W90" s="217">
        <f t="shared" ref="W90:W121" si="8">+X89+1</f>
        <v>42092</v>
      </c>
      <c r="X90" s="237">
        <f t="shared" si="7"/>
        <v>42119</v>
      </c>
    </row>
    <row r="91" spans="13:24" x14ac:dyDescent="0.25">
      <c r="M91" s="135">
        <v>43126</v>
      </c>
      <c r="N91" s="135">
        <v>43101</v>
      </c>
      <c r="S91" s="236" t="s">
        <v>149</v>
      </c>
      <c r="T91" s="236" t="s">
        <v>67</v>
      </c>
      <c r="U91" s="216" t="s">
        <v>220</v>
      </c>
      <c r="V91" s="216">
        <v>4</v>
      </c>
      <c r="W91" s="217">
        <f t="shared" si="8"/>
        <v>42120</v>
      </c>
      <c r="X91" s="237">
        <f t="shared" si="7"/>
        <v>42147</v>
      </c>
    </row>
    <row r="92" spans="13:24" x14ac:dyDescent="0.25">
      <c r="M92" s="135">
        <v>43127</v>
      </c>
      <c r="N92" s="135">
        <v>43101</v>
      </c>
      <c r="S92" s="238" t="s">
        <v>149</v>
      </c>
      <c r="T92" s="238" t="s">
        <v>68</v>
      </c>
      <c r="U92" s="218" t="s">
        <v>221</v>
      </c>
      <c r="V92" s="218">
        <v>5</v>
      </c>
      <c r="W92" s="219">
        <f t="shared" si="8"/>
        <v>42148</v>
      </c>
      <c r="X92" s="239">
        <f t="shared" si="7"/>
        <v>42182</v>
      </c>
    </row>
    <row r="93" spans="13:24" x14ac:dyDescent="0.25">
      <c r="M93" s="135">
        <v>43128</v>
      </c>
      <c r="N93" s="135">
        <v>43132</v>
      </c>
      <c r="S93" s="236" t="s">
        <v>149</v>
      </c>
      <c r="T93" s="236" t="s">
        <v>69</v>
      </c>
      <c r="U93" s="216" t="s">
        <v>222</v>
      </c>
      <c r="V93" s="216">
        <v>4</v>
      </c>
      <c r="W93" s="217">
        <f t="shared" si="8"/>
        <v>42183</v>
      </c>
      <c r="X93" s="237">
        <f t="shared" si="7"/>
        <v>42210</v>
      </c>
    </row>
    <row r="94" spans="13:24" x14ac:dyDescent="0.25">
      <c r="M94" s="135">
        <v>43129</v>
      </c>
      <c r="N94" s="135">
        <v>43132</v>
      </c>
      <c r="S94" s="236" t="s">
        <v>149</v>
      </c>
      <c r="T94" s="236" t="s">
        <v>70</v>
      </c>
      <c r="U94" s="216" t="s">
        <v>223</v>
      </c>
      <c r="V94" s="216">
        <v>4</v>
      </c>
      <c r="W94" s="217">
        <f t="shared" si="8"/>
        <v>42211</v>
      </c>
      <c r="X94" s="237">
        <f t="shared" si="7"/>
        <v>42238</v>
      </c>
    </row>
    <row r="95" spans="13:24" x14ac:dyDescent="0.25">
      <c r="M95" s="135">
        <v>43130</v>
      </c>
      <c r="N95" s="135">
        <v>43132</v>
      </c>
      <c r="S95" s="238" t="s">
        <v>149</v>
      </c>
      <c r="T95" s="238" t="s">
        <v>71</v>
      </c>
      <c r="U95" s="218" t="s">
        <v>224</v>
      </c>
      <c r="V95" s="218">
        <v>5</v>
      </c>
      <c r="W95" s="219">
        <f t="shared" si="8"/>
        <v>42239</v>
      </c>
      <c r="X95" s="239">
        <f t="shared" si="7"/>
        <v>42273</v>
      </c>
    </row>
    <row r="96" spans="13:24" ht="15.75" thickBot="1" x14ac:dyDescent="0.3">
      <c r="M96" s="135">
        <v>43131</v>
      </c>
      <c r="N96" s="135">
        <v>43132</v>
      </c>
      <c r="S96" s="248" t="s">
        <v>149</v>
      </c>
      <c r="T96" s="248" t="s">
        <v>72</v>
      </c>
      <c r="U96" s="249" t="s">
        <v>225</v>
      </c>
      <c r="V96" s="249">
        <v>4</v>
      </c>
      <c r="W96" s="250">
        <f t="shared" si="8"/>
        <v>42274</v>
      </c>
      <c r="X96" s="251">
        <f t="shared" si="7"/>
        <v>42301</v>
      </c>
    </row>
    <row r="97" spans="13:24" x14ac:dyDescent="0.25">
      <c r="M97" s="135">
        <v>43132</v>
      </c>
      <c r="N97" s="135">
        <v>43132</v>
      </c>
      <c r="S97" s="220" t="s">
        <v>150</v>
      </c>
      <c r="T97" s="220" t="s">
        <v>61</v>
      </c>
      <c r="U97" s="221" t="s">
        <v>226</v>
      </c>
      <c r="V97" s="221">
        <v>4</v>
      </c>
      <c r="W97" s="222">
        <f t="shared" si="8"/>
        <v>42302</v>
      </c>
      <c r="X97" s="223">
        <f t="shared" si="7"/>
        <v>42329</v>
      </c>
    </row>
    <row r="98" spans="13:24" x14ac:dyDescent="0.25">
      <c r="M98" s="135">
        <v>43133</v>
      </c>
      <c r="N98" s="135">
        <v>43132</v>
      </c>
      <c r="S98" s="226" t="s">
        <v>150</v>
      </c>
      <c r="T98" s="226" t="s">
        <v>62</v>
      </c>
      <c r="U98" s="214" t="s">
        <v>227</v>
      </c>
      <c r="V98" s="214">
        <v>5</v>
      </c>
      <c r="W98" s="215">
        <f t="shared" si="8"/>
        <v>42330</v>
      </c>
      <c r="X98" s="227">
        <f t="shared" si="7"/>
        <v>42364</v>
      </c>
    </row>
    <row r="99" spans="13:24" x14ac:dyDescent="0.25">
      <c r="M99" s="135">
        <v>43134</v>
      </c>
      <c r="N99" s="135">
        <v>43132</v>
      </c>
      <c r="S99" s="224" t="s">
        <v>150</v>
      </c>
      <c r="T99" s="224" t="s">
        <v>63</v>
      </c>
      <c r="U99" s="212" t="s">
        <v>228</v>
      </c>
      <c r="V99" s="212">
        <v>4</v>
      </c>
      <c r="W99" s="213">
        <f t="shared" si="8"/>
        <v>42365</v>
      </c>
      <c r="X99" s="225">
        <f t="shared" si="7"/>
        <v>42392</v>
      </c>
    </row>
    <row r="100" spans="13:24" x14ac:dyDescent="0.25">
      <c r="M100" s="135">
        <v>43135</v>
      </c>
      <c r="N100" s="135">
        <v>43132</v>
      </c>
      <c r="S100" s="224" t="s">
        <v>150</v>
      </c>
      <c r="T100" s="224" t="s">
        <v>64</v>
      </c>
      <c r="U100" s="212" t="s">
        <v>229</v>
      </c>
      <c r="V100" s="212">
        <v>4</v>
      </c>
      <c r="W100" s="213">
        <f t="shared" si="8"/>
        <v>42393</v>
      </c>
      <c r="X100" s="225">
        <f t="shared" si="7"/>
        <v>42420</v>
      </c>
    </row>
    <row r="101" spans="13:24" x14ac:dyDescent="0.25">
      <c r="M101" s="135">
        <v>43136</v>
      </c>
      <c r="N101" s="135">
        <v>43132</v>
      </c>
      <c r="S101" s="226" t="s">
        <v>150</v>
      </c>
      <c r="T101" s="226" t="s">
        <v>65</v>
      </c>
      <c r="U101" s="214" t="s">
        <v>230</v>
      </c>
      <c r="V101" s="214">
        <v>5</v>
      </c>
      <c r="W101" s="215">
        <f t="shared" si="8"/>
        <v>42421</v>
      </c>
      <c r="X101" s="227">
        <f t="shared" si="7"/>
        <v>42455</v>
      </c>
    </row>
    <row r="102" spans="13:24" x14ac:dyDescent="0.25">
      <c r="M102" s="135">
        <v>43137</v>
      </c>
      <c r="N102" s="135">
        <v>43132</v>
      </c>
      <c r="S102" s="224" t="s">
        <v>150</v>
      </c>
      <c r="T102" s="224" t="s">
        <v>66</v>
      </c>
      <c r="U102" s="212" t="s">
        <v>231</v>
      </c>
      <c r="V102" s="212">
        <v>4</v>
      </c>
      <c r="W102" s="213">
        <f t="shared" si="8"/>
        <v>42456</v>
      </c>
      <c r="X102" s="225">
        <f t="shared" si="7"/>
        <v>42483</v>
      </c>
    </row>
    <row r="103" spans="13:24" x14ac:dyDescent="0.25">
      <c r="M103" s="135">
        <v>43138</v>
      </c>
      <c r="N103" s="135">
        <v>43132</v>
      </c>
      <c r="S103" s="224" t="s">
        <v>150</v>
      </c>
      <c r="T103" s="224" t="s">
        <v>67</v>
      </c>
      <c r="U103" s="212" t="s">
        <v>232</v>
      </c>
      <c r="V103" s="212">
        <v>4</v>
      </c>
      <c r="W103" s="213">
        <f t="shared" si="8"/>
        <v>42484</v>
      </c>
      <c r="X103" s="225">
        <f t="shared" si="7"/>
        <v>42511</v>
      </c>
    </row>
    <row r="104" spans="13:24" x14ac:dyDescent="0.25">
      <c r="M104" s="135">
        <v>43139</v>
      </c>
      <c r="N104" s="135">
        <v>43132</v>
      </c>
      <c r="S104" s="226" t="s">
        <v>150</v>
      </c>
      <c r="T104" s="226" t="s">
        <v>68</v>
      </c>
      <c r="U104" s="214" t="s">
        <v>233</v>
      </c>
      <c r="V104" s="214">
        <v>5</v>
      </c>
      <c r="W104" s="215">
        <f t="shared" si="8"/>
        <v>42512</v>
      </c>
      <c r="X104" s="227">
        <f t="shared" si="7"/>
        <v>42546</v>
      </c>
    </row>
    <row r="105" spans="13:24" x14ac:dyDescent="0.25">
      <c r="M105" s="135">
        <v>43140</v>
      </c>
      <c r="N105" s="135">
        <v>43132</v>
      </c>
      <c r="S105" s="224" t="s">
        <v>150</v>
      </c>
      <c r="T105" s="224" t="s">
        <v>69</v>
      </c>
      <c r="U105" s="212" t="s">
        <v>234</v>
      </c>
      <c r="V105" s="212">
        <v>4</v>
      </c>
      <c r="W105" s="213">
        <f t="shared" si="8"/>
        <v>42547</v>
      </c>
      <c r="X105" s="225">
        <f t="shared" si="7"/>
        <v>42574</v>
      </c>
    </row>
    <row r="106" spans="13:24" x14ac:dyDescent="0.25">
      <c r="M106" s="135">
        <v>43141</v>
      </c>
      <c r="N106" s="135">
        <v>43132</v>
      </c>
      <c r="S106" s="224" t="s">
        <v>150</v>
      </c>
      <c r="T106" s="224" t="s">
        <v>70</v>
      </c>
      <c r="U106" s="212" t="s">
        <v>235</v>
      </c>
      <c r="V106" s="212">
        <v>4</v>
      </c>
      <c r="W106" s="213">
        <f t="shared" si="8"/>
        <v>42575</v>
      </c>
      <c r="X106" s="225">
        <f t="shared" si="7"/>
        <v>42602</v>
      </c>
    </row>
    <row r="107" spans="13:24" x14ac:dyDescent="0.25">
      <c r="M107" s="135">
        <v>43142</v>
      </c>
      <c r="N107" s="135">
        <v>43132</v>
      </c>
      <c r="S107" s="226" t="s">
        <v>150</v>
      </c>
      <c r="T107" s="226" t="s">
        <v>71</v>
      </c>
      <c r="U107" s="214" t="s">
        <v>236</v>
      </c>
      <c r="V107" s="214">
        <v>5</v>
      </c>
      <c r="W107" s="215">
        <f t="shared" si="8"/>
        <v>42603</v>
      </c>
      <c r="X107" s="227">
        <f t="shared" si="7"/>
        <v>42637</v>
      </c>
    </row>
    <row r="108" spans="13:24" ht="15.75" thickBot="1" x14ac:dyDescent="0.3">
      <c r="M108" s="135">
        <v>43143</v>
      </c>
      <c r="N108" s="135">
        <v>43132</v>
      </c>
      <c r="S108" s="228" t="s">
        <v>150</v>
      </c>
      <c r="T108" s="228" t="s">
        <v>72</v>
      </c>
      <c r="U108" s="229" t="s">
        <v>237</v>
      </c>
      <c r="V108" s="229">
        <v>5</v>
      </c>
      <c r="W108" s="230">
        <f t="shared" si="8"/>
        <v>42638</v>
      </c>
      <c r="X108" s="231">
        <f t="shared" si="7"/>
        <v>42672</v>
      </c>
    </row>
    <row r="109" spans="13:24" x14ac:dyDescent="0.25">
      <c r="M109" s="135">
        <v>43144</v>
      </c>
      <c r="N109" s="135">
        <v>43132</v>
      </c>
      <c r="S109" s="232" t="s">
        <v>151</v>
      </c>
      <c r="T109" s="232" t="s">
        <v>61</v>
      </c>
      <c r="U109" s="233" t="s">
        <v>238</v>
      </c>
      <c r="V109" s="233">
        <v>4</v>
      </c>
      <c r="W109" s="234">
        <f t="shared" si="8"/>
        <v>42673</v>
      </c>
      <c r="X109" s="235">
        <f t="shared" si="7"/>
        <v>42700</v>
      </c>
    </row>
    <row r="110" spans="13:24" x14ac:dyDescent="0.25">
      <c r="M110" s="135">
        <v>43145</v>
      </c>
      <c r="N110" s="135">
        <v>43132</v>
      </c>
      <c r="S110" s="238" t="s">
        <v>151</v>
      </c>
      <c r="T110" s="238" t="s">
        <v>62</v>
      </c>
      <c r="U110" s="218" t="s">
        <v>239</v>
      </c>
      <c r="V110" s="218">
        <v>5</v>
      </c>
      <c r="W110" s="219">
        <f t="shared" si="8"/>
        <v>42701</v>
      </c>
      <c r="X110" s="239">
        <f t="shared" si="7"/>
        <v>42735</v>
      </c>
    </row>
    <row r="111" spans="13:24" x14ac:dyDescent="0.25">
      <c r="M111" s="135">
        <v>43146</v>
      </c>
      <c r="N111" s="135">
        <v>43132</v>
      </c>
      <c r="S111" s="236" t="s">
        <v>151</v>
      </c>
      <c r="T111" s="236" t="s">
        <v>63</v>
      </c>
      <c r="U111" s="216" t="s">
        <v>240</v>
      </c>
      <c r="V111" s="216">
        <v>4</v>
      </c>
      <c r="W111" s="217">
        <f t="shared" si="8"/>
        <v>42736</v>
      </c>
      <c r="X111" s="237">
        <f t="shared" si="7"/>
        <v>42763</v>
      </c>
    </row>
    <row r="112" spans="13:24" x14ac:dyDescent="0.25">
      <c r="M112" s="135">
        <v>43147</v>
      </c>
      <c r="N112" s="135">
        <v>43132</v>
      </c>
      <c r="S112" s="236" t="s">
        <v>151</v>
      </c>
      <c r="T112" s="236" t="s">
        <v>64</v>
      </c>
      <c r="U112" s="216" t="s">
        <v>241</v>
      </c>
      <c r="V112" s="216">
        <v>4</v>
      </c>
      <c r="W112" s="217">
        <f t="shared" si="8"/>
        <v>42764</v>
      </c>
      <c r="X112" s="237">
        <f t="shared" si="7"/>
        <v>42791</v>
      </c>
    </row>
    <row r="113" spans="13:24" x14ac:dyDescent="0.25">
      <c r="M113" s="135">
        <v>43148</v>
      </c>
      <c r="N113" s="135">
        <v>43132</v>
      </c>
      <c r="S113" s="238" t="s">
        <v>151</v>
      </c>
      <c r="T113" s="238" t="s">
        <v>65</v>
      </c>
      <c r="U113" s="218" t="s">
        <v>242</v>
      </c>
      <c r="V113" s="218">
        <v>5</v>
      </c>
      <c r="W113" s="219">
        <f t="shared" si="8"/>
        <v>42792</v>
      </c>
      <c r="X113" s="239">
        <f t="shared" si="7"/>
        <v>42826</v>
      </c>
    </row>
    <row r="114" spans="13:24" x14ac:dyDescent="0.25">
      <c r="M114" s="135">
        <v>43149</v>
      </c>
      <c r="N114" s="135">
        <v>43132</v>
      </c>
      <c r="S114" s="236" t="s">
        <v>151</v>
      </c>
      <c r="T114" s="236" t="s">
        <v>66</v>
      </c>
      <c r="U114" s="216" t="s">
        <v>243</v>
      </c>
      <c r="V114" s="216">
        <v>4</v>
      </c>
      <c r="W114" s="217">
        <f t="shared" si="8"/>
        <v>42827</v>
      </c>
      <c r="X114" s="237">
        <f t="shared" si="7"/>
        <v>42854</v>
      </c>
    </row>
    <row r="115" spans="13:24" x14ac:dyDescent="0.25">
      <c r="M115" s="135">
        <v>43150</v>
      </c>
      <c r="N115" s="135">
        <v>43132</v>
      </c>
      <c r="S115" s="236" t="s">
        <v>151</v>
      </c>
      <c r="T115" s="236" t="s">
        <v>67</v>
      </c>
      <c r="U115" s="216" t="s">
        <v>244</v>
      </c>
      <c r="V115" s="216">
        <v>4</v>
      </c>
      <c r="W115" s="217">
        <f t="shared" si="8"/>
        <v>42855</v>
      </c>
      <c r="X115" s="237">
        <f t="shared" si="7"/>
        <v>42882</v>
      </c>
    </row>
    <row r="116" spans="13:24" x14ac:dyDescent="0.25">
      <c r="M116" s="135">
        <v>43151</v>
      </c>
      <c r="N116" s="135">
        <v>43132</v>
      </c>
      <c r="S116" s="238" t="s">
        <v>151</v>
      </c>
      <c r="T116" s="238" t="s">
        <v>68</v>
      </c>
      <c r="U116" s="218" t="s">
        <v>245</v>
      </c>
      <c r="V116" s="218">
        <v>5</v>
      </c>
      <c r="W116" s="219">
        <f t="shared" si="8"/>
        <v>42883</v>
      </c>
      <c r="X116" s="239">
        <f t="shared" si="7"/>
        <v>42917</v>
      </c>
    </row>
    <row r="117" spans="13:24" x14ac:dyDescent="0.25">
      <c r="M117" s="135">
        <v>43152</v>
      </c>
      <c r="N117" s="135">
        <v>43132</v>
      </c>
      <c r="S117" s="236" t="s">
        <v>151</v>
      </c>
      <c r="T117" s="236" t="s">
        <v>69</v>
      </c>
      <c r="U117" s="216" t="s">
        <v>246</v>
      </c>
      <c r="V117" s="216">
        <v>4</v>
      </c>
      <c r="W117" s="217">
        <f t="shared" si="8"/>
        <v>42918</v>
      </c>
      <c r="X117" s="237">
        <f t="shared" si="7"/>
        <v>42945</v>
      </c>
    </row>
    <row r="118" spans="13:24" x14ac:dyDescent="0.25">
      <c r="M118" s="135">
        <v>43153</v>
      </c>
      <c r="N118" s="135">
        <v>43132</v>
      </c>
      <c r="S118" s="236" t="s">
        <v>151</v>
      </c>
      <c r="T118" s="236" t="s">
        <v>70</v>
      </c>
      <c r="U118" s="216" t="s">
        <v>247</v>
      </c>
      <c r="V118" s="216">
        <v>4</v>
      </c>
      <c r="W118" s="217">
        <f t="shared" si="8"/>
        <v>42946</v>
      </c>
      <c r="X118" s="237">
        <f t="shared" si="7"/>
        <v>42973</v>
      </c>
    </row>
    <row r="119" spans="13:24" x14ac:dyDescent="0.25">
      <c r="M119" s="135">
        <v>43154</v>
      </c>
      <c r="N119" s="135">
        <v>43132</v>
      </c>
      <c r="S119" s="238" t="s">
        <v>151</v>
      </c>
      <c r="T119" s="238" t="s">
        <v>71</v>
      </c>
      <c r="U119" s="218" t="s">
        <v>248</v>
      </c>
      <c r="V119" s="218">
        <v>5</v>
      </c>
      <c r="W119" s="219">
        <f t="shared" si="8"/>
        <v>42974</v>
      </c>
      <c r="X119" s="239">
        <f t="shared" si="7"/>
        <v>43008</v>
      </c>
    </row>
    <row r="120" spans="13:24" ht="15.75" thickBot="1" x14ac:dyDescent="0.3">
      <c r="M120" s="135">
        <v>43155</v>
      </c>
      <c r="N120" s="135">
        <v>43132</v>
      </c>
      <c r="S120" s="248" t="s">
        <v>151</v>
      </c>
      <c r="T120" s="248" t="s">
        <v>72</v>
      </c>
      <c r="U120" s="249" t="s">
        <v>249</v>
      </c>
      <c r="V120" s="249">
        <v>4</v>
      </c>
      <c r="W120" s="250">
        <f t="shared" si="8"/>
        <v>43009</v>
      </c>
      <c r="X120" s="251">
        <f t="shared" si="7"/>
        <v>43036</v>
      </c>
    </row>
    <row r="121" spans="13:24" x14ac:dyDescent="0.25">
      <c r="M121" s="135">
        <v>43156</v>
      </c>
      <c r="N121" s="135">
        <v>43160</v>
      </c>
      <c r="S121" s="220" t="s">
        <v>152</v>
      </c>
      <c r="T121" s="220" t="s">
        <v>61</v>
      </c>
      <c r="U121" s="221" t="s">
        <v>250</v>
      </c>
      <c r="V121" s="221">
        <v>4</v>
      </c>
      <c r="W121" s="222">
        <f t="shared" si="8"/>
        <v>43037</v>
      </c>
      <c r="X121" s="223">
        <f t="shared" ref="X121:X152" si="9">+W121+($V121*7)-1</f>
        <v>43064</v>
      </c>
    </row>
    <row r="122" spans="13:24" x14ac:dyDescent="0.25">
      <c r="M122" s="135">
        <v>43157</v>
      </c>
      <c r="N122" s="135">
        <v>43160</v>
      </c>
      <c r="S122" s="226" t="s">
        <v>152</v>
      </c>
      <c r="T122" s="226" t="s">
        <v>62</v>
      </c>
      <c r="U122" s="214" t="s">
        <v>251</v>
      </c>
      <c r="V122" s="214">
        <v>5</v>
      </c>
      <c r="W122" s="215">
        <f t="shared" ref="W122:W153" si="10">+X121+1</f>
        <v>43065</v>
      </c>
      <c r="X122" s="227">
        <f t="shared" si="9"/>
        <v>43099</v>
      </c>
    </row>
    <row r="123" spans="13:24" x14ac:dyDescent="0.25">
      <c r="M123" s="135">
        <v>43158</v>
      </c>
      <c r="N123" s="135">
        <v>43160</v>
      </c>
      <c r="S123" s="224" t="s">
        <v>152</v>
      </c>
      <c r="T123" s="224" t="s">
        <v>63</v>
      </c>
      <c r="U123" s="212" t="s">
        <v>252</v>
      </c>
      <c r="V123" s="212">
        <v>4</v>
      </c>
      <c r="W123" s="213">
        <f t="shared" si="10"/>
        <v>43100</v>
      </c>
      <c r="X123" s="225">
        <f t="shared" si="9"/>
        <v>43127</v>
      </c>
    </row>
    <row r="124" spans="13:24" x14ac:dyDescent="0.25">
      <c r="M124" s="135">
        <v>43159</v>
      </c>
      <c r="N124" s="135">
        <v>43160</v>
      </c>
      <c r="S124" s="224" t="s">
        <v>152</v>
      </c>
      <c r="T124" s="224" t="s">
        <v>64</v>
      </c>
      <c r="U124" s="212" t="s">
        <v>253</v>
      </c>
      <c r="V124" s="212">
        <v>4</v>
      </c>
      <c r="W124" s="213">
        <f t="shared" si="10"/>
        <v>43128</v>
      </c>
      <c r="X124" s="225">
        <f t="shared" si="9"/>
        <v>43155</v>
      </c>
    </row>
    <row r="125" spans="13:24" x14ac:dyDescent="0.25">
      <c r="M125" s="135">
        <v>43160</v>
      </c>
      <c r="N125" s="135">
        <v>43160</v>
      </c>
      <c r="S125" s="226" t="s">
        <v>152</v>
      </c>
      <c r="T125" s="226" t="s">
        <v>65</v>
      </c>
      <c r="U125" s="214" t="s">
        <v>254</v>
      </c>
      <c r="V125" s="214">
        <v>5</v>
      </c>
      <c r="W125" s="215">
        <f t="shared" si="10"/>
        <v>43156</v>
      </c>
      <c r="X125" s="227">
        <f t="shared" si="9"/>
        <v>43190</v>
      </c>
    </row>
    <row r="126" spans="13:24" x14ac:dyDescent="0.25">
      <c r="M126" s="135">
        <v>43161</v>
      </c>
      <c r="N126" s="135">
        <v>43160</v>
      </c>
      <c r="S126" s="224" t="s">
        <v>152</v>
      </c>
      <c r="T126" s="224" t="s">
        <v>66</v>
      </c>
      <c r="U126" s="212" t="s">
        <v>255</v>
      </c>
      <c r="V126" s="212">
        <v>4</v>
      </c>
      <c r="W126" s="213">
        <f t="shared" si="10"/>
        <v>43191</v>
      </c>
      <c r="X126" s="225">
        <f t="shared" si="9"/>
        <v>43218</v>
      </c>
    </row>
    <row r="127" spans="13:24" x14ac:dyDescent="0.25">
      <c r="M127" s="135">
        <v>43162</v>
      </c>
      <c r="N127" s="135">
        <v>43160</v>
      </c>
      <c r="S127" s="224" t="s">
        <v>152</v>
      </c>
      <c r="T127" s="224" t="s">
        <v>67</v>
      </c>
      <c r="U127" s="212" t="s">
        <v>256</v>
      </c>
      <c r="V127" s="212">
        <v>4</v>
      </c>
      <c r="W127" s="213">
        <f t="shared" si="10"/>
        <v>43219</v>
      </c>
      <c r="X127" s="225">
        <f t="shared" si="9"/>
        <v>43246</v>
      </c>
    </row>
    <row r="128" spans="13:24" x14ac:dyDescent="0.25">
      <c r="M128" s="135">
        <v>43163</v>
      </c>
      <c r="N128" s="135">
        <v>43160</v>
      </c>
      <c r="S128" s="226" t="s">
        <v>152</v>
      </c>
      <c r="T128" s="226" t="s">
        <v>68</v>
      </c>
      <c r="U128" s="214" t="s">
        <v>257</v>
      </c>
      <c r="V128" s="214">
        <v>5</v>
      </c>
      <c r="W128" s="215">
        <f t="shared" si="10"/>
        <v>43247</v>
      </c>
      <c r="X128" s="227">
        <f t="shared" si="9"/>
        <v>43281</v>
      </c>
    </row>
    <row r="129" spans="13:24" x14ac:dyDescent="0.25">
      <c r="M129" s="135">
        <v>43164</v>
      </c>
      <c r="N129" s="135">
        <v>43160</v>
      </c>
      <c r="S129" s="224" t="s">
        <v>152</v>
      </c>
      <c r="T129" s="224" t="s">
        <v>69</v>
      </c>
      <c r="U129" s="212" t="s">
        <v>258</v>
      </c>
      <c r="V129" s="212">
        <v>4</v>
      </c>
      <c r="W129" s="213">
        <f t="shared" si="10"/>
        <v>43282</v>
      </c>
      <c r="X129" s="225">
        <f t="shared" si="9"/>
        <v>43309</v>
      </c>
    </row>
    <row r="130" spans="13:24" x14ac:dyDescent="0.25">
      <c r="M130" s="135">
        <v>43165</v>
      </c>
      <c r="N130" s="135">
        <v>43160</v>
      </c>
      <c r="S130" s="224" t="s">
        <v>152</v>
      </c>
      <c r="T130" s="224" t="s">
        <v>70</v>
      </c>
      <c r="U130" s="212" t="s">
        <v>259</v>
      </c>
      <c r="V130" s="212">
        <v>4</v>
      </c>
      <c r="W130" s="213">
        <f t="shared" si="10"/>
        <v>43310</v>
      </c>
      <c r="X130" s="225">
        <f t="shared" si="9"/>
        <v>43337</v>
      </c>
    </row>
    <row r="131" spans="13:24" x14ac:dyDescent="0.25">
      <c r="M131" s="135">
        <v>43166</v>
      </c>
      <c r="N131" s="135">
        <v>43160</v>
      </c>
      <c r="S131" s="226" t="s">
        <v>152</v>
      </c>
      <c r="T131" s="226" t="s">
        <v>71</v>
      </c>
      <c r="U131" s="214" t="s">
        <v>260</v>
      </c>
      <c r="V131" s="214">
        <v>5</v>
      </c>
      <c r="W131" s="215">
        <f t="shared" si="10"/>
        <v>43338</v>
      </c>
      <c r="X131" s="227">
        <f t="shared" si="9"/>
        <v>43372</v>
      </c>
    </row>
    <row r="132" spans="13:24" ht="15.75" thickBot="1" x14ac:dyDescent="0.3">
      <c r="M132" s="135">
        <v>43167</v>
      </c>
      <c r="N132" s="135">
        <v>43160</v>
      </c>
      <c r="S132" s="244" t="s">
        <v>152</v>
      </c>
      <c r="T132" s="244" t="s">
        <v>72</v>
      </c>
      <c r="U132" s="245" t="s">
        <v>261</v>
      </c>
      <c r="V132" s="245">
        <v>4</v>
      </c>
      <c r="W132" s="246">
        <f t="shared" si="10"/>
        <v>43373</v>
      </c>
      <c r="X132" s="247">
        <f t="shared" si="9"/>
        <v>43400</v>
      </c>
    </row>
    <row r="133" spans="13:24" x14ac:dyDescent="0.25">
      <c r="M133" s="135">
        <v>43168</v>
      </c>
      <c r="N133" s="135">
        <v>43160</v>
      </c>
      <c r="S133" s="232" t="s">
        <v>153</v>
      </c>
      <c r="T133" s="232" t="s">
        <v>61</v>
      </c>
      <c r="U133" s="233" t="s">
        <v>262</v>
      </c>
      <c r="V133" s="233">
        <v>4</v>
      </c>
      <c r="W133" s="234">
        <f t="shared" si="10"/>
        <v>43401</v>
      </c>
      <c r="X133" s="235">
        <f t="shared" si="9"/>
        <v>43428</v>
      </c>
    </row>
    <row r="134" spans="13:24" x14ac:dyDescent="0.25">
      <c r="M134" s="135">
        <v>43169</v>
      </c>
      <c r="N134" s="135">
        <v>43160</v>
      </c>
      <c r="S134" s="238" t="s">
        <v>153</v>
      </c>
      <c r="T134" s="238" t="s">
        <v>62</v>
      </c>
      <c r="U134" s="218" t="s">
        <v>263</v>
      </c>
      <c r="V134" s="218">
        <v>5</v>
      </c>
      <c r="W134" s="219">
        <f t="shared" si="10"/>
        <v>43429</v>
      </c>
      <c r="X134" s="239">
        <f t="shared" si="9"/>
        <v>43463</v>
      </c>
    </row>
    <row r="135" spans="13:24" x14ac:dyDescent="0.25">
      <c r="M135" s="135">
        <v>43170</v>
      </c>
      <c r="N135" s="135">
        <v>43160</v>
      </c>
      <c r="S135" s="236" t="s">
        <v>153</v>
      </c>
      <c r="T135" s="236" t="s">
        <v>63</v>
      </c>
      <c r="U135" s="216" t="s">
        <v>264</v>
      </c>
      <c r="V135" s="216">
        <v>4</v>
      </c>
      <c r="W135" s="217">
        <f t="shared" si="10"/>
        <v>43464</v>
      </c>
      <c r="X135" s="237">
        <f t="shared" si="9"/>
        <v>43491</v>
      </c>
    </row>
    <row r="136" spans="13:24" x14ac:dyDescent="0.25">
      <c r="M136" s="135">
        <v>43171</v>
      </c>
      <c r="N136" s="135">
        <v>43160</v>
      </c>
      <c r="S136" s="236" t="s">
        <v>153</v>
      </c>
      <c r="T136" s="236" t="s">
        <v>64</v>
      </c>
      <c r="U136" s="216" t="s">
        <v>265</v>
      </c>
      <c r="V136" s="216">
        <v>4</v>
      </c>
      <c r="W136" s="217">
        <f t="shared" si="10"/>
        <v>43492</v>
      </c>
      <c r="X136" s="237">
        <f t="shared" si="9"/>
        <v>43519</v>
      </c>
    </row>
    <row r="137" spans="13:24" x14ac:dyDescent="0.25">
      <c r="M137" s="135">
        <v>43172</v>
      </c>
      <c r="N137" s="135">
        <v>43160</v>
      </c>
      <c r="S137" s="238" t="s">
        <v>153</v>
      </c>
      <c r="T137" s="238" t="s">
        <v>65</v>
      </c>
      <c r="U137" s="218" t="s">
        <v>266</v>
      </c>
      <c r="V137" s="218">
        <v>5</v>
      </c>
      <c r="W137" s="219">
        <f t="shared" si="10"/>
        <v>43520</v>
      </c>
      <c r="X137" s="239">
        <f t="shared" si="9"/>
        <v>43554</v>
      </c>
    </row>
    <row r="138" spans="13:24" x14ac:dyDescent="0.25">
      <c r="M138" s="135">
        <v>43173</v>
      </c>
      <c r="N138" s="135">
        <v>43160</v>
      </c>
      <c r="S138" s="236" t="s">
        <v>153</v>
      </c>
      <c r="T138" s="236" t="s">
        <v>66</v>
      </c>
      <c r="U138" s="216" t="s">
        <v>267</v>
      </c>
      <c r="V138" s="216">
        <v>4</v>
      </c>
      <c r="W138" s="217">
        <f t="shared" si="10"/>
        <v>43555</v>
      </c>
      <c r="X138" s="237">
        <f t="shared" si="9"/>
        <v>43582</v>
      </c>
    </row>
    <row r="139" spans="13:24" x14ac:dyDescent="0.25">
      <c r="M139" s="135">
        <v>43174</v>
      </c>
      <c r="N139" s="135">
        <v>43160</v>
      </c>
      <c r="S139" s="236" t="s">
        <v>153</v>
      </c>
      <c r="T139" s="236" t="s">
        <v>67</v>
      </c>
      <c r="U139" s="216" t="s">
        <v>268</v>
      </c>
      <c r="V139" s="216">
        <v>4</v>
      </c>
      <c r="W139" s="217">
        <f t="shared" si="10"/>
        <v>43583</v>
      </c>
      <c r="X139" s="237">
        <f t="shared" si="9"/>
        <v>43610</v>
      </c>
    </row>
    <row r="140" spans="13:24" x14ac:dyDescent="0.25">
      <c r="M140" s="135">
        <v>43175</v>
      </c>
      <c r="N140" s="135">
        <v>43160</v>
      </c>
      <c r="S140" s="238" t="s">
        <v>153</v>
      </c>
      <c r="T140" s="238" t="s">
        <v>68</v>
      </c>
      <c r="U140" s="218" t="s">
        <v>269</v>
      </c>
      <c r="V140" s="218">
        <v>5</v>
      </c>
      <c r="W140" s="219">
        <f t="shared" si="10"/>
        <v>43611</v>
      </c>
      <c r="X140" s="239">
        <f t="shared" si="9"/>
        <v>43645</v>
      </c>
    </row>
    <row r="141" spans="13:24" x14ac:dyDescent="0.25">
      <c r="M141" s="135">
        <v>43176</v>
      </c>
      <c r="N141" s="135">
        <v>43160</v>
      </c>
      <c r="S141" s="236" t="s">
        <v>153</v>
      </c>
      <c r="T141" s="236" t="s">
        <v>69</v>
      </c>
      <c r="U141" s="216" t="s">
        <v>270</v>
      </c>
      <c r="V141" s="216">
        <v>4</v>
      </c>
      <c r="W141" s="217">
        <f t="shared" si="10"/>
        <v>43646</v>
      </c>
      <c r="X141" s="237">
        <f t="shared" si="9"/>
        <v>43673</v>
      </c>
    </row>
    <row r="142" spans="13:24" x14ac:dyDescent="0.25">
      <c r="M142" s="135">
        <v>43177</v>
      </c>
      <c r="N142" s="135">
        <v>43160</v>
      </c>
      <c r="S142" s="236" t="s">
        <v>153</v>
      </c>
      <c r="T142" s="236" t="s">
        <v>70</v>
      </c>
      <c r="U142" s="216" t="s">
        <v>271</v>
      </c>
      <c r="V142" s="216">
        <v>4</v>
      </c>
      <c r="W142" s="217">
        <f t="shared" si="10"/>
        <v>43674</v>
      </c>
      <c r="X142" s="237">
        <f t="shared" si="9"/>
        <v>43701</v>
      </c>
    </row>
    <row r="143" spans="13:24" x14ac:dyDescent="0.25">
      <c r="M143" s="135">
        <v>43178</v>
      </c>
      <c r="N143" s="135">
        <v>43160</v>
      </c>
      <c r="S143" s="238" t="s">
        <v>153</v>
      </c>
      <c r="T143" s="238" t="s">
        <v>71</v>
      </c>
      <c r="U143" s="218" t="s">
        <v>272</v>
      </c>
      <c r="V143" s="218">
        <v>5</v>
      </c>
      <c r="W143" s="219">
        <f t="shared" si="10"/>
        <v>43702</v>
      </c>
      <c r="X143" s="239">
        <f t="shared" si="9"/>
        <v>43736</v>
      </c>
    </row>
    <row r="144" spans="13:24" ht="15.75" thickBot="1" x14ac:dyDescent="0.3">
      <c r="M144" s="135">
        <v>43179</v>
      </c>
      <c r="N144" s="135">
        <v>43160</v>
      </c>
      <c r="S144" s="248" t="s">
        <v>153</v>
      </c>
      <c r="T144" s="248" t="s">
        <v>72</v>
      </c>
      <c r="U144" s="249" t="s">
        <v>273</v>
      </c>
      <c r="V144" s="249">
        <v>4</v>
      </c>
      <c r="W144" s="250">
        <f t="shared" si="10"/>
        <v>43737</v>
      </c>
      <c r="X144" s="251">
        <f t="shared" si="9"/>
        <v>43764</v>
      </c>
    </row>
    <row r="145" spans="13:24" x14ac:dyDescent="0.25">
      <c r="M145" s="135">
        <v>43180</v>
      </c>
      <c r="N145" s="135">
        <v>43160</v>
      </c>
      <c r="S145" s="220" t="s">
        <v>60</v>
      </c>
      <c r="T145" s="220" t="s">
        <v>61</v>
      </c>
      <c r="U145" s="221" t="s">
        <v>274</v>
      </c>
      <c r="V145" s="221">
        <v>4</v>
      </c>
      <c r="W145" s="222">
        <f t="shared" si="10"/>
        <v>43765</v>
      </c>
      <c r="X145" s="223">
        <f t="shared" si="9"/>
        <v>43792</v>
      </c>
    </row>
    <row r="146" spans="13:24" x14ac:dyDescent="0.25">
      <c r="M146" s="135">
        <v>43181</v>
      </c>
      <c r="N146" s="135">
        <v>43160</v>
      </c>
      <c r="S146" s="226" t="s">
        <v>60</v>
      </c>
      <c r="T146" s="226" t="s">
        <v>62</v>
      </c>
      <c r="U146" s="214" t="s">
        <v>275</v>
      </c>
      <c r="V146" s="214">
        <v>5</v>
      </c>
      <c r="W146" s="215">
        <f t="shared" si="10"/>
        <v>43793</v>
      </c>
      <c r="X146" s="227">
        <f t="shared" si="9"/>
        <v>43827</v>
      </c>
    </row>
    <row r="147" spans="13:24" x14ac:dyDescent="0.25">
      <c r="M147" s="135">
        <v>43182</v>
      </c>
      <c r="N147" s="135">
        <v>43160</v>
      </c>
      <c r="S147" s="224" t="s">
        <v>60</v>
      </c>
      <c r="T147" s="224" t="s">
        <v>63</v>
      </c>
      <c r="U147" s="212" t="s">
        <v>276</v>
      </c>
      <c r="V147" s="212">
        <v>4</v>
      </c>
      <c r="W147" s="213">
        <f t="shared" si="10"/>
        <v>43828</v>
      </c>
      <c r="X147" s="225">
        <f t="shared" si="9"/>
        <v>43855</v>
      </c>
    </row>
    <row r="148" spans="13:24" x14ac:dyDescent="0.25">
      <c r="M148" s="135">
        <v>43183</v>
      </c>
      <c r="N148" s="135">
        <v>43160</v>
      </c>
      <c r="S148" s="224" t="s">
        <v>60</v>
      </c>
      <c r="T148" s="224" t="s">
        <v>64</v>
      </c>
      <c r="U148" s="212" t="s">
        <v>277</v>
      </c>
      <c r="V148" s="212">
        <v>4</v>
      </c>
      <c r="W148" s="213">
        <f t="shared" si="10"/>
        <v>43856</v>
      </c>
      <c r="X148" s="225">
        <f t="shared" si="9"/>
        <v>43883</v>
      </c>
    </row>
    <row r="149" spans="13:24" x14ac:dyDescent="0.25">
      <c r="M149" s="135">
        <v>43184</v>
      </c>
      <c r="N149" s="135">
        <v>43160</v>
      </c>
      <c r="S149" s="226" t="s">
        <v>60</v>
      </c>
      <c r="T149" s="226" t="s">
        <v>65</v>
      </c>
      <c r="U149" s="214" t="s">
        <v>278</v>
      </c>
      <c r="V149" s="214">
        <v>5</v>
      </c>
      <c r="W149" s="215">
        <f t="shared" si="10"/>
        <v>43884</v>
      </c>
      <c r="X149" s="227">
        <f t="shared" si="9"/>
        <v>43918</v>
      </c>
    </row>
    <row r="150" spans="13:24" x14ac:dyDescent="0.25">
      <c r="M150" s="135">
        <v>43185</v>
      </c>
      <c r="N150" s="135">
        <v>43160</v>
      </c>
      <c r="S150" s="224" t="s">
        <v>60</v>
      </c>
      <c r="T150" s="224" t="s">
        <v>66</v>
      </c>
      <c r="U150" s="212" t="s">
        <v>279</v>
      </c>
      <c r="V150" s="212">
        <v>4</v>
      </c>
      <c r="W150" s="213">
        <f t="shared" si="10"/>
        <v>43919</v>
      </c>
      <c r="X150" s="225">
        <f t="shared" si="9"/>
        <v>43946</v>
      </c>
    </row>
    <row r="151" spans="13:24" x14ac:dyDescent="0.25">
      <c r="M151" s="135">
        <v>43186</v>
      </c>
      <c r="N151" s="135">
        <v>43160</v>
      </c>
      <c r="S151" s="224" t="s">
        <v>60</v>
      </c>
      <c r="T151" s="224" t="s">
        <v>67</v>
      </c>
      <c r="U151" s="212" t="s">
        <v>280</v>
      </c>
      <c r="V151" s="212">
        <v>4</v>
      </c>
      <c r="W151" s="213">
        <f t="shared" si="10"/>
        <v>43947</v>
      </c>
      <c r="X151" s="225">
        <f t="shared" si="9"/>
        <v>43974</v>
      </c>
    </row>
    <row r="152" spans="13:24" x14ac:dyDescent="0.25">
      <c r="M152" s="135">
        <v>43187</v>
      </c>
      <c r="N152" s="135">
        <v>43160</v>
      </c>
      <c r="S152" s="226" t="s">
        <v>60</v>
      </c>
      <c r="T152" s="226" t="s">
        <v>68</v>
      </c>
      <c r="U152" s="214" t="s">
        <v>281</v>
      </c>
      <c r="V152" s="214">
        <v>5</v>
      </c>
      <c r="W152" s="215">
        <f t="shared" si="10"/>
        <v>43975</v>
      </c>
      <c r="X152" s="227">
        <f t="shared" si="9"/>
        <v>44009</v>
      </c>
    </row>
    <row r="153" spans="13:24" x14ac:dyDescent="0.25">
      <c r="M153" s="135">
        <v>43188</v>
      </c>
      <c r="N153" s="135">
        <v>43160</v>
      </c>
      <c r="S153" s="224" t="s">
        <v>60</v>
      </c>
      <c r="T153" s="224" t="s">
        <v>69</v>
      </c>
      <c r="U153" s="212" t="s">
        <v>282</v>
      </c>
      <c r="V153" s="212">
        <v>4</v>
      </c>
      <c r="W153" s="213">
        <f t="shared" si="10"/>
        <v>44010</v>
      </c>
      <c r="X153" s="225">
        <f t="shared" ref="X153:X180" si="11">+W153+($V153*7)-1</f>
        <v>44037</v>
      </c>
    </row>
    <row r="154" spans="13:24" x14ac:dyDescent="0.25">
      <c r="M154" s="135">
        <v>43189</v>
      </c>
      <c r="N154" s="135">
        <v>43160</v>
      </c>
      <c r="S154" s="224" t="s">
        <v>60</v>
      </c>
      <c r="T154" s="224" t="s">
        <v>70</v>
      </c>
      <c r="U154" s="212" t="s">
        <v>283</v>
      </c>
      <c r="V154" s="212">
        <v>4</v>
      </c>
      <c r="W154" s="213">
        <f t="shared" ref="W154:W180" si="12">+X153+1</f>
        <v>44038</v>
      </c>
      <c r="X154" s="225">
        <f t="shared" si="11"/>
        <v>44065</v>
      </c>
    </row>
    <row r="155" spans="13:24" x14ac:dyDescent="0.25">
      <c r="M155" s="135">
        <v>43190</v>
      </c>
      <c r="N155" s="135">
        <v>43160</v>
      </c>
      <c r="S155" s="226" t="s">
        <v>60</v>
      </c>
      <c r="T155" s="226" t="s">
        <v>71</v>
      </c>
      <c r="U155" s="214" t="s">
        <v>284</v>
      </c>
      <c r="V155" s="214">
        <v>5</v>
      </c>
      <c r="W155" s="215">
        <f t="shared" si="12"/>
        <v>44066</v>
      </c>
      <c r="X155" s="227">
        <f t="shared" si="11"/>
        <v>44100</v>
      </c>
    </row>
    <row r="156" spans="13:24" ht="15.75" thickBot="1" x14ac:dyDescent="0.3">
      <c r="M156" s="135">
        <v>43191</v>
      </c>
      <c r="N156" s="135">
        <v>43191</v>
      </c>
      <c r="S156" s="244" t="s">
        <v>60</v>
      </c>
      <c r="T156" s="244" t="s">
        <v>72</v>
      </c>
      <c r="U156" s="245" t="s">
        <v>285</v>
      </c>
      <c r="V156" s="245">
        <v>4</v>
      </c>
      <c r="W156" s="246">
        <f t="shared" si="12"/>
        <v>44101</v>
      </c>
      <c r="X156" s="247">
        <f t="shared" si="11"/>
        <v>44128</v>
      </c>
    </row>
    <row r="157" spans="13:24" x14ac:dyDescent="0.25">
      <c r="M157" s="135">
        <v>43192</v>
      </c>
      <c r="N157" s="135">
        <v>43191</v>
      </c>
      <c r="S157" s="232" t="s">
        <v>59</v>
      </c>
      <c r="T157" s="232" t="s">
        <v>61</v>
      </c>
      <c r="U157" s="233" t="s">
        <v>286</v>
      </c>
      <c r="V157" s="233">
        <v>4</v>
      </c>
      <c r="W157" s="234">
        <f t="shared" si="12"/>
        <v>44129</v>
      </c>
      <c r="X157" s="235">
        <f t="shared" si="11"/>
        <v>44156</v>
      </c>
    </row>
    <row r="158" spans="13:24" x14ac:dyDescent="0.25">
      <c r="M158" s="135">
        <v>43193</v>
      </c>
      <c r="N158" s="135">
        <v>43191</v>
      </c>
      <c r="S158" s="238" t="s">
        <v>59</v>
      </c>
      <c r="T158" s="238" t="s">
        <v>62</v>
      </c>
      <c r="U158" s="218" t="s">
        <v>287</v>
      </c>
      <c r="V158" s="218">
        <v>5</v>
      </c>
      <c r="W158" s="219">
        <f t="shared" si="12"/>
        <v>44157</v>
      </c>
      <c r="X158" s="239">
        <f t="shared" si="11"/>
        <v>44191</v>
      </c>
    </row>
    <row r="159" spans="13:24" x14ac:dyDescent="0.25">
      <c r="M159" s="135">
        <v>43194</v>
      </c>
      <c r="N159" s="135">
        <v>43191</v>
      </c>
      <c r="S159" s="236" t="s">
        <v>59</v>
      </c>
      <c r="T159" s="236" t="s">
        <v>63</v>
      </c>
      <c r="U159" s="216" t="s">
        <v>288</v>
      </c>
      <c r="V159" s="216">
        <v>4</v>
      </c>
      <c r="W159" s="217">
        <f t="shared" si="12"/>
        <v>44192</v>
      </c>
      <c r="X159" s="237">
        <f t="shared" si="11"/>
        <v>44219</v>
      </c>
    </row>
    <row r="160" spans="13:24" x14ac:dyDescent="0.25">
      <c r="M160" s="135">
        <v>43195</v>
      </c>
      <c r="N160" s="135">
        <v>43191</v>
      </c>
      <c r="S160" s="236" t="s">
        <v>59</v>
      </c>
      <c r="T160" s="236" t="s">
        <v>64</v>
      </c>
      <c r="U160" s="216" t="s">
        <v>289</v>
      </c>
      <c r="V160" s="216">
        <v>4</v>
      </c>
      <c r="W160" s="217">
        <f t="shared" si="12"/>
        <v>44220</v>
      </c>
      <c r="X160" s="237">
        <f t="shared" si="11"/>
        <v>44247</v>
      </c>
    </row>
    <row r="161" spans="13:24" x14ac:dyDescent="0.25">
      <c r="M161" s="135">
        <v>43196</v>
      </c>
      <c r="N161" s="135">
        <v>43191</v>
      </c>
      <c r="S161" s="238" t="s">
        <v>59</v>
      </c>
      <c r="T161" s="238" t="s">
        <v>65</v>
      </c>
      <c r="U161" s="218" t="s">
        <v>290</v>
      </c>
      <c r="V161" s="218">
        <v>5</v>
      </c>
      <c r="W161" s="219">
        <f t="shared" si="12"/>
        <v>44248</v>
      </c>
      <c r="X161" s="239">
        <f t="shared" si="11"/>
        <v>44282</v>
      </c>
    </row>
    <row r="162" spans="13:24" x14ac:dyDescent="0.25">
      <c r="M162" s="135">
        <v>43197</v>
      </c>
      <c r="N162" s="135">
        <v>43191</v>
      </c>
      <c r="S162" s="236" t="s">
        <v>59</v>
      </c>
      <c r="T162" s="236" t="s">
        <v>66</v>
      </c>
      <c r="U162" s="216" t="s">
        <v>291</v>
      </c>
      <c r="V162" s="216">
        <v>4</v>
      </c>
      <c r="W162" s="217">
        <f t="shared" si="12"/>
        <v>44283</v>
      </c>
      <c r="X162" s="237">
        <f t="shared" si="11"/>
        <v>44310</v>
      </c>
    </row>
    <row r="163" spans="13:24" x14ac:dyDescent="0.25">
      <c r="M163" s="135">
        <v>43198</v>
      </c>
      <c r="N163" s="135">
        <v>43191</v>
      </c>
      <c r="S163" s="236" t="s">
        <v>59</v>
      </c>
      <c r="T163" s="236" t="s">
        <v>67</v>
      </c>
      <c r="U163" s="216" t="s">
        <v>292</v>
      </c>
      <c r="V163" s="216">
        <v>4</v>
      </c>
      <c r="W163" s="217">
        <f t="shared" si="12"/>
        <v>44311</v>
      </c>
      <c r="X163" s="237">
        <f t="shared" si="11"/>
        <v>44338</v>
      </c>
    </row>
    <row r="164" spans="13:24" x14ac:dyDescent="0.25">
      <c r="M164" s="135">
        <v>43199</v>
      </c>
      <c r="N164" s="135">
        <v>43191</v>
      </c>
      <c r="S164" s="238" t="s">
        <v>59</v>
      </c>
      <c r="T164" s="238" t="s">
        <v>68</v>
      </c>
      <c r="U164" s="218" t="s">
        <v>293</v>
      </c>
      <c r="V164" s="218">
        <v>5</v>
      </c>
      <c r="W164" s="219">
        <f t="shared" si="12"/>
        <v>44339</v>
      </c>
      <c r="X164" s="239">
        <f t="shared" si="11"/>
        <v>44373</v>
      </c>
    </row>
    <row r="165" spans="13:24" x14ac:dyDescent="0.25">
      <c r="M165" s="135">
        <v>43200</v>
      </c>
      <c r="N165" s="135">
        <v>43191</v>
      </c>
      <c r="S165" s="236" t="s">
        <v>59</v>
      </c>
      <c r="T165" s="236" t="s">
        <v>69</v>
      </c>
      <c r="U165" s="216" t="s">
        <v>294</v>
      </c>
      <c r="V165" s="216">
        <v>4</v>
      </c>
      <c r="W165" s="217">
        <f t="shared" si="12"/>
        <v>44374</v>
      </c>
      <c r="X165" s="237">
        <f t="shared" si="11"/>
        <v>44401</v>
      </c>
    </row>
    <row r="166" spans="13:24" x14ac:dyDescent="0.25">
      <c r="M166" s="135">
        <v>43201</v>
      </c>
      <c r="N166" s="135">
        <v>43191</v>
      </c>
      <c r="S166" s="236" t="s">
        <v>59</v>
      </c>
      <c r="T166" s="236" t="s">
        <v>70</v>
      </c>
      <c r="U166" s="216" t="s">
        <v>295</v>
      </c>
      <c r="V166" s="216">
        <v>4</v>
      </c>
      <c r="W166" s="217">
        <f t="shared" si="12"/>
        <v>44402</v>
      </c>
      <c r="X166" s="237">
        <f t="shared" si="11"/>
        <v>44429</v>
      </c>
    </row>
    <row r="167" spans="13:24" x14ac:dyDescent="0.25">
      <c r="M167" s="135">
        <v>43202</v>
      </c>
      <c r="N167" s="135">
        <v>43191</v>
      </c>
      <c r="S167" s="238" t="s">
        <v>59</v>
      </c>
      <c r="T167" s="238" t="s">
        <v>71</v>
      </c>
      <c r="U167" s="218" t="s">
        <v>296</v>
      </c>
      <c r="V167" s="218">
        <v>5</v>
      </c>
      <c r="W167" s="219">
        <f t="shared" si="12"/>
        <v>44430</v>
      </c>
      <c r="X167" s="239">
        <f t="shared" si="11"/>
        <v>44464</v>
      </c>
    </row>
    <row r="168" spans="13:24" ht="15.75" thickBot="1" x14ac:dyDescent="0.3">
      <c r="M168" s="135">
        <v>43203</v>
      </c>
      <c r="N168" s="135">
        <v>43191</v>
      </c>
      <c r="S168" s="240" t="s">
        <v>59</v>
      </c>
      <c r="T168" s="240" t="s">
        <v>72</v>
      </c>
      <c r="U168" s="241" t="s">
        <v>297</v>
      </c>
      <c r="V168" s="241">
        <v>5</v>
      </c>
      <c r="W168" s="242">
        <f t="shared" si="12"/>
        <v>44465</v>
      </c>
      <c r="X168" s="243">
        <f t="shared" si="11"/>
        <v>44499</v>
      </c>
    </row>
    <row r="169" spans="13:24" x14ac:dyDescent="0.25">
      <c r="M169" s="135">
        <v>43204</v>
      </c>
      <c r="N169" s="135">
        <v>43191</v>
      </c>
      <c r="S169" s="220" t="s">
        <v>75</v>
      </c>
      <c r="T169" s="220" t="s">
        <v>61</v>
      </c>
      <c r="U169" s="221" t="s">
        <v>298</v>
      </c>
      <c r="V169" s="221">
        <v>4</v>
      </c>
      <c r="W169" s="222">
        <f t="shared" si="12"/>
        <v>44500</v>
      </c>
      <c r="X169" s="223">
        <f t="shared" si="11"/>
        <v>44527</v>
      </c>
    </row>
    <row r="170" spans="13:24" x14ac:dyDescent="0.25">
      <c r="M170" s="135">
        <v>43205</v>
      </c>
      <c r="N170" s="135">
        <v>43191</v>
      </c>
      <c r="S170" s="226" t="s">
        <v>75</v>
      </c>
      <c r="T170" s="226" t="s">
        <v>62</v>
      </c>
      <c r="U170" s="214" t="s">
        <v>299</v>
      </c>
      <c r="V170" s="214">
        <v>5</v>
      </c>
      <c r="W170" s="215">
        <f t="shared" si="12"/>
        <v>44528</v>
      </c>
      <c r="X170" s="227">
        <f t="shared" si="11"/>
        <v>44562</v>
      </c>
    </row>
    <row r="171" spans="13:24" x14ac:dyDescent="0.25">
      <c r="M171" s="135">
        <v>43206</v>
      </c>
      <c r="N171" s="135">
        <v>43191</v>
      </c>
      <c r="S171" s="224" t="s">
        <v>75</v>
      </c>
      <c r="T171" s="224" t="s">
        <v>63</v>
      </c>
      <c r="U171" s="212" t="s">
        <v>300</v>
      </c>
      <c r="V171" s="212">
        <v>4</v>
      </c>
      <c r="W171" s="213">
        <f t="shared" si="12"/>
        <v>44563</v>
      </c>
      <c r="X171" s="225">
        <f t="shared" si="11"/>
        <v>44590</v>
      </c>
    </row>
    <row r="172" spans="13:24" x14ac:dyDescent="0.25">
      <c r="M172" s="135">
        <v>43207</v>
      </c>
      <c r="N172" s="135">
        <v>43191</v>
      </c>
      <c r="S172" s="224" t="s">
        <v>75</v>
      </c>
      <c r="T172" s="224" t="s">
        <v>64</v>
      </c>
      <c r="U172" s="212" t="s">
        <v>301</v>
      </c>
      <c r="V172" s="212">
        <v>4</v>
      </c>
      <c r="W172" s="213">
        <f t="shared" si="12"/>
        <v>44591</v>
      </c>
      <c r="X172" s="225">
        <f t="shared" si="11"/>
        <v>44618</v>
      </c>
    </row>
    <row r="173" spans="13:24" x14ac:dyDescent="0.25">
      <c r="M173" s="135">
        <v>43208</v>
      </c>
      <c r="N173" s="135">
        <v>43191</v>
      </c>
      <c r="S173" s="226" t="s">
        <v>75</v>
      </c>
      <c r="T173" s="226" t="s">
        <v>65</v>
      </c>
      <c r="U173" s="214" t="s">
        <v>302</v>
      </c>
      <c r="V173" s="214">
        <v>5</v>
      </c>
      <c r="W173" s="215">
        <f t="shared" si="12"/>
        <v>44619</v>
      </c>
      <c r="X173" s="227">
        <f t="shared" si="11"/>
        <v>44653</v>
      </c>
    </row>
    <row r="174" spans="13:24" x14ac:dyDescent="0.25">
      <c r="M174" s="135">
        <v>43209</v>
      </c>
      <c r="N174" s="135">
        <v>43191</v>
      </c>
      <c r="S174" s="224" t="s">
        <v>75</v>
      </c>
      <c r="T174" s="224" t="s">
        <v>66</v>
      </c>
      <c r="U174" s="212" t="s">
        <v>303</v>
      </c>
      <c r="V174" s="212">
        <v>4</v>
      </c>
      <c r="W174" s="213">
        <f t="shared" si="12"/>
        <v>44654</v>
      </c>
      <c r="X174" s="225">
        <f t="shared" si="11"/>
        <v>44681</v>
      </c>
    </row>
    <row r="175" spans="13:24" x14ac:dyDescent="0.25">
      <c r="M175" s="135">
        <v>43210</v>
      </c>
      <c r="N175" s="135">
        <v>43191</v>
      </c>
      <c r="S175" s="224" t="s">
        <v>75</v>
      </c>
      <c r="T175" s="224" t="s">
        <v>67</v>
      </c>
      <c r="U175" s="212" t="s">
        <v>304</v>
      </c>
      <c r="V175" s="212">
        <v>4</v>
      </c>
      <c r="W175" s="213">
        <f t="shared" si="12"/>
        <v>44682</v>
      </c>
      <c r="X175" s="225">
        <f t="shared" si="11"/>
        <v>44709</v>
      </c>
    </row>
    <row r="176" spans="13:24" x14ac:dyDescent="0.25">
      <c r="M176" s="135">
        <v>43211</v>
      </c>
      <c r="N176" s="135">
        <v>43191</v>
      </c>
      <c r="S176" s="226" t="s">
        <v>75</v>
      </c>
      <c r="T176" s="226" t="s">
        <v>68</v>
      </c>
      <c r="U176" s="214" t="s">
        <v>305</v>
      </c>
      <c r="V176" s="214">
        <v>5</v>
      </c>
      <c r="W176" s="215">
        <f t="shared" si="12"/>
        <v>44710</v>
      </c>
      <c r="X176" s="227">
        <f t="shared" si="11"/>
        <v>44744</v>
      </c>
    </row>
    <row r="177" spans="13:24" x14ac:dyDescent="0.25">
      <c r="M177" s="135">
        <v>43212</v>
      </c>
      <c r="N177" s="135">
        <v>43191</v>
      </c>
      <c r="S177" s="224" t="s">
        <v>75</v>
      </c>
      <c r="T177" s="224" t="s">
        <v>69</v>
      </c>
      <c r="U177" s="212" t="s">
        <v>306</v>
      </c>
      <c r="V177" s="212">
        <v>4</v>
      </c>
      <c r="W177" s="213">
        <f t="shared" si="12"/>
        <v>44745</v>
      </c>
      <c r="X177" s="225">
        <f t="shared" si="11"/>
        <v>44772</v>
      </c>
    </row>
    <row r="178" spans="13:24" x14ac:dyDescent="0.25">
      <c r="M178" s="135">
        <v>43213</v>
      </c>
      <c r="N178" s="135">
        <v>43191</v>
      </c>
      <c r="S178" s="224" t="s">
        <v>75</v>
      </c>
      <c r="T178" s="224" t="s">
        <v>70</v>
      </c>
      <c r="U178" s="212" t="s">
        <v>307</v>
      </c>
      <c r="V178" s="212">
        <v>4</v>
      </c>
      <c r="W178" s="213">
        <f t="shared" si="12"/>
        <v>44773</v>
      </c>
      <c r="X178" s="225">
        <f t="shared" si="11"/>
        <v>44800</v>
      </c>
    </row>
    <row r="179" spans="13:24" x14ac:dyDescent="0.25">
      <c r="M179" s="135">
        <v>43214</v>
      </c>
      <c r="N179" s="135">
        <v>43191</v>
      </c>
      <c r="S179" s="226" t="s">
        <v>75</v>
      </c>
      <c r="T179" s="226" t="s">
        <v>71</v>
      </c>
      <c r="U179" s="214" t="s">
        <v>308</v>
      </c>
      <c r="V179" s="214">
        <v>5</v>
      </c>
      <c r="W179" s="215">
        <f t="shared" si="12"/>
        <v>44801</v>
      </c>
      <c r="X179" s="227">
        <f t="shared" si="11"/>
        <v>44835</v>
      </c>
    </row>
    <row r="180" spans="13:24" ht="15.75" thickBot="1" x14ac:dyDescent="0.3">
      <c r="M180" s="135">
        <v>43215</v>
      </c>
      <c r="N180" s="135">
        <v>43191</v>
      </c>
      <c r="S180" s="244" t="s">
        <v>75</v>
      </c>
      <c r="T180" s="244" t="s">
        <v>72</v>
      </c>
      <c r="U180" s="245" t="s">
        <v>309</v>
      </c>
      <c r="V180" s="245">
        <v>4</v>
      </c>
      <c r="W180" s="246">
        <f t="shared" si="12"/>
        <v>44836</v>
      </c>
      <c r="X180" s="247">
        <f t="shared" si="11"/>
        <v>44863</v>
      </c>
    </row>
    <row r="181" spans="13:24" x14ac:dyDescent="0.25">
      <c r="M181" s="135">
        <v>43216</v>
      </c>
      <c r="N181" s="135">
        <v>43191</v>
      </c>
    </row>
    <row r="182" spans="13:24" x14ac:dyDescent="0.25">
      <c r="M182" s="135">
        <v>43217</v>
      </c>
      <c r="N182" s="135">
        <v>43191</v>
      </c>
    </row>
    <row r="183" spans="13:24" x14ac:dyDescent="0.25">
      <c r="M183" s="135">
        <v>43218</v>
      </c>
      <c r="N183" s="135">
        <v>43191</v>
      </c>
    </row>
    <row r="184" spans="13:24" x14ac:dyDescent="0.25">
      <c r="M184" s="135">
        <v>43219</v>
      </c>
      <c r="N184" s="135">
        <v>43221</v>
      </c>
    </row>
    <row r="185" spans="13:24" x14ac:dyDescent="0.25">
      <c r="M185" s="135">
        <v>43220</v>
      </c>
      <c r="N185" s="135">
        <v>43221</v>
      </c>
    </row>
    <row r="186" spans="13:24" x14ac:dyDescent="0.25">
      <c r="M186" s="135">
        <v>43221</v>
      </c>
      <c r="N186" s="135">
        <v>43221</v>
      </c>
    </row>
    <row r="187" spans="13:24" x14ac:dyDescent="0.25">
      <c r="M187" s="135">
        <v>43222</v>
      </c>
      <c r="N187" s="135">
        <v>43221</v>
      </c>
    </row>
    <row r="188" spans="13:24" x14ac:dyDescent="0.25">
      <c r="M188" s="135">
        <v>43223</v>
      </c>
      <c r="N188" s="135">
        <v>43221</v>
      </c>
    </row>
    <row r="189" spans="13:24" x14ac:dyDescent="0.25">
      <c r="M189" s="135">
        <v>43224</v>
      </c>
      <c r="N189" s="135">
        <v>43221</v>
      </c>
    </row>
    <row r="190" spans="13:24" x14ac:dyDescent="0.25">
      <c r="M190" s="135">
        <v>43225</v>
      </c>
      <c r="N190" s="135">
        <v>43221</v>
      </c>
    </row>
    <row r="191" spans="13:24" x14ac:dyDescent="0.25">
      <c r="M191" s="135">
        <v>43226</v>
      </c>
      <c r="N191" s="135">
        <v>43221</v>
      </c>
    </row>
    <row r="192" spans="13:24" x14ac:dyDescent="0.25">
      <c r="M192" s="135">
        <v>43227</v>
      </c>
      <c r="N192" s="135">
        <v>43221</v>
      </c>
    </row>
    <row r="193" spans="13:14" x14ac:dyDescent="0.25">
      <c r="M193" s="135">
        <v>43228</v>
      </c>
      <c r="N193" s="135">
        <v>43221</v>
      </c>
    </row>
    <row r="194" spans="13:14" x14ac:dyDescent="0.25">
      <c r="M194" s="135">
        <v>43229</v>
      </c>
      <c r="N194" s="135">
        <v>43221</v>
      </c>
    </row>
    <row r="195" spans="13:14" x14ac:dyDescent="0.25">
      <c r="M195" s="135">
        <v>43230</v>
      </c>
      <c r="N195" s="135">
        <v>43221</v>
      </c>
    </row>
    <row r="196" spans="13:14" x14ac:dyDescent="0.25">
      <c r="M196" s="135">
        <v>43231</v>
      </c>
      <c r="N196" s="135">
        <v>43221</v>
      </c>
    </row>
    <row r="197" spans="13:14" x14ac:dyDescent="0.25">
      <c r="M197" s="135">
        <v>43232</v>
      </c>
      <c r="N197" s="135">
        <v>43221</v>
      </c>
    </row>
    <row r="198" spans="13:14" x14ac:dyDescent="0.25">
      <c r="M198" s="135">
        <v>43233</v>
      </c>
      <c r="N198" s="135">
        <v>43221</v>
      </c>
    </row>
    <row r="199" spans="13:14" x14ac:dyDescent="0.25">
      <c r="M199" s="135">
        <v>43234</v>
      </c>
      <c r="N199" s="135">
        <v>43221</v>
      </c>
    </row>
    <row r="200" spans="13:14" x14ac:dyDescent="0.25">
      <c r="M200" s="135">
        <v>43235</v>
      </c>
      <c r="N200" s="135">
        <v>43221</v>
      </c>
    </row>
    <row r="201" spans="13:14" x14ac:dyDescent="0.25">
      <c r="M201" s="135">
        <v>43236</v>
      </c>
      <c r="N201" s="135">
        <v>43221</v>
      </c>
    </row>
    <row r="202" spans="13:14" x14ac:dyDescent="0.25">
      <c r="M202" s="135">
        <v>43237</v>
      </c>
      <c r="N202" s="135">
        <v>43221</v>
      </c>
    </row>
    <row r="203" spans="13:14" x14ac:dyDescent="0.25">
      <c r="M203" s="135">
        <v>43238</v>
      </c>
      <c r="N203" s="135">
        <v>43221</v>
      </c>
    </row>
    <row r="204" spans="13:14" x14ac:dyDescent="0.25">
      <c r="M204" s="135">
        <v>43239</v>
      </c>
      <c r="N204" s="135">
        <v>43221</v>
      </c>
    </row>
    <row r="205" spans="13:14" x14ac:dyDescent="0.25">
      <c r="M205" s="135">
        <v>43240</v>
      </c>
      <c r="N205" s="135">
        <v>43221</v>
      </c>
    </row>
    <row r="206" spans="13:14" x14ac:dyDescent="0.25">
      <c r="M206" s="135">
        <v>43241</v>
      </c>
      <c r="N206" s="135">
        <v>43221</v>
      </c>
    </row>
    <row r="207" spans="13:14" x14ac:dyDescent="0.25">
      <c r="M207" s="135">
        <v>43242</v>
      </c>
      <c r="N207" s="135">
        <v>43221</v>
      </c>
    </row>
    <row r="208" spans="13:14" x14ac:dyDescent="0.25">
      <c r="M208" s="135">
        <v>43243</v>
      </c>
      <c r="N208" s="135">
        <v>43221</v>
      </c>
    </row>
    <row r="209" spans="13:14" x14ac:dyDescent="0.25">
      <c r="M209" s="135">
        <v>43244</v>
      </c>
      <c r="N209" s="135">
        <v>43221</v>
      </c>
    </row>
    <row r="210" spans="13:14" x14ac:dyDescent="0.25">
      <c r="M210" s="135">
        <v>43245</v>
      </c>
      <c r="N210" s="135">
        <v>43221</v>
      </c>
    </row>
    <row r="211" spans="13:14" x14ac:dyDescent="0.25">
      <c r="M211" s="135">
        <v>43246</v>
      </c>
      <c r="N211" s="135">
        <v>43221</v>
      </c>
    </row>
    <row r="212" spans="13:14" x14ac:dyDescent="0.25">
      <c r="M212" s="135">
        <v>43247</v>
      </c>
      <c r="N212" s="135">
        <v>43252</v>
      </c>
    </row>
    <row r="213" spans="13:14" x14ac:dyDescent="0.25">
      <c r="M213" s="135">
        <v>43248</v>
      </c>
      <c r="N213" s="135">
        <v>43252</v>
      </c>
    </row>
    <row r="214" spans="13:14" x14ac:dyDescent="0.25">
      <c r="M214" s="135">
        <v>43249</v>
      </c>
      <c r="N214" s="135">
        <v>43252</v>
      </c>
    </row>
    <row r="215" spans="13:14" x14ac:dyDescent="0.25">
      <c r="M215" s="135">
        <v>43250</v>
      </c>
      <c r="N215" s="135">
        <v>43252</v>
      </c>
    </row>
    <row r="216" spans="13:14" x14ac:dyDescent="0.25">
      <c r="M216" s="135">
        <v>43251</v>
      </c>
      <c r="N216" s="135">
        <v>43252</v>
      </c>
    </row>
    <row r="217" spans="13:14" x14ac:dyDescent="0.25">
      <c r="M217" s="135">
        <v>43252</v>
      </c>
      <c r="N217" s="135">
        <v>43252</v>
      </c>
    </row>
    <row r="218" spans="13:14" x14ac:dyDescent="0.25">
      <c r="M218" s="135">
        <v>43253</v>
      </c>
      <c r="N218" s="135">
        <v>43252</v>
      </c>
    </row>
    <row r="219" spans="13:14" x14ac:dyDescent="0.25">
      <c r="M219" s="135">
        <v>43254</v>
      </c>
      <c r="N219" s="135">
        <v>43252</v>
      </c>
    </row>
    <row r="220" spans="13:14" x14ac:dyDescent="0.25">
      <c r="M220" s="135">
        <v>43255</v>
      </c>
      <c r="N220" s="135">
        <v>43252</v>
      </c>
    </row>
    <row r="221" spans="13:14" x14ac:dyDescent="0.25">
      <c r="M221" s="135">
        <v>43256</v>
      </c>
      <c r="N221" s="135">
        <v>43252</v>
      </c>
    </row>
    <row r="222" spans="13:14" x14ac:dyDescent="0.25">
      <c r="M222" s="135">
        <v>43257</v>
      </c>
      <c r="N222" s="135">
        <v>43252</v>
      </c>
    </row>
    <row r="223" spans="13:14" x14ac:dyDescent="0.25">
      <c r="M223" s="135">
        <v>43258</v>
      </c>
      <c r="N223" s="135">
        <v>43252</v>
      </c>
    </row>
    <row r="224" spans="13:14" x14ac:dyDescent="0.25">
      <c r="M224" s="135">
        <v>43259</v>
      </c>
      <c r="N224" s="135">
        <v>43252</v>
      </c>
    </row>
    <row r="225" spans="13:14" x14ac:dyDescent="0.25">
      <c r="M225" s="135">
        <v>43260</v>
      </c>
      <c r="N225" s="135">
        <v>43252</v>
      </c>
    </row>
    <row r="226" spans="13:14" x14ac:dyDescent="0.25">
      <c r="M226" s="135">
        <v>43261</v>
      </c>
      <c r="N226" s="135">
        <v>43252</v>
      </c>
    </row>
    <row r="227" spans="13:14" x14ac:dyDescent="0.25">
      <c r="M227" s="135">
        <v>43262</v>
      </c>
      <c r="N227" s="135">
        <v>43252</v>
      </c>
    </row>
    <row r="228" spans="13:14" x14ac:dyDescent="0.25">
      <c r="M228" s="135">
        <v>43263</v>
      </c>
      <c r="N228" s="135">
        <v>43252</v>
      </c>
    </row>
    <row r="229" spans="13:14" x14ac:dyDescent="0.25">
      <c r="M229" s="135">
        <v>43264</v>
      </c>
      <c r="N229" s="135">
        <v>43252</v>
      </c>
    </row>
    <row r="230" spans="13:14" x14ac:dyDescent="0.25">
      <c r="M230" s="135">
        <v>43265</v>
      </c>
      <c r="N230" s="135">
        <v>43252</v>
      </c>
    </row>
    <row r="231" spans="13:14" x14ac:dyDescent="0.25">
      <c r="M231" s="135">
        <v>43266</v>
      </c>
      <c r="N231" s="135">
        <v>43252</v>
      </c>
    </row>
    <row r="232" spans="13:14" x14ac:dyDescent="0.25">
      <c r="M232" s="135">
        <v>43267</v>
      </c>
      <c r="N232" s="135">
        <v>43252</v>
      </c>
    </row>
    <row r="233" spans="13:14" x14ac:dyDescent="0.25">
      <c r="M233" s="135">
        <v>43268</v>
      </c>
      <c r="N233" s="135">
        <v>43252</v>
      </c>
    </row>
    <row r="234" spans="13:14" x14ac:dyDescent="0.25">
      <c r="M234" s="135">
        <v>43269</v>
      </c>
      <c r="N234" s="135">
        <v>43252</v>
      </c>
    </row>
    <row r="235" spans="13:14" x14ac:dyDescent="0.25">
      <c r="M235" s="135">
        <v>43270</v>
      </c>
      <c r="N235" s="135">
        <v>43252</v>
      </c>
    </row>
    <row r="236" spans="13:14" x14ac:dyDescent="0.25">
      <c r="M236" s="135">
        <v>43271</v>
      </c>
      <c r="N236" s="135">
        <v>43252</v>
      </c>
    </row>
    <row r="237" spans="13:14" x14ac:dyDescent="0.25">
      <c r="M237" s="135">
        <v>43272</v>
      </c>
      <c r="N237" s="135">
        <v>43252</v>
      </c>
    </row>
    <row r="238" spans="13:14" x14ac:dyDescent="0.25">
      <c r="M238" s="135">
        <v>43273</v>
      </c>
      <c r="N238" s="135">
        <v>43252</v>
      </c>
    </row>
    <row r="239" spans="13:14" x14ac:dyDescent="0.25">
      <c r="M239" s="135">
        <v>43274</v>
      </c>
      <c r="N239" s="135">
        <v>43252</v>
      </c>
    </row>
    <row r="240" spans="13:14" x14ac:dyDescent="0.25">
      <c r="M240" s="135">
        <v>43275</v>
      </c>
      <c r="N240" s="135">
        <v>43252</v>
      </c>
    </row>
    <row r="241" spans="13:14" x14ac:dyDescent="0.25">
      <c r="M241" s="135">
        <v>43276</v>
      </c>
      <c r="N241" s="135">
        <v>43252</v>
      </c>
    </row>
    <row r="242" spans="13:14" x14ac:dyDescent="0.25">
      <c r="M242" s="135">
        <v>43277</v>
      </c>
      <c r="N242" s="135">
        <v>43252</v>
      </c>
    </row>
    <row r="243" spans="13:14" x14ac:dyDescent="0.25">
      <c r="M243" s="135">
        <v>43278</v>
      </c>
      <c r="N243" s="135">
        <v>43252</v>
      </c>
    </row>
    <row r="244" spans="13:14" x14ac:dyDescent="0.25">
      <c r="M244" s="135">
        <v>43279</v>
      </c>
      <c r="N244" s="135">
        <v>43252</v>
      </c>
    </row>
    <row r="245" spans="13:14" x14ac:dyDescent="0.25">
      <c r="M245" s="135">
        <v>43280</v>
      </c>
      <c r="N245" s="135">
        <v>43252</v>
      </c>
    </row>
    <row r="246" spans="13:14" x14ac:dyDescent="0.25">
      <c r="M246" s="135">
        <v>43281</v>
      </c>
      <c r="N246" s="135">
        <v>43252</v>
      </c>
    </row>
    <row r="247" spans="13:14" x14ac:dyDescent="0.25">
      <c r="M247" s="135">
        <v>43282</v>
      </c>
      <c r="N247" s="135">
        <v>43282</v>
      </c>
    </row>
    <row r="248" spans="13:14" x14ac:dyDescent="0.25">
      <c r="M248" s="135">
        <v>43283</v>
      </c>
      <c r="N248" s="135">
        <v>43282</v>
      </c>
    </row>
    <row r="249" spans="13:14" x14ac:dyDescent="0.25">
      <c r="M249" s="135">
        <v>43284</v>
      </c>
      <c r="N249" s="135">
        <v>43282</v>
      </c>
    </row>
    <row r="250" spans="13:14" x14ac:dyDescent="0.25">
      <c r="M250" s="135">
        <v>43285</v>
      </c>
      <c r="N250" s="135">
        <v>43282</v>
      </c>
    </row>
    <row r="251" spans="13:14" x14ac:dyDescent="0.25">
      <c r="M251" s="135">
        <v>43286</v>
      </c>
      <c r="N251" s="135">
        <v>43282</v>
      </c>
    </row>
    <row r="252" spans="13:14" x14ac:dyDescent="0.25">
      <c r="M252" s="135">
        <v>43287</v>
      </c>
      <c r="N252" s="135">
        <v>43282</v>
      </c>
    </row>
    <row r="253" spans="13:14" x14ac:dyDescent="0.25">
      <c r="M253" s="135">
        <v>43288</v>
      </c>
      <c r="N253" s="135">
        <v>43282</v>
      </c>
    </row>
    <row r="254" spans="13:14" x14ac:dyDescent="0.25">
      <c r="M254" s="135">
        <v>43289</v>
      </c>
      <c r="N254" s="135">
        <v>43282</v>
      </c>
    </row>
    <row r="255" spans="13:14" x14ac:dyDescent="0.25">
      <c r="M255" s="135">
        <v>43290</v>
      </c>
      <c r="N255" s="135">
        <v>43282</v>
      </c>
    </row>
    <row r="256" spans="13:14" x14ac:dyDescent="0.25">
      <c r="M256" s="135">
        <v>43291</v>
      </c>
      <c r="N256" s="135">
        <v>43282</v>
      </c>
    </row>
    <row r="257" spans="13:14" x14ac:dyDescent="0.25">
      <c r="M257" s="135">
        <v>43292</v>
      </c>
      <c r="N257" s="135">
        <v>43282</v>
      </c>
    </row>
    <row r="258" spans="13:14" x14ac:dyDescent="0.25">
      <c r="M258" s="135">
        <v>43293</v>
      </c>
      <c r="N258" s="135">
        <v>43282</v>
      </c>
    </row>
    <row r="259" spans="13:14" x14ac:dyDescent="0.25">
      <c r="M259" s="135">
        <v>43294</v>
      </c>
      <c r="N259" s="135">
        <v>43282</v>
      </c>
    </row>
    <row r="260" spans="13:14" x14ac:dyDescent="0.25">
      <c r="M260" s="135">
        <v>43295</v>
      </c>
      <c r="N260" s="135">
        <v>43282</v>
      </c>
    </row>
    <row r="261" spans="13:14" x14ac:dyDescent="0.25">
      <c r="M261" s="135">
        <v>43296</v>
      </c>
      <c r="N261" s="135">
        <v>43282</v>
      </c>
    </row>
    <row r="262" spans="13:14" x14ac:dyDescent="0.25">
      <c r="M262" s="135">
        <v>43297</v>
      </c>
      <c r="N262" s="135">
        <v>43282</v>
      </c>
    </row>
    <row r="263" spans="13:14" x14ac:dyDescent="0.25">
      <c r="M263" s="135">
        <v>43298</v>
      </c>
      <c r="N263" s="135">
        <v>43282</v>
      </c>
    </row>
    <row r="264" spans="13:14" x14ac:dyDescent="0.25">
      <c r="M264" s="135">
        <v>43299</v>
      </c>
      <c r="N264" s="135">
        <v>43282</v>
      </c>
    </row>
    <row r="265" spans="13:14" x14ac:dyDescent="0.25">
      <c r="M265" s="135">
        <v>43300</v>
      </c>
      <c r="N265" s="135">
        <v>43282</v>
      </c>
    </row>
    <row r="266" spans="13:14" x14ac:dyDescent="0.25">
      <c r="M266" s="135">
        <v>43301</v>
      </c>
      <c r="N266" s="135">
        <v>43282</v>
      </c>
    </row>
    <row r="267" spans="13:14" x14ac:dyDescent="0.25">
      <c r="M267" s="135">
        <v>43302</v>
      </c>
      <c r="N267" s="135">
        <v>43282</v>
      </c>
    </row>
    <row r="268" spans="13:14" x14ac:dyDescent="0.25">
      <c r="M268" s="135">
        <v>43303</v>
      </c>
      <c r="N268" s="135">
        <v>43282</v>
      </c>
    </row>
    <row r="269" spans="13:14" x14ac:dyDescent="0.25">
      <c r="M269" s="135">
        <v>43304</v>
      </c>
      <c r="N269" s="135">
        <v>43282</v>
      </c>
    </row>
    <row r="270" spans="13:14" x14ac:dyDescent="0.25">
      <c r="M270" s="135">
        <v>43305</v>
      </c>
      <c r="N270" s="135">
        <v>43282</v>
      </c>
    </row>
    <row r="271" spans="13:14" x14ac:dyDescent="0.25">
      <c r="M271" s="135">
        <v>43306</v>
      </c>
      <c r="N271" s="135">
        <v>43282</v>
      </c>
    </row>
    <row r="272" spans="13:14" x14ac:dyDescent="0.25">
      <c r="M272" s="135">
        <v>43307</v>
      </c>
      <c r="N272" s="135">
        <v>43282</v>
      </c>
    </row>
    <row r="273" spans="13:14" x14ac:dyDescent="0.25">
      <c r="M273" s="135">
        <v>43308</v>
      </c>
      <c r="N273" s="135">
        <v>43282</v>
      </c>
    </row>
    <row r="274" spans="13:14" x14ac:dyDescent="0.25">
      <c r="M274" s="135">
        <v>43309</v>
      </c>
      <c r="N274" s="135">
        <v>43282</v>
      </c>
    </row>
    <row r="275" spans="13:14" x14ac:dyDescent="0.25">
      <c r="M275" s="135">
        <v>43310</v>
      </c>
      <c r="N275" s="135">
        <v>43313</v>
      </c>
    </row>
    <row r="276" spans="13:14" x14ac:dyDescent="0.25">
      <c r="M276" s="135">
        <v>43311</v>
      </c>
      <c r="N276" s="135">
        <v>43313</v>
      </c>
    </row>
    <row r="277" spans="13:14" x14ac:dyDescent="0.25">
      <c r="M277" s="135">
        <v>43312</v>
      </c>
      <c r="N277" s="135">
        <v>43313</v>
      </c>
    </row>
    <row r="278" spans="13:14" x14ac:dyDescent="0.25">
      <c r="M278" s="135">
        <v>43313</v>
      </c>
      <c r="N278" s="135">
        <v>43313</v>
      </c>
    </row>
    <row r="279" spans="13:14" x14ac:dyDescent="0.25">
      <c r="M279" s="135">
        <v>43314</v>
      </c>
      <c r="N279" s="135">
        <v>43313</v>
      </c>
    </row>
    <row r="280" spans="13:14" x14ac:dyDescent="0.25">
      <c r="M280" s="135">
        <v>43315</v>
      </c>
      <c r="N280" s="135">
        <v>43313</v>
      </c>
    </row>
    <row r="281" spans="13:14" x14ac:dyDescent="0.25">
      <c r="M281" s="135">
        <v>43316</v>
      </c>
      <c r="N281" s="135">
        <v>43313</v>
      </c>
    </row>
    <row r="282" spans="13:14" x14ac:dyDescent="0.25">
      <c r="M282" s="135">
        <v>43317</v>
      </c>
      <c r="N282" s="135">
        <v>43313</v>
      </c>
    </row>
    <row r="283" spans="13:14" x14ac:dyDescent="0.25">
      <c r="M283" s="135">
        <v>43318</v>
      </c>
      <c r="N283" s="135">
        <v>43313</v>
      </c>
    </row>
    <row r="284" spans="13:14" x14ac:dyDescent="0.25">
      <c r="M284" s="135">
        <v>43319</v>
      </c>
      <c r="N284" s="135">
        <v>43313</v>
      </c>
    </row>
    <row r="285" spans="13:14" x14ac:dyDescent="0.25">
      <c r="M285" s="135">
        <v>43320</v>
      </c>
      <c r="N285" s="135">
        <v>43313</v>
      </c>
    </row>
    <row r="286" spans="13:14" x14ac:dyDescent="0.25">
      <c r="M286" s="135">
        <v>43321</v>
      </c>
      <c r="N286" s="135">
        <v>43313</v>
      </c>
    </row>
    <row r="287" spans="13:14" x14ac:dyDescent="0.25">
      <c r="M287" s="135">
        <v>43322</v>
      </c>
      <c r="N287" s="135">
        <v>43313</v>
      </c>
    </row>
    <row r="288" spans="13:14" x14ac:dyDescent="0.25">
      <c r="M288" s="135">
        <v>43323</v>
      </c>
      <c r="N288" s="135">
        <v>43313</v>
      </c>
    </row>
    <row r="289" spans="13:14" x14ac:dyDescent="0.25">
      <c r="M289" s="135">
        <v>43324</v>
      </c>
      <c r="N289" s="135">
        <v>43313</v>
      </c>
    </row>
    <row r="290" spans="13:14" x14ac:dyDescent="0.25">
      <c r="M290" s="135">
        <v>43325</v>
      </c>
      <c r="N290" s="135">
        <v>43313</v>
      </c>
    </row>
    <row r="291" spans="13:14" x14ac:dyDescent="0.25">
      <c r="M291" s="135">
        <v>43326</v>
      </c>
      <c r="N291" s="135">
        <v>43313</v>
      </c>
    </row>
    <row r="292" spans="13:14" x14ac:dyDescent="0.25">
      <c r="M292" s="135">
        <v>43327</v>
      </c>
      <c r="N292" s="135">
        <v>43313</v>
      </c>
    </row>
    <row r="293" spans="13:14" x14ac:dyDescent="0.25">
      <c r="M293" s="135">
        <v>43328</v>
      </c>
      <c r="N293" s="135">
        <v>43313</v>
      </c>
    </row>
    <row r="294" spans="13:14" x14ac:dyDescent="0.25">
      <c r="M294" s="135">
        <v>43329</v>
      </c>
      <c r="N294" s="135">
        <v>43313</v>
      </c>
    </row>
    <row r="295" spans="13:14" x14ac:dyDescent="0.25">
      <c r="M295" s="135">
        <v>43330</v>
      </c>
      <c r="N295" s="135">
        <v>43313</v>
      </c>
    </row>
    <row r="296" spans="13:14" x14ac:dyDescent="0.25">
      <c r="M296" s="135">
        <v>43331</v>
      </c>
      <c r="N296" s="135">
        <v>43313</v>
      </c>
    </row>
    <row r="297" spans="13:14" x14ac:dyDescent="0.25">
      <c r="M297" s="135">
        <v>43332</v>
      </c>
      <c r="N297" s="135">
        <v>43313</v>
      </c>
    </row>
    <row r="298" spans="13:14" x14ac:dyDescent="0.25">
      <c r="M298" s="135">
        <v>43333</v>
      </c>
      <c r="N298" s="135">
        <v>43313</v>
      </c>
    </row>
    <row r="299" spans="13:14" x14ac:dyDescent="0.25">
      <c r="M299" s="135">
        <v>43334</v>
      </c>
      <c r="N299" s="135">
        <v>43313</v>
      </c>
    </row>
    <row r="300" spans="13:14" x14ac:dyDescent="0.25">
      <c r="M300" s="135">
        <v>43335</v>
      </c>
      <c r="N300" s="135">
        <v>43313</v>
      </c>
    </row>
    <row r="301" spans="13:14" x14ac:dyDescent="0.25">
      <c r="M301" s="135">
        <v>43336</v>
      </c>
      <c r="N301" s="135">
        <v>43313</v>
      </c>
    </row>
    <row r="302" spans="13:14" x14ac:dyDescent="0.25">
      <c r="M302" s="135">
        <v>43337</v>
      </c>
      <c r="N302" s="135">
        <v>43313</v>
      </c>
    </row>
    <row r="303" spans="13:14" x14ac:dyDescent="0.25">
      <c r="M303" s="135">
        <v>43338</v>
      </c>
      <c r="N303" s="135">
        <v>43344</v>
      </c>
    </row>
    <row r="304" spans="13:14" x14ac:dyDescent="0.25">
      <c r="M304" s="135">
        <v>43339</v>
      </c>
      <c r="N304" s="135">
        <v>43344</v>
      </c>
    </row>
    <row r="305" spans="13:14" x14ac:dyDescent="0.25">
      <c r="M305" s="135">
        <v>43340</v>
      </c>
      <c r="N305" s="135">
        <v>43344</v>
      </c>
    </row>
    <row r="306" spans="13:14" x14ac:dyDescent="0.25">
      <c r="M306" s="135">
        <v>43341</v>
      </c>
      <c r="N306" s="135">
        <v>43344</v>
      </c>
    </row>
    <row r="307" spans="13:14" x14ac:dyDescent="0.25">
      <c r="M307" s="135">
        <v>43342</v>
      </c>
      <c r="N307" s="135">
        <v>43344</v>
      </c>
    </row>
    <row r="308" spans="13:14" x14ac:dyDescent="0.25">
      <c r="M308" s="135">
        <v>43343</v>
      </c>
      <c r="N308" s="135">
        <v>43344</v>
      </c>
    </row>
    <row r="309" spans="13:14" x14ac:dyDescent="0.25">
      <c r="M309" s="135">
        <v>43344</v>
      </c>
      <c r="N309" s="135">
        <v>43344</v>
      </c>
    </row>
    <row r="310" spans="13:14" x14ac:dyDescent="0.25">
      <c r="M310" s="135">
        <v>43345</v>
      </c>
      <c r="N310" s="135">
        <v>43344</v>
      </c>
    </row>
    <row r="311" spans="13:14" x14ac:dyDescent="0.25">
      <c r="M311" s="135">
        <v>43346</v>
      </c>
      <c r="N311" s="135">
        <v>43344</v>
      </c>
    </row>
    <row r="312" spans="13:14" x14ac:dyDescent="0.25">
      <c r="M312" s="135">
        <v>43347</v>
      </c>
      <c r="N312" s="135">
        <v>43344</v>
      </c>
    </row>
    <row r="313" spans="13:14" x14ac:dyDescent="0.25">
      <c r="M313" s="135">
        <v>43348</v>
      </c>
      <c r="N313" s="135">
        <v>43344</v>
      </c>
    </row>
    <row r="314" spans="13:14" x14ac:dyDescent="0.25">
      <c r="M314" s="135">
        <v>43349</v>
      </c>
      <c r="N314" s="135">
        <v>43344</v>
      </c>
    </row>
    <row r="315" spans="13:14" x14ac:dyDescent="0.25">
      <c r="M315" s="135">
        <v>43350</v>
      </c>
      <c r="N315" s="135">
        <v>43344</v>
      </c>
    </row>
    <row r="316" spans="13:14" x14ac:dyDescent="0.25">
      <c r="M316" s="135">
        <v>43351</v>
      </c>
      <c r="N316" s="135">
        <v>43344</v>
      </c>
    </row>
    <row r="317" spans="13:14" x14ac:dyDescent="0.25">
      <c r="M317" s="135">
        <v>43352</v>
      </c>
      <c r="N317" s="135">
        <v>43344</v>
      </c>
    </row>
    <row r="318" spans="13:14" x14ac:dyDescent="0.25">
      <c r="M318" s="135">
        <v>43353</v>
      </c>
      <c r="N318" s="135">
        <v>43344</v>
      </c>
    </row>
    <row r="319" spans="13:14" x14ac:dyDescent="0.25">
      <c r="M319" s="135">
        <v>43354</v>
      </c>
      <c r="N319" s="135">
        <v>43344</v>
      </c>
    </row>
    <row r="320" spans="13:14" x14ac:dyDescent="0.25">
      <c r="M320" s="135">
        <v>43355</v>
      </c>
      <c r="N320" s="135">
        <v>43344</v>
      </c>
    </row>
    <row r="321" spans="13:14" x14ac:dyDescent="0.25">
      <c r="M321" s="135">
        <v>43356</v>
      </c>
      <c r="N321" s="135">
        <v>43344</v>
      </c>
    </row>
    <row r="322" spans="13:14" x14ac:dyDescent="0.25">
      <c r="M322" s="135">
        <v>43357</v>
      </c>
      <c r="N322" s="135">
        <v>43344</v>
      </c>
    </row>
    <row r="323" spans="13:14" x14ac:dyDescent="0.25">
      <c r="M323" s="135">
        <v>43358</v>
      </c>
      <c r="N323" s="135">
        <v>43344</v>
      </c>
    </row>
    <row r="324" spans="13:14" x14ac:dyDescent="0.25">
      <c r="M324" s="135">
        <v>43359</v>
      </c>
      <c r="N324" s="135">
        <v>43344</v>
      </c>
    </row>
    <row r="325" spans="13:14" x14ac:dyDescent="0.25">
      <c r="M325" s="135">
        <v>43360</v>
      </c>
      <c r="N325" s="135">
        <v>43344</v>
      </c>
    </row>
    <row r="326" spans="13:14" x14ac:dyDescent="0.25">
      <c r="M326" s="135">
        <v>43361</v>
      </c>
      <c r="N326" s="135">
        <v>43344</v>
      </c>
    </row>
    <row r="327" spans="13:14" x14ac:dyDescent="0.25">
      <c r="M327" s="135">
        <v>43362</v>
      </c>
      <c r="N327" s="135">
        <v>43344</v>
      </c>
    </row>
    <row r="328" spans="13:14" x14ac:dyDescent="0.25">
      <c r="M328" s="135">
        <v>43363</v>
      </c>
      <c r="N328" s="135">
        <v>43344</v>
      </c>
    </row>
    <row r="329" spans="13:14" x14ac:dyDescent="0.25">
      <c r="M329" s="135">
        <v>43364</v>
      </c>
      <c r="N329" s="135">
        <v>43344</v>
      </c>
    </row>
    <row r="330" spans="13:14" x14ac:dyDescent="0.25">
      <c r="M330" s="135">
        <v>43365</v>
      </c>
      <c r="N330" s="135">
        <v>43344</v>
      </c>
    </row>
    <row r="331" spans="13:14" x14ac:dyDescent="0.25">
      <c r="M331" s="135">
        <v>43366</v>
      </c>
      <c r="N331" s="135">
        <v>43344</v>
      </c>
    </row>
    <row r="332" spans="13:14" x14ac:dyDescent="0.25">
      <c r="M332" s="135">
        <v>43367</v>
      </c>
      <c r="N332" s="135">
        <v>43344</v>
      </c>
    </row>
    <row r="333" spans="13:14" x14ac:dyDescent="0.25">
      <c r="M333" s="135">
        <v>43368</v>
      </c>
      <c r="N333" s="135">
        <v>43344</v>
      </c>
    </row>
    <row r="334" spans="13:14" x14ac:dyDescent="0.25">
      <c r="M334" s="135">
        <v>43369</v>
      </c>
      <c r="N334" s="135">
        <v>43344</v>
      </c>
    </row>
    <row r="335" spans="13:14" x14ac:dyDescent="0.25">
      <c r="M335" s="135">
        <v>43370</v>
      </c>
      <c r="N335" s="135">
        <v>43344</v>
      </c>
    </row>
    <row r="336" spans="13:14" x14ac:dyDescent="0.25">
      <c r="M336" s="135">
        <v>43371</v>
      </c>
      <c r="N336" s="135">
        <v>43344</v>
      </c>
    </row>
    <row r="337" spans="13:14" x14ac:dyDescent="0.25">
      <c r="M337" s="135">
        <v>43372</v>
      </c>
      <c r="N337" s="135">
        <v>43344</v>
      </c>
    </row>
    <row r="338" spans="13:14" x14ac:dyDescent="0.25">
      <c r="M338" s="135">
        <v>43373</v>
      </c>
      <c r="N338" s="135">
        <v>43374</v>
      </c>
    </row>
    <row r="339" spans="13:14" x14ac:dyDescent="0.25">
      <c r="M339" s="135">
        <v>43374</v>
      </c>
      <c r="N339" s="135">
        <v>43374</v>
      </c>
    </row>
    <row r="340" spans="13:14" x14ac:dyDescent="0.25">
      <c r="M340" s="135">
        <v>43375</v>
      </c>
      <c r="N340" s="135">
        <v>43374</v>
      </c>
    </row>
    <row r="341" spans="13:14" x14ac:dyDescent="0.25">
      <c r="M341" s="135">
        <v>43376</v>
      </c>
      <c r="N341" s="135">
        <v>43374</v>
      </c>
    </row>
    <row r="342" spans="13:14" x14ac:dyDescent="0.25">
      <c r="M342" s="135">
        <v>43377</v>
      </c>
      <c r="N342" s="135">
        <v>43374</v>
      </c>
    </row>
    <row r="343" spans="13:14" x14ac:dyDescent="0.25">
      <c r="M343" s="135">
        <v>43378</v>
      </c>
      <c r="N343" s="135">
        <v>43374</v>
      </c>
    </row>
    <row r="344" spans="13:14" x14ac:dyDescent="0.25">
      <c r="M344" s="135">
        <v>43379</v>
      </c>
      <c r="N344" s="135">
        <v>43374</v>
      </c>
    </row>
    <row r="345" spans="13:14" x14ac:dyDescent="0.25">
      <c r="M345" s="135">
        <v>43380</v>
      </c>
      <c r="N345" s="135">
        <v>43374</v>
      </c>
    </row>
    <row r="346" spans="13:14" x14ac:dyDescent="0.25">
      <c r="M346" s="135">
        <v>43381</v>
      </c>
      <c r="N346" s="135">
        <v>43374</v>
      </c>
    </row>
    <row r="347" spans="13:14" x14ac:dyDescent="0.25">
      <c r="M347" s="135">
        <v>43382</v>
      </c>
      <c r="N347" s="135">
        <v>43374</v>
      </c>
    </row>
    <row r="348" spans="13:14" x14ac:dyDescent="0.25">
      <c r="M348" s="135">
        <v>43383</v>
      </c>
      <c r="N348" s="135">
        <v>43374</v>
      </c>
    </row>
    <row r="349" spans="13:14" x14ac:dyDescent="0.25">
      <c r="M349" s="135">
        <v>43384</v>
      </c>
      <c r="N349" s="135">
        <v>43374</v>
      </c>
    </row>
    <row r="350" spans="13:14" x14ac:dyDescent="0.25">
      <c r="M350" s="135">
        <v>43385</v>
      </c>
      <c r="N350" s="135">
        <v>43374</v>
      </c>
    </row>
    <row r="351" spans="13:14" x14ac:dyDescent="0.25">
      <c r="M351" s="135">
        <v>43386</v>
      </c>
      <c r="N351" s="135">
        <v>43374</v>
      </c>
    </row>
    <row r="352" spans="13:14" x14ac:dyDescent="0.25">
      <c r="M352" s="135">
        <v>43387</v>
      </c>
      <c r="N352" s="135">
        <v>43374</v>
      </c>
    </row>
    <row r="353" spans="13:14" x14ac:dyDescent="0.25">
      <c r="M353" s="135">
        <v>43388</v>
      </c>
      <c r="N353" s="135">
        <v>43374</v>
      </c>
    </row>
    <row r="354" spans="13:14" x14ac:dyDescent="0.25">
      <c r="M354" s="135">
        <v>43389</v>
      </c>
      <c r="N354" s="135">
        <v>43374</v>
      </c>
    </row>
    <row r="355" spans="13:14" x14ac:dyDescent="0.25">
      <c r="M355" s="135">
        <v>43390</v>
      </c>
      <c r="N355" s="135">
        <v>43374</v>
      </c>
    </row>
    <row r="356" spans="13:14" x14ac:dyDescent="0.25">
      <c r="M356" s="135">
        <v>43391</v>
      </c>
      <c r="N356" s="135">
        <v>43374</v>
      </c>
    </row>
    <row r="357" spans="13:14" x14ac:dyDescent="0.25">
      <c r="M357" s="135">
        <v>43392</v>
      </c>
      <c r="N357" s="135">
        <v>43374</v>
      </c>
    </row>
    <row r="358" spans="13:14" x14ac:dyDescent="0.25">
      <c r="M358" s="135">
        <v>43393</v>
      </c>
      <c r="N358" s="135">
        <v>43374</v>
      </c>
    </row>
    <row r="359" spans="13:14" x14ac:dyDescent="0.25">
      <c r="M359" s="135">
        <v>43394</v>
      </c>
      <c r="N359" s="135">
        <v>43374</v>
      </c>
    </row>
    <row r="360" spans="13:14" x14ac:dyDescent="0.25">
      <c r="M360" s="135">
        <v>43395</v>
      </c>
      <c r="N360" s="135">
        <v>43374</v>
      </c>
    </row>
    <row r="361" spans="13:14" x14ac:dyDescent="0.25">
      <c r="M361" s="135">
        <v>43396</v>
      </c>
      <c r="N361" s="135">
        <v>43374</v>
      </c>
    </row>
    <row r="362" spans="13:14" x14ac:dyDescent="0.25">
      <c r="M362" s="135">
        <v>43397</v>
      </c>
      <c r="N362" s="135">
        <v>43374</v>
      </c>
    </row>
    <row r="363" spans="13:14" x14ac:dyDescent="0.25">
      <c r="M363" s="135">
        <v>43398</v>
      </c>
      <c r="N363" s="135">
        <v>43374</v>
      </c>
    </row>
    <row r="364" spans="13:14" x14ac:dyDescent="0.25">
      <c r="M364" s="135">
        <v>43399</v>
      </c>
      <c r="N364" s="135">
        <v>43374</v>
      </c>
    </row>
    <row r="365" spans="13:14" x14ac:dyDescent="0.25">
      <c r="M365" s="135">
        <v>43400</v>
      </c>
      <c r="N365" s="135">
        <v>43374</v>
      </c>
    </row>
    <row r="366" spans="13:14" x14ac:dyDescent="0.25">
      <c r="M366" s="135">
        <v>43401</v>
      </c>
      <c r="N366" s="135">
        <v>43405</v>
      </c>
    </row>
    <row r="367" spans="13:14" x14ac:dyDescent="0.25">
      <c r="M367" s="135">
        <v>43402</v>
      </c>
      <c r="N367" s="135">
        <v>43405</v>
      </c>
    </row>
    <row r="368" spans="13:14" x14ac:dyDescent="0.25">
      <c r="M368" s="135">
        <v>43403</v>
      </c>
      <c r="N368" s="135">
        <v>43405</v>
      </c>
    </row>
    <row r="369" spans="13:14" x14ac:dyDescent="0.25">
      <c r="M369" s="135">
        <v>43404</v>
      </c>
      <c r="N369" s="135">
        <v>43405</v>
      </c>
    </row>
    <row r="370" spans="13:14" x14ac:dyDescent="0.25">
      <c r="M370" s="135">
        <v>43405</v>
      </c>
      <c r="N370" s="135">
        <v>43405</v>
      </c>
    </row>
    <row r="371" spans="13:14" x14ac:dyDescent="0.25">
      <c r="M371" s="135">
        <v>43406</v>
      </c>
      <c r="N371" s="135">
        <v>43405</v>
      </c>
    </row>
    <row r="372" spans="13:14" x14ac:dyDescent="0.25">
      <c r="M372" s="135">
        <v>43407</v>
      </c>
      <c r="N372" s="135">
        <v>43405</v>
      </c>
    </row>
    <row r="373" spans="13:14" x14ac:dyDescent="0.25">
      <c r="M373" s="135">
        <v>43408</v>
      </c>
      <c r="N373" s="135">
        <v>43405</v>
      </c>
    </row>
    <row r="374" spans="13:14" x14ac:dyDescent="0.25">
      <c r="M374" s="135">
        <v>43409</v>
      </c>
      <c r="N374" s="135">
        <v>43405</v>
      </c>
    </row>
    <row r="375" spans="13:14" x14ac:dyDescent="0.25">
      <c r="M375" s="135">
        <v>43410</v>
      </c>
      <c r="N375" s="135">
        <v>43405</v>
      </c>
    </row>
    <row r="376" spans="13:14" x14ac:dyDescent="0.25">
      <c r="M376" s="135">
        <v>43411</v>
      </c>
      <c r="N376" s="135">
        <v>43405</v>
      </c>
    </row>
    <row r="377" spans="13:14" x14ac:dyDescent="0.25">
      <c r="M377" s="135">
        <v>43412</v>
      </c>
      <c r="N377" s="135">
        <v>43405</v>
      </c>
    </row>
    <row r="378" spans="13:14" x14ac:dyDescent="0.25">
      <c r="M378" s="135">
        <v>43413</v>
      </c>
      <c r="N378" s="135">
        <v>43405</v>
      </c>
    </row>
    <row r="379" spans="13:14" x14ac:dyDescent="0.25">
      <c r="M379" s="135">
        <v>43414</v>
      </c>
      <c r="N379" s="135">
        <v>43405</v>
      </c>
    </row>
    <row r="380" spans="13:14" x14ac:dyDescent="0.25">
      <c r="M380" s="135">
        <v>43415</v>
      </c>
      <c r="N380" s="135">
        <v>43405</v>
      </c>
    </row>
    <row r="381" spans="13:14" x14ac:dyDescent="0.25">
      <c r="M381" s="135">
        <v>43416</v>
      </c>
      <c r="N381" s="135">
        <v>43405</v>
      </c>
    </row>
    <row r="382" spans="13:14" x14ac:dyDescent="0.25">
      <c r="M382" s="135">
        <v>43417</v>
      </c>
      <c r="N382" s="135">
        <v>43405</v>
      </c>
    </row>
    <row r="383" spans="13:14" x14ac:dyDescent="0.25">
      <c r="M383" s="135">
        <v>43418</v>
      </c>
      <c r="N383" s="135">
        <v>43405</v>
      </c>
    </row>
    <row r="384" spans="13:14" x14ac:dyDescent="0.25">
      <c r="M384" s="135">
        <v>43419</v>
      </c>
      <c r="N384" s="135">
        <v>43405</v>
      </c>
    </row>
    <row r="385" spans="13:14" x14ac:dyDescent="0.25">
      <c r="M385" s="135">
        <v>43420</v>
      </c>
      <c r="N385" s="135">
        <v>43405</v>
      </c>
    </row>
    <row r="386" spans="13:14" x14ac:dyDescent="0.25">
      <c r="M386" s="135">
        <v>43421</v>
      </c>
      <c r="N386" s="135">
        <v>43405</v>
      </c>
    </row>
    <row r="387" spans="13:14" x14ac:dyDescent="0.25">
      <c r="M387" s="135">
        <v>43422</v>
      </c>
      <c r="N387" s="135">
        <v>43405</v>
      </c>
    </row>
    <row r="388" spans="13:14" x14ac:dyDescent="0.25">
      <c r="M388" s="135">
        <v>43423</v>
      </c>
      <c r="N388" s="135">
        <v>43405</v>
      </c>
    </row>
    <row r="389" spans="13:14" x14ac:dyDescent="0.25">
      <c r="M389" s="135">
        <v>43424</v>
      </c>
      <c r="N389" s="135">
        <v>43405</v>
      </c>
    </row>
    <row r="390" spans="13:14" x14ac:dyDescent="0.25">
      <c r="M390" s="135">
        <v>43425</v>
      </c>
      <c r="N390" s="135">
        <v>43405</v>
      </c>
    </row>
    <row r="391" spans="13:14" x14ac:dyDescent="0.25">
      <c r="M391" s="135">
        <v>43426</v>
      </c>
      <c r="N391" s="135">
        <v>43405</v>
      </c>
    </row>
    <row r="392" spans="13:14" x14ac:dyDescent="0.25">
      <c r="M392" s="135">
        <v>43427</v>
      </c>
      <c r="N392" s="135">
        <v>43405</v>
      </c>
    </row>
    <row r="393" spans="13:14" x14ac:dyDescent="0.25">
      <c r="M393" s="135">
        <v>43428</v>
      </c>
      <c r="N393" s="135">
        <v>43405</v>
      </c>
    </row>
    <row r="394" spans="13:14" x14ac:dyDescent="0.25">
      <c r="M394" s="135">
        <v>43429</v>
      </c>
      <c r="N394" s="135">
        <v>43435</v>
      </c>
    </row>
    <row r="395" spans="13:14" x14ac:dyDescent="0.25">
      <c r="M395" s="135">
        <v>43430</v>
      </c>
      <c r="N395" s="135">
        <v>43435</v>
      </c>
    </row>
    <row r="396" spans="13:14" x14ac:dyDescent="0.25">
      <c r="M396" s="135">
        <v>43431</v>
      </c>
      <c r="N396" s="135">
        <v>43435</v>
      </c>
    </row>
    <row r="397" spans="13:14" x14ac:dyDescent="0.25">
      <c r="M397" s="135">
        <v>43432</v>
      </c>
      <c r="N397" s="135">
        <v>43435</v>
      </c>
    </row>
    <row r="398" spans="13:14" x14ac:dyDescent="0.25">
      <c r="M398" s="135">
        <v>43433</v>
      </c>
      <c r="N398" s="135">
        <v>43435</v>
      </c>
    </row>
    <row r="399" spans="13:14" x14ac:dyDescent="0.25">
      <c r="M399" s="135">
        <v>43434</v>
      </c>
      <c r="N399" s="135">
        <v>43435</v>
      </c>
    </row>
    <row r="400" spans="13:14" x14ac:dyDescent="0.25">
      <c r="M400" s="135">
        <v>43435</v>
      </c>
      <c r="N400" s="135">
        <v>43435</v>
      </c>
    </row>
    <row r="401" spans="13:14" x14ac:dyDescent="0.25">
      <c r="M401" s="135">
        <v>43436</v>
      </c>
      <c r="N401" s="135">
        <v>43435</v>
      </c>
    </row>
    <row r="402" spans="13:14" x14ac:dyDescent="0.25">
      <c r="M402" s="135">
        <v>43437</v>
      </c>
      <c r="N402" s="135">
        <v>43435</v>
      </c>
    </row>
    <row r="403" spans="13:14" x14ac:dyDescent="0.25">
      <c r="M403" s="135">
        <v>43438</v>
      </c>
      <c r="N403" s="135">
        <v>43435</v>
      </c>
    </row>
    <row r="404" spans="13:14" x14ac:dyDescent="0.25">
      <c r="M404" s="135">
        <v>43439</v>
      </c>
      <c r="N404" s="135">
        <v>43435</v>
      </c>
    </row>
    <row r="405" spans="13:14" x14ac:dyDescent="0.25">
      <c r="M405" s="135">
        <v>43440</v>
      </c>
      <c r="N405" s="135">
        <v>43435</v>
      </c>
    </row>
    <row r="406" spans="13:14" x14ac:dyDescent="0.25">
      <c r="M406" s="135">
        <v>43441</v>
      </c>
      <c r="N406" s="135">
        <v>43435</v>
      </c>
    </row>
    <row r="407" spans="13:14" x14ac:dyDescent="0.25">
      <c r="M407" s="135">
        <v>43442</v>
      </c>
      <c r="N407" s="135">
        <v>43435</v>
      </c>
    </row>
    <row r="408" spans="13:14" x14ac:dyDescent="0.25">
      <c r="M408" s="135">
        <v>43443</v>
      </c>
      <c r="N408" s="135">
        <v>43435</v>
      </c>
    </row>
    <row r="409" spans="13:14" x14ac:dyDescent="0.25">
      <c r="M409" s="135">
        <v>43444</v>
      </c>
      <c r="N409" s="135">
        <v>43435</v>
      </c>
    </row>
    <row r="410" spans="13:14" x14ac:dyDescent="0.25">
      <c r="M410" s="135">
        <v>43445</v>
      </c>
      <c r="N410" s="135">
        <v>43435</v>
      </c>
    </row>
    <row r="411" spans="13:14" x14ac:dyDescent="0.25">
      <c r="M411" s="135">
        <v>43446</v>
      </c>
      <c r="N411" s="135">
        <v>43435</v>
      </c>
    </row>
    <row r="412" spans="13:14" x14ac:dyDescent="0.25">
      <c r="M412" s="135">
        <v>43447</v>
      </c>
      <c r="N412" s="135">
        <v>43435</v>
      </c>
    </row>
    <row r="413" spans="13:14" x14ac:dyDescent="0.25">
      <c r="M413" s="135">
        <v>43448</v>
      </c>
      <c r="N413" s="135">
        <v>43435</v>
      </c>
    </row>
    <row r="414" spans="13:14" x14ac:dyDescent="0.25">
      <c r="M414" s="135">
        <v>43449</v>
      </c>
      <c r="N414" s="135">
        <v>43435</v>
      </c>
    </row>
    <row r="415" spans="13:14" x14ac:dyDescent="0.25">
      <c r="M415" s="135">
        <v>43450</v>
      </c>
      <c r="N415" s="135">
        <v>43435</v>
      </c>
    </row>
    <row r="416" spans="13:14" x14ac:dyDescent="0.25">
      <c r="M416" s="135">
        <v>43451</v>
      </c>
      <c r="N416" s="135">
        <v>43435</v>
      </c>
    </row>
    <row r="417" spans="13:14" x14ac:dyDescent="0.25">
      <c r="M417" s="135">
        <v>43452</v>
      </c>
      <c r="N417" s="135">
        <v>43435</v>
      </c>
    </row>
    <row r="418" spans="13:14" x14ac:dyDescent="0.25">
      <c r="M418" s="135">
        <v>43453</v>
      </c>
      <c r="N418" s="135">
        <v>43435</v>
      </c>
    </row>
    <row r="419" spans="13:14" x14ac:dyDescent="0.25">
      <c r="M419" s="135">
        <v>43454</v>
      </c>
      <c r="N419" s="135">
        <v>43435</v>
      </c>
    </row>
    <row r="420" spans="13:14" x14ac:dyDescent="0.25">
      <c r="M420" s="135">
        <v>43455</v>
      </c>
      <c r="N420" s="135">
        <v>43435</v>
      </c>
    </row>
    <row r="421" spans="13:14" x14ac:dyDescent="0.25">
      <c r="M421" s="135">
        <v>43456</v>
      </c>
      <c r="N421" s="135">
        <v>43435</v>
      </c>
    </row>
    <row r="422" spans="13:14" x14ac:dyDescent="0.25">
      <c r="M422" s="135">
        <v>43457</v>
      </c>
      <c r="N422" s="135">
        <v>43435</v>
      </c>
    </row>
    <row r="423" spans="13:14" x14ac:dyDescent="0.25">
      <c r="M423" s="135">
        <v>43458</v>
      </c>
      <c r="N423" s="135">
        <v>43435</v>
      </c>
    </row>
    <row r="424" spans="13:14" x14ac:dyDescent="0.25">
      <c r="M424" s="135">
        <v>43459</v>
      </c>
      <c r="N424" s="135">
        <v>43435</v>
      </c>
    </row>
    <row r="425" spans="13:14" x14ac:dyDescent="0.25">
      <c r="M425" s="135">
        <v>43460</v>
      </c>
      <c r="N425" s="135">
        <v>43435</v>
      </c>
    </row>
    <row r="426" spans="13:14" x14ac:dyDescent="0.25">
      <c r="M426" s="135">
        <v>43461</v>
      </c>
      <c r="N426" s="135">
        <v>43435</v>
      </c>
    </row>
    <row r="427" spans="13:14" x14ac:dyDescent="0.25">
      <c r="M427" s="135">
        <v>43462</v>
      </c>
      <c r="N427" s="135">
        <v>43435</v>
      </c>
    </row>
    <row r="428" spans="13:14" x14ac:dyDescent="0.25">
      <c r="M428" s="135">
        <v>43463</v>
      </c>
      <c r="N428" s="135">
        <v>43435</v>
      </c>
    </row>
    <row r="429" spans="13:14" x14ac:dyDescent="0.25">
      <c r="M429" s="135">
        <v>43464</v>
      </c>
      <c r="N429" s="135">
        <v>43466</v>
      </c>
    </row>
    <row r="430" spans="13:14" x14ac:dyDescent="0.25">
      <c r="M430" s="135">
        <v>43465</v>
      </c>
      <c r="N430" s="135">
        <v>43466</v>
      </c>
    </row>
    <row r="431" spans="13:14" x14ac:dyDescent="0.25">
      <c r="M431" s="135">
        <v>43466</v>
      </c>
      <c r="N431" s="135">
        <v>43466</v>
      </c>
    </row>
    <row r="432" spans="13:14" x14ac:dyDescent="0.25">
      <c r="M432" s="135">
        <v>43467</v>
      </c>
      <c r="N432" s="135">
        <v>43466</v>
      </c>
    </row>
    <row r="433" spans="13:14" x14ac:dyDescent="0.25">
      <c r="M433" s="135">
        <v>43468</v>
      </c>
      <c r="N433" s="135">
        <v>43466</v>
      </c>
    </row>
    <row r="434" spans="13:14" x14ac:dyDescent="0.25">
      <c r="M434" s="135">
        <v>43469</v>
      </c>
      <c r="N434" s="135">
        <v>43466</v>
      </c>
    </row>
    <row r="435" spans="13:14" x14ac:dyDescent="0.25">
      <c r="M435" s="135">
        <v>43470</v>
      </c>
      <c r="N435" s="135">
        <v>43466</v>
      </c>
    </row>
    <row r="436" spans="13:14" x14ac:dyDescent="0.25">
      <c r="M436" s="135">
        <v>43471</v>
      </c>
      <c r="N436" s="135">
        <v>43466</v>
      </c>
    </row>
    <row r="437" spans="13:14" x14ac:dyDescent="0.25">
      <c r="M437" s="135">
        <v>43472</v>
      </c>
      <c r="N437" s="135">
        <v>43466</v>
      </c>
    </row>
    <row r="438" spans="13:14" x14ac:dyDescent="0.25">
      <c r="M438" s="135">
        <v>43473</v>
      </c>
      <c r="N438" s="135">
        <v>43466</v>
      </c>
    </row>
    <row r="439" spans="13:14" x14ac:dyDescent="0.25">
      <c r="M439" s="135">
        <v>43474</v>
      </c>
      <c r="N439" s="135">
        <v>43466</v>
      </c>
    </row>
    <row r="440" spans="13:14" x14ac:dyDescent="0.25">
      <c r="M440" s="135">
        <v>43475</v>
      </c>
      <c r="N440" s="135">
        <v>43466</v>
      </c>
    </row>
    <row r="441" spans="13:14" x14ac:dyDescent="0.25">
      <c r="M441" s="135">
        <v>43476</v>
      </c>
      <c r="N441" s="135">
        <v>43466</v>
      </c>
    </row>
    <row r="442" spans="13:14" x14ac:dyDescent="0.25">
      <c r="M442" s="135">
        <v>43477</v>
      </c>
      <c r="N442" s="135">
        <v>43466</v>
      </c>
    </row>
    <row r="443" spans="13:14" x14ac:dyDescent="0.25">
      <c r="M443" s="135">
        <v>43478</v>
      </c>
      <c r="N443" s="135">
        <v>43466</v>
      </c>
    </row>
    <row r="444" spans="13:14" x14ac:dyDescent="0.25">
      <c r="M444" s="135">
        <v>43479</v>
      </c>
      <c r="N444" s="135">
        <v>43466</v>
      </c>
    </row>
    <row r="445" spans="13:14" x14ac:dyDescent="0.25">
      <c r="M445" s="135">
        <v>43480</v>
      </c>
      <c r="N445" s="135">
        <v>43466</v>
      </c>
    </row>
    <row r="446" spans="13:14" x14ac:dyDescent="0.25">
      <c r="M446" s="135">
        <v>43481</v>
      </c>
      <c r="N446" s="135">
        <v>43466</v>
      </c>
    </row>
    <row r="447" spans="13:14" x14ac:dyDescent="0.25">
      <c r="M447" s="135">
        <v>43482</v>
      </c>
      <c r="N447" s="135">
        <v>43466</v>
      </c>
    </row>
    <row r="448" spans="13:14" x14ac:dyDescent="0.25">
      <c r="M448" s="135">
        <v>43483</v>
      </c>
      <c r="N448" s="135">
        <v>43466</v>
      </c>
    </row>
    <row r="449" spans="13:14" x14ac:dyDescent="0.25">
      <c r="M449" s="135">
        <v>43484</v>
      </c>
      <c r="N449" s="135">
        <v>43466</v>
      </c>
    </row>
    <row r="450" spans="13:14" x14ac:dyDescent="0.25">
      <c r="M450" s="135">
        <v>43485</v>
      </c>
      <c r="N450" s="135">
        <v>43466</v>
      </c>
    </row>
    <row r="451" spans="13:14" x14ac:dyDescent="0.25">
      <c r="M451" s="135">
        <v>43486</v>
      </c>
      <c r="N451" s="135">
        <v>43466</v>
      </c>
    </row>
    <row r="452" spans="13:14" x14ac:dyDescent="0.25">
      <c r="M452" s="135">
        <v>43487</v>
      </c>
      <c r="N452" s="135">
        <v>43466</v>
      </c>
    </row>
    <row r="453" spans="13:14" x14ac:dyDescent="0.25">
      <c r="M453" s="135">
        <v>43488</v>
      </c>
      <c r="N453" s="135">
        <v>43466</v>
      </c>
    </row>
    <row r="454" spans="13:14" x14ac:dyDescent="0.25">
      <c r="M454" s="135">
        <v>43489</v>
      </c>
      <c r="N454" s="135">
        <v>43466</v>
      </c>
    </row>
    <row r="455" spans="13:14" x14ac:dyDescent="0.25">
      <c r="M455" s="135">
        <v>43490</v>
      </c>
      <c r="N455" s="135">
        <v>43466</v>
      </c>
    </row>
    <row r="456" spans="13:14" x14ac:dyDescent="0.25">
      <c r="M456" s="135">
        <v>43491</v>
      </c>
      <c r="N456" s="135">
        <v>43466</v>
      </c>
    </row>
    <row r="457" spans="13:14" x14ac:dyDescent="0.25">
      <c r="M457" s="135">
        <v>43492</v>
      </c>
      <c r="N457" s="135">
        <v>43497</v>
      </c>
    </row>
    <row r="458" spans="13:14" x14ac:dyDescent="0.25">
      <c r="M458" s="135">
        <v>43493</v>
      </c>
      <c r="N458" s="135">
        <v>43497</v>
      </c>
    </row>
    <row r="459" spans="13:14" x14ac:dyDescent="0.25">
      <c r="M459" s="135">
        <v>43494</v>
      </c>
      <c r="N459" s="135">
        <v>43497</v>
      </c>
    </row>
    <row r="460" spans="13:14" x14ac:dyDescent="0.25">
      <c r="M460" s="135">
        <v>43495</v>
      </c>
      <c r="N460" s="135">
        <v>43497</v>
      </c>
    </row>
    <row r="461" spans="13:14" x14ac:dyDescent="0.25">
      <c r="M461" s="135">
        <v>43496</v>
      </c>
      <c r="N461" s="135">
        <v>43497</v>
      </c>
    </row>
    <row r="462" spans="13:14" x14ac:dyDescent="0.25">
      <c r="M462" s="135">
        <v>43497</v>
      </c>
      <c r="N462" s="135">
        <v>43497</v>
      </c>
    </row>
    <row r="463" spans="13:14" x14ac:dyDescent="0.25">
      <c r="M463" s="135">
        <v>43498</v>
      </c>
      <c r="N463" s="135">
        <v>43497</v>
      </c>
    </row>
    <row r="464" spans="13:14" x14ac:dyDescent="0.25">
      <c r="M464" s="135">
        <v>43499</v>
      </c>
      <c r="N464" s="135">
        <v>43497</v>
      </c>
    </row>
    <row r="465" spans="13:14" x14ac:dyDescent="0.25">
      <c r="M465" s="135">
        <v>43500</v>
      </c>
      <c r="N465" s="135">
        <v>43497</v>
      </c>
    </row>
    <row r="466" spans="13:14" x14ac:dyDescent="0.25">
      <c r="M466" s="135">
        <v>43501</v>
      </c>
      <c r="N466" s="135">
        <v>43497</v>
      </c>
    </row>
    <row r="467" spans="13:14" x14ac:dyDescent="0.25">
      <c r="M467" s="135">
        <v>43502</v>
      </c>
      <c r="N467" s="135">
        <v>43497</v>
      </c>
    </row>
    <row r="468" spans="13:14" x14ac:dyDescent="0.25">
      <c r="M468" s="135">
        <v>43503</v>
      </c>
      <c r="N468" s="135">
        <v>43497</v>
      </c>
    </row>
    <row r="469" spans="13:14" x14ac:dyDescent="0.25">
      <c r="M469" s="135">
        <v>43504</v>
      </c>
      <c r="N469" s="135">
        <v>43497</v>
      </c>
    </row>
    <row r="470" spans="13:14" x14ac:dyDescent="0.25">
      <c r="M470" s="135">
        <v>43505</v>
      </c>
      <c r="N470" s="135">
        <v>43497</v>
      </c>
    </row>
    <row r="471" spans="13:14" x14ac:dyDescent="0.25">
      <c r="M471" s="135">
        <v>43506</v>
      </c>
      <c r="N471" s="135">
        <v>43497</v>
      </c>
    </row>
    <row r="472" spans="13:14" x14ac:dyDescent="0.25">
      <c r="M472" s="135">
        <v>43507</v>
      </c>
      <c r="N472" s="135">
        <v>43497</v>
      </c>
    </row>
    <row r="473" spans="13:14" x14ac:dyDescent="0.25">
      <c r="M473" s="135">
        <v>43508</v>
      </c>
      <c r="N473" s="135">
        <v>43497</v>
      </c>
    </row>
    <row r="474" spans="13:14" x14ac:dyDescent="0.25">
      <c r="M474" s="135">
        <v>43509</v>
      </c>
      <c r="N474" s="135">
        <v>43497</v>
      </c>
    </row>
    <row r="475" spans="13:14" x14ac:dyDescent="0.25">
      <c r="M475" s="135">
        <v>43510</v>
      </c>
      <c r="N475" s="135">
        <v>43497</v>
      </c>
    </row>
    <row r="476" spans="13:14" x14ac:dyDescent="0.25">
      <c r="M476" s="135">
        <v>43511</v>
      </c>
      <c r="N476" s="135">
        <v>43497</v>
      </c>
    </row>
    <row r="477" spans="13:14" x14ac:dyDescent="0.25">
      <c r="M477" s="135">
        <v>43512</v>
      </c>
      <c r="N477" s="135">
        <v>43497</v>
      </c>
    </row>
    <row r="478" spans="13:14" x14ac:dyDescent="0.25">
      <c r="M478" s="135">
        <v>43513</v>
      </c>
      <c r="N478" s="135">
        <v>43497</v>
      </c>
    </row>
    <row r="479" spans="13:14" x14ac:dyDescent="0.25">
      <c r="M479" s="135">
        <v>43514</v>
      </c>
      <c r="N479" s="135">
        <v>43497</v>
      </c>
    </row>
    <row r="480" spans="13:14" x14ac:dyDescent="0.25">
      <c r="M480" s="135">
        <v>43515</v>
      </c>
      <c r="N480" s="135">
        <v>43497</v>
      </c>
    </row>
    <row r="481" spans="13:14" x14ac:dyDescent="0.25">
      <c r="M481" s="135">
        <v>43516</v>
      </c>
      <c r="N481" s="135">
        <v>43497</v>
      </c>
    </row>
    <row r="482" spans="13:14" x14ac:dyDescent="0.25">
      <c r="M482" s="135">
        <v>43517</v>
      </c>
      <c r="N482" s="135">
        <v>43497</v>
      </c>
    </row>
    <row r="483" spans="13:14" x14ac:dyDescent="0.25">
      <c r="M483" s="135">
        <v>43518</v>
      </c>
      <c r="N483" s="135">
        <v>43497</v>
      </c>
    </row>
    <row r="484" spans="13:14" x14ac:dyDescent="0.25">
      <c r="M484" s="135">
        <v>43519</v>
      </c>
      <c r="N484" s="135">
        <v>43497</v>
      </c>
    </row>
    <row r="485" spans="13:14" x14ac:dyDescent="0.25">
      <c r="M485" s="135">
        <v>43520</v>
      </c>
      <c r="N485" s="135">
        <v>43525</v>
      </c>
    </row>
    <row r="486" spans="13:14" x14ac:dyDescent="0.25">
      <c r="M486" s="135">
        <v>43521</v>
      </c>
      <c r="N486" s="135">
        <v>43525</v>
      </c>
    </row>
    <row r="487" spans="13:14" x14ac:dyDescent="0.25">
      <c r="M487" s="135">
        <v>43522</v>
      </c>
      <c r="N487" s="135">
        <v>43525</v>
      </c>
    </row>
    <row r="488" spans="13:14" x14ac:dyDescent="0.25">
      <c r="M488" s="135">
        <v>43523</v>
      </c>
      <c r="N488" s="135">
        <v>43525</v>
      </c>
    </row>
    <row r="489" spans="13:14" x14ac:dyDescent="0.25">
      <c r="M489" s="135">
        <v>43524</v>
      </c>
      <c r="N489" s="135">
        <v>43525</v>
      </c>
    </row>
    <row r="490" spans="13:14" x14ac:dyDescent="0.25">
      <c r="M490" s="135">
        <v>43525</v>
      </c>
      <c r="N490" s="135">
        <v>43525</v>
      </c>
    </row>
    <row r="491" spans="13:14" x14ac:dyDescent="0.25">
      <c r="M491" s="135">
        <v>43526</v>
      </c>
      <c r="N491" s="135">
        <v>43525</v>
      </c>
    </row>
    <row r="492" spans="13:14" x14ac:dyDescent="0.25">
      <c r="M492" s="135">
        <v>43527</v>
      </c>
      <c r="N492" s="135">
        <v>43525</v>
      </c>
    </row>
    <row r="493" spans="13:14" x14ac:dyDescent="0.25">
      <c r="M493" s="135">
        <v>43528</v>
      </c>
      <c r="N493" s="135">
        <v>43525</v>
      </c>
    </row>
    <row r="494" spans="13:14" x14ac:dyDescent="0.25">
      <c r="M494" s="135">
        <v>43529</v>
      </c>
      <c r="N494" s="135">
        <v>43525</v>
      </c>
    </row>
    <row r="495" spans="13:14" x14ac:dyDescent="0.25">
      <c r="M495" s="135">
        <v>43530</v>
      </c>
      <c r="N495" s="135">
        <v>43525</v>
      </c>
    </row>
    <row r="496" spans="13:14" x14ac:dyDescent="0.25">
      <c r="M496" s="135">
        <v>43531</v>
      </c>
      <c r="N496" s="135">
        <v>43525</v>
      </c>
    </row>
    <row r="497" spans="13:14" x14ac:dyDescent="0.25">
      <c r="M497" s="135">
        <v>43532</v>
      </c>
      <c r="N497" s="135">
        <v>43525</v>
      </c>
    </row>
    <row r="498" spans="13:14" x14ac:dyDescent="0.25">
      <c r="M498" s="135">
        <v>43533</v>
      </c>
      <c r="N498" s="135">
        <v>43525</v>
      </c>
    </row>
    <row r="499" spans="13:14" x14ac:dyDescent="0.25">
      <c r="M499" s="135">
        <v>43534</v>
      </c>
      <c r="N499" s="135">
        <v>43525</v>
      </c>
    </row>
    <row r="500" spans="13:14" x14ac:dyDescent="0.25">
      <c r="M500" s="135">
        <v>43535</v>
      </c>
      <c r="N500" s="135">
        <v>43525</v>
      </c>
    </row>
    <row r="501" spans="13:14" x14ac:dyDescent="0.25">
      <c r="M501" s="135">
        <v>43536</v>
      </c>
      <c r="N501" s="135">
        <v>43525</v>
      </c>
    </row>
    <row r="502" spans="13:14" x14ac:dyDescent="0.25">
      <c r="M502" s="135">
        <v>43537</v>
      </c>
      <c r="N502" s="135">
        <v>43525</v>
      </c>
    </row>
    <row r="503" spans="13:14" x14ac:dyDescent="0.25">
      <c r="M503" s="135">
        <v>43538</v>
      </c>
      <c r="N503" s="135">
        <v>43525</v>
      </c>
    </row>
    <row r="504" spans="13:14" x14ac:dyDescent="0.25">
      <c r="M504" s="135">
        <v>43539</v>
      </c>
      <c r="N504" s="135">
        <v>43525</v>
      </c>
    </row>
    <row r="505" spans="13:14" x14ac:dyDescent="0.25">
      <c r="M505" s="135">
        <v>43540</v>
      </c>
      <c r="N505" s="135">
        <v>43525</v>
      </c>
    </row>
    <row r="506" spans="13:14" x14ac:dyDescent="0.25">
      <c r="M506" s="135">
        <v>43541</v>
      </c>
      <c r="N506" s="135">
        <v>43525</v>
      </c>
    </row>
    <row r="507" spans="13:14" x14ac:dyDescent="0.25">
      <c r="M507" s="135">
        <v>43542</v>
      </c>
      <c r="N507" s="135">
        <v>43525</v>
      </c>
    </row>
    <row r="508" spans="13:14" x14ac:dyDescent="0.25">
      <c r="M508" s="135">
        <v>43543</v>
      </c>
      <c r="N508" s="135">
        <v>43525</v>
      </c>
    </row>
    <row r="509" spans="13:14" x14ac:dyDescent="0.25">
      <c r="M509" s="135">
        <v>43544</v>
      </c>
      <c r="N509" s="135">
        <v>43525</v>
      </c>
    </row>
    <row r="510" spans="13:14" x14ac:dyDescent="0.25">
      <c r="M510" s="135">
        <v>43545</v>
      </c>
      <c r="N510" s="135">
        <v>43525</v>
      </c>
    </row>
    <row r="511" spans="13:14" x14ac:dyDescent="0.25">
      <c r="M511" s="135">
        <v>43546</v>
      </c>
      <c r="N511" s="135">
        <v>43525</v>
      </c>
    </row>
    <row r="512" spans="13:14" x14ac:dyDescent="0.25">
      <c r="M512" s="135">
        <v>43547</v>
      </c>
      <c r="N512" s="135">
        <v>43525</v>
      </c>
    </row>
    <row r="513" spans="13:14" x14ac:dyDescent="0.25">
      <c r="M513" s="135">
        <v>43548</v>
      </c>
      <c r="N513" s="135">
        <v>43525</v>
      </c>
    </row>
    <row r="514" spans="13:14" x14ac:dyDescent="0.25">
      <c r="M514" s="135">
        <v>43549</v>
      </c>
      <c r="N514" s="135">
        <v>43525</v>
      </c>
    </row>
    <row r="515" spans="13:14" x14ac:dyDescent="0.25">
      <c r="M515" s="135">
        <v>43550</v>
      </c>
      <c r="N515" s="135">
        <v>43525</v>
      </c>
    </row>
    <row r="516" spans="13:14" x14ac:dyDescent="0.25">
      <c r="M516" s="135">
        <v>43551</v>
      </c>
      <c r="N516" s="135">
        <v>43525</v>
      </c>
    </row>
    <row r="517" spans="13:14" x14ac:dyDescent="0.25">
      <c r="M517" s="135">
        <v>43552</v>
      </c>
      <c r="N517" s="135">
        <v>43525</v>
      </c>
    </row>
    <row r="518" spans="13:14" x14ac:dyDescent="0.25">
      <c r="M518" s="135">
        <v>43553</v>
      </c>
      <c r="N518" s="135">
        <v>43525</v>
      </c>
    </row>
    <row r="519" spans="13:14" x14ac:dyDescent="0.25">
      <c r="M519" s="135">
        <v>43554</v>
      </c>
      <c r="N519" s="135">
        <v>43525</v>
      </c>
    </row>
    <row r="520" spans="13:14" x14ac:dyDescent="0.25">
      <c r="M520" s="135">
        <v>43555</v>
      </c>
      <c r="N520" s="135">
        <v>43556</v>
      </c>
    </row>
    <row r="521" spans="13:14" x14ac:dyDescent="0.25">
      <c r="M521" s="135">
        <v>43556</v>
      </c>
      <c r="N521" s="135">
        <v>43556</v>
      </c>
    </row>
    <row r="522" spans="13:14" x14ac:dyDescent="0.25">
      <c r="M522" s="135">
        <v>43557</v>
      </c>
      <c r="N522" s="135">
        <v>43556</v>
      </c>
    </row>
    <row r="523" spans="13:14" x14ac:dyDescent="0.25">
      <c r="M523" s="135">
        <v>43558</v>
      </c>
      <c r="N523" s="135">
        <v>43556</v>
      </c>
    </row>
    <row r="524" spans="13:14" x14ac:dyDescent="0.25">
      <c r="M524" s="135">
        <v>43559</v>
      </c>
      <c r="N524" s="135">
        <v>43556</v>
      </c>
    </row>
    <row r="525" spans="13:14" x14ac:dyDescent="0.25">
      <c r="M525" s="135">
        <v>43560</v>
      </c>
      <c r="N525" s="135">
        <v>43556</v>
      </c>
    </row>
    <row r="526" spans="13:14" x14ac:dyDescent="0.25">
      <c r="M526" s="135">
        <v>43561</v>
      </c>
      <c r="N526" s="135">
        <v>43556</v>
      </c>
    </row>
    <row r="527" spans="13:14" x14ac:dyDescent="0.25">
      <c r="M527" s="135">
        <v>43562</v>
      </c>
      <c r="N527" s="135">
        <v>43556</v>
      </c>
    </row>
    <row r="528" spans="13:14" x14ac:dyDescent="0.25">
      <c r="M528" s="135">
        <v>43563</v>
      </c>
      <c r="N528" s="135">
        <v>43556</v>
      </c>
    </row>
    <row r="529" spans="13:14" x14ac:dyDescent="0.25">
      <c r="M529" s="135">
        <v>43564</v>
      </c>
      <c r="N529" s="135">
        <v>43556</v>
      </c>
    </row>
    <row r="530" spans="13:14" x14ac:dyDescent="0.25">
      <c r="M530" s="135">
        <v>43565</v>
      </c>
      <c r="N530" s="135">
        <v>43556</v>
      </c>
    </row>
    <row r="531" spans="13:14" x14ac:dyDescent="0.25">
      <c r="M531" s="135">
        <v>43566</v>
      </c>
      <c r="N531" s="135">
        <v>43556</v>
      </c>
    </row>
    <row r="532" spans="13:14" x14ac:dyDescent="0.25">
      <c r="M532" s="135">
        <v>43567</v>
      </c>
      <c r="N532" s="135">
        <v>43556</v>
      </c>
    </row>
    <row r="533" spans="13:14" x14ac:dyDescent="0.25">
      <c r="M533" s="135">
        <v>43568</v>
      </c>
      <c r="N533" s="135">
        <v>43556</v>
      </c>
    </row>
    <row r="534" spans="13:14" x14ac:dyDescent="0.25">
      <c r="M534" s="135">
        <v>43569</v>
      </c>
      <c r="N534" s="135">
        <v>43556</v>
      </c>
    </row>
    <row r="535" spans="13:14" x14ac:dyDescent="0.25">
      <c r="M535" s="135">
        <v>43570</v>
      </c>
      <c r="N535" s="135">
        <v>43556</v>
      </c>
    </row>
    <row r="536" spans="13:14" x14ac:dyDescent="0.25">
      <c r="M536" s="135">
        <v>43571</v>
      </c>
      <c r="N536" s="135">
        <v>43556</v>
      </c>
    </row>
    <row r="537" spans="13:14" x14ac:dyDescent="0.25">
      <c r="M537" s="135">
        <v>43572</v>
      </c>
      <c r="N537" s="135">
        <v>43556</v>
      </c>
    </row>
    <row r="538" spans="13:14" x14ac:dyDescent="0.25">
      <c r="M538" s="135">
        <v>43573</v>
      </c>
      <c r="N538" s="135">
        <v>43556</v>
      </c>
    </row>
    <row r="539" spans="13:14" x14ac:dyDescent="0.25">
      <c r="M539" s="135">
        <v>43574</v>
      </c>
      <c r="N539" s="135">
        <v>43556</v>
      </c>
    </row>
    <row r="540" spans="13:14" x14ac:dyDescent="0.25">
      <c r="M540" s="135">
        <v>43575</v>
      </c>
      <c r="N540" s="135">
        <v>43556</v>
      </c>
    </row>
    <row r="541" spans="13:14" x14ac:dyDescent="0.25">
      <c r="M541" s="135">
        <v>43576</v>
      </c>
      <c r="N541" s="135">
        <v>43556</v>
      </c>
    </row>
    <row r="542" spans="13:14" x14ac:dyDescent="0.25">
      <c r="M542" s="135">
        <v>43577</v>
      </c>
      <c r="N542" s="135">
        <v>43556</v>
      </c>
    </row>
    <row r="543" spans="13:14" x14ac:dyDescent="0.25">
      <c r="M543" s="135">
        <v>43578</v>
      </c>
      <c r="N543" s="135">
        <v>43556</v>
      </c>
    </row>
    <row r="544" spans="13:14" x14ac:dyDescent="0.25">
      <c r="M544" s="135">
        <v>43579</v>
      </c>
      <c r="N544" s="135">
        <v>43556</v>
      </c>
    </row>
    <row r="545" spans="13:14" x14ac:dyDescent="0.25">
      <c r="M545" s="135">
        <v>43580</v>
      </c>
      <c r="N545" s="135">
        <v>43556</v>
      </c>
    </row>
    <row r="546" spans="13:14" x14ac:dyDescent="0.25">
      <c r="M546" s="135">
        <v>43581</v>
      </c>
      <c r="N546" s="135">
        <v>43556</v>
      </c>
    </row>
    <row r="547" spans="13:14" x14ac:dyDescent="0.25">
      <c r="M547" s="135">
        <v>43582</v>
      </c>
      <c r="N547" s="135">
        <v>43556</v>
      </c>
    </row>
    <row r="548" spans="13:14" x14ac:dyDescent="0.25">
      <c r="M548" s="135">
        <v>43583</v>
      </c>
      <c r="N548" s="135">
        <v>43586</v>
      </c>
    </row>
    <row r="549" spans="13:14" x14ac:dyDescent="0.25">
      <c r="M549" s="135">
        <v>43584</v>
      </c>
      <c r="N549" s="135">
        <v>43586</v>
      </c>
    </row>
    <row r="550" spans="13:14" x14ac:dyDescent="0.25">
      <c r="M550" s="135">
        <v>43585</v>
      </c>
      <c r="N550" s="135">
        <v>43586</v>
      </c>
    </row>
    <row r="551" spans="13:14" x14ac:dyDescent="0.25">
      <c r="M551" s="135">
        <v>43586</v>
      </c>
      <c r="N551" s="135">
        <v>43586</v>
      </c>
    </row>
    <row r="552" spans="13:14" x14ac:dyDescent="0.25">
      <c r="M552" s="135">
        <v>43587</v>
      </c>
      <c r="N552" s="135">
        <v>43586</v>
      </c>
    </row>
    <row r="553" spans="13:14" x14ac:dyDescent="0.25">
      <c r="M553" s="135">
        <v>43588</v>
      </c>
      <c r="N553" s="135">
        <v>43586</v>
      </c>
    </row>
    <row r="554" spans="13:14" x14ac:dyDescent="0.25">
      <c r="M554" s="135">
        <v>43589</v>
      </c>
      <c r="N554" s="135">
        <v>43586</v>
      </c>
    </row>
    <row r="555" spans="13:14" x14ac:dyDescent="0.25">
      <c r="M555" s="135">
        <v>43590</v>
      </c>
      <c r="N555" s="135">
        <v>43586</v>
      </c>
    </row>
    <row r="556" spans="13:14" x14ac:dyDescent="0.25">
      <c r="M556" s="135">
        <v>43591</v>
      </c>
      <c r="N556" s="135">
        <v>43586</v>
      </c>
    </row>
    <row r="557" spans="13:14" x14ac:dyDescent="0.25">
      <c r="M557" s="135">
        <v>43592</v>
      </c>
      <c r="N557" s="135">
        <v>43586</v>
      </c>
    </row>
    <row r="558" spans="13:14" x14ac:dyDescent="0.25">
      <c r="M558" s="135">
        <v>43593</v>
      </c>
      <c r="N558" s="135">
        <v>43586</v>
      </c>
    </row>
    <row r="559" spans="13:14" x14ac:dyDescent="0.25">
      <c r="M559" s="135">
        <v>43594</v>
      </c>
      <c r="N559" s="135">
        <v>43586</v>
      </c>
    </row>
    <row r="560" spans="13:14" x14ac:dyDescent="0.25">
      <c r="M560" s="135">
        <v>43595</v>
      </c>
      <c r="N560" s="135">
        <v>43586</v>
      </c>
    </row>
    <row r="561" spans="13:14" x14ac:dyDescent="0.25">
      <c r="M561" s="135">
        <v>43596</v>
      </c>
      <c r="N561" s="135">
        <v>43586</v>
      </c>
    </row>
    <row r="562" spans="13:14" x14ac:dyDescent="0.25">
      <c r="M562" s="135">
        <v>43597</v>
      </c>
      <c r="N562" s="135">
        <v>43586</v>
      </c>
    </row>
    <row r="563" spans="13:14" x14ac:dyDescent="0.25">
      <c r="M563" s="135">
        <v>43598</v>
      </c>
      <c r="N563" s="135">
        <v>43586</v>
      </c>
    </row>
    <row r="564" spans="13:14" x14ac:dyDescent="0.25">
      <c r="M564" s="135">
        <v>43599</v>
      </c>
      <c r="N564" s="135">
        <v>43586</v>
      </c>
    </row>
    <row r="565" spans="13:14" x14ac:dyDescent="0.25">
      <c r="M565" s="135">
        <v>43600</v>
      </c>
      <c r="N565" s="135">
        <v>43586</v>
      </c>
    </row>
    <row r="566" spans="13:14" x14ac:dyDescent="0.25">
      <c r="M566" s="135">
        <v>43601</v>
      </c>
      <c r="N566" s="135">
        <v>43586</v>
      </c>
    </row>
    <row r="567" spans="13:14" x14ac:dyDescent="0.25">
      <c r="M567" s="135">
        <v>43602</v>
      </c>
      <c r="N567" s="135">
        <v>43586</v>
      </c>
    </row>
    <row r="568" spans="13:14" x14ac:dyDescent="0.25">
      <c r="M568" s="135">
        <v>43603</v>
      </c>
      <c r="N568" s="135">
        <v>43586</v>
      </c>
    </row>
    <row r="569" spans="13:14" x14ac:dyDescent="0.25">
      <c r="M569" s="135">
        <v>43604</v>
      </c>
      <c r="N569" s="135">
        <v>43586</v>
      </c>
    </row>
    <row r="570" spans="13:14" x14ac:dyDescent="0.25">
      <c r="M570" s="135">
        <v>43605</v>
      </c>
      <c r="N570" s="135">
        <v>43586</v>
      </c>
    </row>
    <row r="571" spans="13:14" x14ac:dyDescent="0.25">
      <c r="M571" s="135">
        <v>43606</v>
      </c>
      <c r="N571" s="135">
        <v>43586</v>
      </c>
    </row>
    <row r="572" spans="13:14" x14ac:dyDescent="0.25">
      <c r="M572" s="135">
        <v>43607</v>
      </c>
      <c r="N572" s="135">
        <v>43586</v>
      </c>
    </row>
    <row r="573" spans="13:14" x14ac:dyDescent="0.25">
      <c r="M573" s="135">
        <v>43608</v>
      </c>
      <c r="N573" s="135">
        <v>43586</v>
      </c>
    </row>
    <row r="574" spans="13:14" x14ac:dyDescent="0.25">
      <c r="M574" s="135">
        <v>43609</v>
      </c>
      <c r="N574" s="135">
        <v>43586</v>
      </c>
    </row>
    <row r="575" spans="13:14" x14ac:dyDescent="0.25">
      <c r="M575" s="135">
        <v>43610</v>
      </c>
      <c r="N575" s="135">
        <v>43586</v>
      </c>
    </row>
    <row r="576" spans="13:14" x14ac:dyDescent="0.25">
      <c r="M576" s="135">
        <v>43611</v>
      </c>
      <c r="N576" s="135">
        <v>43617</v>
      </c>
    </row>
    <row r="577" spans="13:14" x14ac:dyDescent="0.25">
      <c r="M577" s="135">
        <v>43612</v>
      </c>
      <c r="N577" s="135">
        <v>43617</v>
      </c>
    </row>
    <row r="578" spans="13:14" x14ac:dyDescent="0.25">
      <c r="M578" s="135">
        <v>43613</v>
      </c>
      <c r="N578" s="135">
        <v>43617</v>
      </c>
    </row>
    <row r="579" spans="13:14" x14ac:dyDescent="0.25">
      <c r="M579" s="135">
        <v>43614</v>
      </c>
      <c r="N579" s="135">
        <v>43617</v>
      </c>
    </row>
    <row r="580" spans="13:14" x14ac:dyDescent="0.25">
      <c r="M580" s="135">
        <v>43615</v>
      </c>
      <c r="N580" s="135">
        <v>43617</v>
      </c>
    </row>
    <row r="581" spans="13:14" x14ac:dyDescent="0.25">
      <c r="M581" s="135">
        <v>43616</v>
      </c>
      <c r="N581" s="135">
        <v>43617</v>
      </c>
    </row>
    <row r="582" spans="13:14" x14ac:dyDescent="0.25">
      <c r="M582" s="135">
        <v>43617</v>
      </c>
      <c r="N582" s="135">
        <v>43617</v>
      </c>
    </row>
    <row r="583" spans="13:14" x14ac:dyDescent="0.25">
      <c r="M583" s="135">
        <v>43618</v>
      </c>
      <c r="N583" s="135">
        <v>43617</v>
      </c>
    </row>
    <row r="584" spans="13:14" x14ac:dyDescent="0.25">
      <c r="M584" s="135">
        <v>43619</v>
      </c>
      <c r="N584" s="135">
        <v>43617</v>
      </c>
    </row>
    <row r="585" spans="13:14" x14ac:dyDescent="0.25">
      <c r="M585" s="135">
        <v>43620</v>
      </c>
      <c r="N585" s="135">
        <v>43617</v>
      </c>
    </row>
    <row r="586" spans="13:14" x14ac:dyDescent="0.25">
      <c r="M586" s="135">
        <v>43621</v>
      </c>
      <c r="N586" s="135">
        <v>43617</v>
      </c>
    </row>
    <row r="587" spans="13:14" x14ac:dyDescent="0.25">
      <c r="M587" s="135">
        <v>43622</v>
      </c>
      <c r="N587" s="135">
        <v>43617</v>
      </c>
    </row>
    <row r="588" spans="13:14" x14ac:dyDescent="0.25">
      <c r="M588" s="135">
        <v>43623</v>
      </c>
      <c r="N588" s="135">
        <v>43617</v>
      </c>
    </row>
    <row r="589" spans="13:14" x14ac:dyDescent="0.25">
      <c r="M589" s="135">
        <v>43624</v>
      </c>
      <c r="N589" s="135">
        <v>43617</v>
      </c>
    </row>
    <row r="590" spans="13:14" x14ac:dyDescent="0.25">
      <c r="M590" s="135">
        <v>43625</v>
      </c>
      <c r="N590" s="135">
        <v>43617</v>
      </c>
    </row>
    <row r="591" spans="13:14" x14ac:dyDescent="0.25">
      <c r="M591" s="135">
        <v>43626</v>
      </c>
      <c r="N591" s="135">
        <v>43617</v>
      </c>
    </row>
    <row r="592" spans="13:14" x14ac:dyDescent="0.25">
      <c r="M592" s="135">
        <v>43627</v>
      </c>
      <c r="N592" s="135">
        <v>43617</v>
      </c>
    </row>
    <row r="593" spans="13:14" x14ac:dyDescent="0.25">
      <c r="M593" s="135">
        <v>43628</v>
      </c>
      <c r="N593" s="135">
        <v>43617</v>
      </c>
    </row>
    <row r="594" spans="13:14" x14ac:dyDescent="0.25">
      <c r="M594" s="135">
        <v>43629</v>
      </c>
      <c r="N594" s="135">
        <v>43617</v>
      </c>
    </row>
    <row r="595" spans="13:14" x14ac:dyDescent="0.25">
      <c r="M595" s="135">
        <v>43630</v>
      </c>
      <c r="N595" s="135">
        <v>43617</v>
      </c>
    </row>
    <row r="596" spans="13:14" x14ac:dyDescent="0.25">
      <c r="M596" s="135">
        <v>43631</v>
      </c>
      <c r="N596" s="135">
        <v>43617</v>
      </c>
    </row>
    <row r="597" spans="13:14" x14ac:dyDescent="0.25">
      <c r="M597" s="135">
        <v>43632</v>
      </c>
      <c r="N597" s="135">
        <v>43617</v>
      </c>
    </row>
    <row r="598" spans="13:14" x14ac:dyDescent="0.25">
      <c r="M598" s="135">
        <v>43633</v>
      </c>
      <c r="N598" s="135">
        <v>43617</v>
      </c>
    </row>
    <row r="599" spans="13:14" x14ac:dyDescent="0.25">
      <c r="M599" s="135">
        <v>43634</v>
      </c>
      <c r="N599" s="135">
        <v>43617</v>
      </c>
    </row>
    <row r="600" spans="13:14" x14ac:dyDescent="0.25">
      <c r="M600" s="135">
        <v>43635</v>
      </c>
      <c r="N600" s="135">
        <v>43617</v>
      </c>
    </row>
    <row r="601" spans="13:14" x14ac:dyDescent="0.25">
      <c r="M601" s="135">
        <v>43636</v>
      </c>
      <c r="N601" s="135">
        <v>43617</v>
      </c>
    </row>
    <row r="602" spans="13:14" x14ac:dyDescent="0.25">
      <c r="M602" s="135">
        <v>43637</v>
      </c>
      <c r="N602" s="135">
        <v>43617</v>
      </c>
    </row>
    <row r="603" spans="13:14" x14ac:dyDescent="0.25">
      <c r="M603" s="135">
        <v>43638</v>
      </c>
      <c r="N603" s="135">
        <v>43617</v>
      </c>
    </row>
    <row r="604" spans="13:14" x14ac:dyDescent="0.25">
      <c r="M604" s="135">
        <v>43639</v>
      </c>
      <c r="N604" s="135">
        <v>43617</v>
      </c>
    </row>
    <row r="605" spans="13:14" x14ac:dyDescent="0.25">
      <c r="M605" s="135">
        <v>43640</v>
      </c>
      <c r="N605" s="135">
        <v>43617</v>
      </c>
    </row>
    <row r="606" spans="13:14" x14ac:dyDescent="0.25">
      <c r="M606" s="135">
        <v>43641</v>
      </c>
      <c r="N606" s="135">
        <v>43617</v>
      </c>
    </row>
    <row r="607" spans="13:14" x14ac:dyDescent="0.25">
      <c r="M607" s="135">
        <v>43642</v>
      </c>
      <c r="N607" s="135">
        <v>43617</v>
      </c>
    </row>
    <row r="608" spans="13:14" x14ac:dyDescent="0.25">
      <c r="M608" s="135">
        <v>43643</v>
      </c>
      <c r="N608" s="135">
        <v>43617</v>
      </c>
    </row>
    <row r="609" spans="13:14" x14ac:dyDescent="0.25">
      <c r="M609" s="135">
        <v>43644</v>
      </c>
      <c r="N609" s="135">
        <v>43617</v>
      </c>
    </row>
    <row r="610" spans="13:14" x14ac:dyDescent="0.25">
      <c r="M610" s="135">
        <v>43645</v>
      </c>
      <c r="N610" s="135">
        <v>43617</v>
      </c>
    </row>
    <row r="611" spans="13:14" x14ac:dyDescent="0.25">
      <c r="M611" s="135">
        <v>43646</v>
      </c>
      <c r="N611" s="135">
        <v>43647</v>
      </c>
    </row>
    <row r="612" spans="13:14" x14ac:dyDescent="0.25">
      <c r="M612" s="135">
        <v>43647</v>
      </c>
      <c r="N612" s="135">
        <v>43647</v>
      </c>
    </row>
    <row r="613" spans="13:14" x14ac:dyDescent="0.25">
      <c r="M613" s="135">
        <v>43648</v>
      </c>
      <c r="N613" s="135">
        <v>43647</v>
      </c>
    </row>
    <row r="614" spans="13:14" x14ac:dyDescent="0.25">
      <c r="M614" s="135">
        <v>43649</v>
      </c>
      <c r="N614" s="135">
        <v>43647</v>
      </c>
    </row>
    <row r="615" spans="13:14" x14ac:dyDescent="0.25">
      <c r="M615" s="135">
        <v>43650</v>
      </c>
      <c r="N615" s="135">
        <v>43647</v>
      </c>
    </row>
    <row r="616" spans="13:14" x14ac:dyDescent="0.25">
      <c r="M616" s="135">
        <v>43651</v>
      </c>
      <c r="N616" s="135">
        <v>43647</v>
      </c>
    </row>
    <row r="617" spans="13:14" x14ac:dyDescent="0.25">
      <c r="M617" s="135">
        <v>43652</v>
      </c>
      <c r="N617" s="135">
        <v>43647</v>
      </c>
    </row>
    <row r="618" spans="13:14" x14ac:dyDescent="0.25">
      <c r="M618" s="135">
        <v>43653</v>
      </c>
      <c r="N618" s="135">
        <v>43647</v>
      </c>
    </row>
    <row r="619" spans="13:14" x14ac:dyDescent="0.25">
      <c r="M619" s="135">
        <v>43654</v>
      </c>
      <c r="N619" s="135">
        <v>43647</v>
      </c>
    </row>
    <row r="620" spans="13:14" x14ac:dyDescent="0.25">
      <c r="M620" s="135">
        <v>43655</v>
      </c>
      <c r="N620" s="135">
        <v>43647</v>
      </c>
    </row>
    <row r="621" spans="13:14" x14ac:dyDescent="0.25">
      <c r="M621" s="135">
        <v>43656</v>
      </c>
      <c r="N621" s="135">
        <v>43647</v>
      </c>
    </row>
    <row r="622" spans="13:14" x14ac:dyDescent="0.25">
      <c r="M622" s="135">
        <v>43657</v>
      </c>
      <c r="N622" s="135">
        <v>43647</v>
      </c>
    </row>
    <row r="623" spans="13:14" x14ac:dyDescent="0.25">
      <c r="M623" s="135">
        <v>43658</v>
      </c>
      <c r="N623" s="135">
        <v>43647</v>
      </c>
    </row>
    <row r="624" spans="13:14" x14ac:dyDescent="0.25">
      <c r="M624" s="135">
        <v>43659</v>
      </c>
      <c r="N624" s="135">
        <v>43647</v>
      </c>
    </row>
    <row r="625" spans="13:14" x14ac:dyDescent="0.25">
      <c r="M625" s="135">
        <v>43660</v>
      </c>
      <c r="N625" s="135">
        <v>43647</v>
      </c>
    </row>
    <row r="626" spans="13:14" x14ac:dyDescent="0.25">
      <c r="M626" s="135">
        <v>43661</v>
      </c>
      <c r="N626" s="135">
        <v>43647</v>
      </c>
    </row>
    <row r="627" spans="13:14" x14ac:dyDescent="0.25">
      <c r="M627" s="135">
        <v>43662</v>
      </c>
      <c r="N627" s="135">
        <v>43647</v>
      </c>
    </row>
    <row r="628" spans="13:14" x14ac:dyDescent="0.25">
      <c r="M628" s="135">
        <v>43663</v>
      </c>
      <c r="N628" s="135">
        <v>43647</v>
      </c>
    </row>
    <row r="629" spans="13:14" x14ac:dyDescent="0.25">
      <c r="M629" s="135">
        <v>43664</v>
      </c>
      <c r="N629" s="135">
        <v>43647</v>
      </c>
    </row>
    <row r="630" spans="13:14" x14ac:dyDescent="0.25">
      <c r="M630" s="135">
        <v>43665</v>
      </c>
      <c r="N630" s="135">
        <v>43647</v>
      </c>
    </row>
    <row r="631" spans="13:14" x14ac:dyDescent="0.25">
      <c r="M631" s="135">
        <v>43666</v>
      </c>
      <c r="N631" s="135">
        <v>43647</v>
      </c>
    </row>
    <row r="632" spans="13:14" x14ac:dyDescent="0.25">
      <c r="M632" s="135">
        <v>43667</v>
      </c>
      <c r="N632" s="135">
        <v>43647</v>
      </c>
    </row>
    <row r="633" spans="13:14" x14ac:dyDescent="0.25">
      <c r="M633" s="135">
        <v>43668</v>
      </c>
      <c r="N633" s="135">
        <v>43647</v>
      </c>
    </row>
    <row r="634" spans="13:14" x14ac:dyDescent="0.25">
      <c r="M634" s="135">
        <v>43669</v>
      </c>
      <c r="N634" s="135">
        <v>43647</v>
      </c>
    </row>
    <row r="635" spans="13:14" x14ac:dyDescent="0.25">
      <c r="M635" s="135">
        <v>43670</v>
      </c>
      <c r="N635" s="135">
        <v>43647</v>
      </c>
    </row>
    <row r="636" spans="13:14" x14ac:dyDescent="0.25">
      <c r="M636" s="135">
        <v>43671</v>
      </c>
      <c r="N636" s="135">
        <v>43647</v>
      </c>
    </row>
    <row r="637" spans="13:14" x14ac:dyDescent="0.25">
      <c r="M637" s="135">
        <v>43672</v>
      </c>
      <c r="N637" s="135">
        <v>43647</v>
      </c>
    </row>
    <row r="638" spans="13:14" x14ac:dyDescent="0.25">
      <c r="M638" s="135">
        <v>43673</v>
      </c>
      <c r="N638" s="135">
        <v>43647</v>
      </c>
    </row>
    <row r="639" spans="13:14" x14ac:dyDescent="0.25">
      <c r="M639" s="135">
        <v>43674</v>
      </c>
      <c r="N639" s="135">
        <v>43678</v>
      </c>
    </row>
    <row r="640" spans="13:14" x14ac:dyDescent="0.25">
      <c r="M640" s="135">
        <v>43675</v>
      </c>
      <c r="N640" s="135">
        <v>43678</v>
      </c>
    </row>
    <row r="641" spans="13:14" x14ac:dyDescent="0.25">
      <c r="M641" s="135">
        <v>43676</v>
      </c>
      <c r="N641" s="135">
        <v>43678</v>
      </c>
    </row>
    <row r="642" spans="13:14" x14ac:dyDescent="0.25">
      <c r="M642" s="135">
        <v>43677</v>
      </c>
      <c r="N642" s="135">
        <v>43678</v>
      </c>
    </row>
    <row r="643" spans="13:14" x14ac:dyDescent="0.25">
      <c r="M643" s="135">
        <v>43678</v>
      </c>
      <c r="N643" s="135">
        <v>43678</v>
      </c>
    </row>
    <row r="644" spans="13:14" x14ac:dyDescent="0.25">
      <c r="M644" s="135">
        <v>43679</v>
      </c>
      <c r="N644" s="135">
        <v>43678</v>
      </c>
    </row>
    <row r="645" spans="13:14" x14ac:dyDescent="0.25">
      <c r="M645" s="135">
        <v>43680</v>
      </c>
      <c r="N645" s="135">
        <v>43678</v>
      </c>
    </row>
    <row r="646" spans="13:14" x14ac:dyDescent="0.25">
      <c r="M646" s="135">
        <v>43681</v>
      </c>
      <c r="N646" s="135">
        <v>43678</v>
      </c>
    </row>
    <row r="647" spans="13:14" x14ac:dyDescent="0.25">
      <c r="M647" s="135">
        <v>43682</v>
      </c>
      <c r="N647" s="135">
        <v>43678</v>
      </c>
    </row>
    <row r="648" spans="13:14" x14ac:dyDescent="0.25">
      <c r="M648" s="135">
        <v>43683</v>
      </c>
      <c r="N648" s="135">
        <v>43678</v>
      </c>
    </row>
    <row r="649" spans="13:14" x14ac:dyDescent="0.25">
      <c r="M649" s="135">
        <v>43684</v>
      </c>
      <c r="N649" s="135">
        <v>43678</v>
      </c>
    </row>
    <row r="650" spans="13:14" x14ac:dyDescent="0.25">
      <c r="M650" s="135">
        <v>43685</v>
      </c>
      <c r="N650" s="135">
        <v>43678</v>
      </c>
    </row>
    <row r="651" spans="13:14" x14ac:dyDescent="0.25">
      <c r="M651" s="135">
        <v>43686</v>
      </c>
      <c r="N651" s="135">
        <v>43678</v>
      </c>
    </row>
    <row r="652" spans="13:14" x14ac:dyDescent="0.25">
      <c r="M652" s="135">
        <v>43687</v>
      </c>
      <c r="N652" s="135">
        <v>43678</v>
      </c>
    </row>
    <row r="653" spans="13:14" x14ac:dyDescent="0.25">
      <c r="M653" s="135">
        <v>43688</v>
      </c>
      <c r="N653" s="135">
        <v>43678</v>
      </c>
    </row>
    <row r="654" spans="13:14" x14ac:dyDescent="0.25">
      <c r="M654" s="135">
        <v>43689</v>
      </c>
      <c r="N654" s="135">
        <v>43678</v>
      </c>
    </row>
    <row r="655" spans="13:14" x14ac:dyDescent="0.25">
      <c r="M655" s="135">
        <v>43690</v>
      </c>
      <c r="N655" s="135">
        <v>43678</v>
      </c>
    </row>
    <row r="656" spans="13:14" x14ac:dyDescent="0.25">
      <c r="M656" s="135">
        <v>43691</v>
      </c>
      <c r="N656" s="135">
        <v>43678</v>
      </c>
    </row>
    <row r="657" spans="13:14" x14ac:dyDescent="0.25">
      <c r="M657" s="135">
        <v>43692</v>
      </c>
      <c r="N657" s="135">
        <v>43678</v>
      </c>
    </row>
    <row r="658" spans="13:14" x14ac:dyDescent="0.25">
      <c r="M658" s="135">
        <v>43693</v>
      </c>
      <c r="N658" s="135">
        <v>43678</v>
      </c>
    </row>
    <row r="659" spans="13:14" x14ac:dyDescent="0.25">
      <c r="M659" s="135">
        <v>43694</v>
      </c>
      <c r="N659" s="135">
        <v>43678</v>
      </c>
    </row>
    <row r="660" spans="13:14" x14ac:dyDescent="0.25">
      <c r="M660" s="135">
        <v>43695</v>
      </c>
      <c r="N660" s="135">
        <v>43678</v>
      </c>
    </row>
    <row r="661" spans="13:14" x14ac:dyDescent="0.25">
      <c r="M661" s="135">
        <v>43696</v>
      </c>
      <c r="N661" s="135">
        <v>43678</v>
      </c>
    </row>
    <row r="662" spans="13:14" x14ac:dyDescent="0.25">
      <c r="M662" s="135">
        <v>43697</v>
      </c>
      <c r="N662" s="135">
        <v>43678</v>
      </c>
    </row>
    <row r="663" spans="13:14" x14ac:dyDescent="0.25">
      <c r="M663" s="135">
        <v>43698</v>
      </c>
      <c r="N663" s="135">
        <v>43678</v>
      </c>
    </row>
    <row r="664" spans="13:14" x14ac:dyDescent="0.25">
      <c r="M664" s="135">
        <v>43699</v>
      </c>
      <c r="N664" s="135">
        <v>43678</v>
      </c>
    </row>
    <row r="665" spans="13:14" x14ac:dyDescent="0.25">
      <c r="M665" s="135">
        <v>43700</v>
      </c>
      <c r="N665" s="135">
        <v>43678</v>
      </c>
    </row>
    <row r="666" spans="13:14" x14ac:dyDescent="0.25">
      <c r="M666" s="135">
        <v>43701</v>
      </c>
      <c r="N666" s="135">
        <v>43678</v>
      </c>
    </row>
    <row r="667" spans="13:14" x14ac:dyDescent="0.25">
      <c r="M667" s="135">
        <v>43702</v>
      </c>
      <c r="N667" s="135">
        <v>43709</v>
      </c>
    </row>
    <row r="668" spans="13:14" x14ac:dyDescent="0.25">
      <c r="M668" s="135">
        <v>43703</v>
      </c>
      <c r="N668" s="135">
        <v>43709</v>
      </c>
    </row>
    <row r="669" spans="13:14" x14ac:dyDescent="0.25">
      <c r="M669" s="135">
        <v>43704</v>
      </c>
      <c r="N669" s="135">
        <v>43709</v>
      </c>
    </row>
    <row r="670" spans="13:14" x14ac:dyDescent="0.25">
      <c r="M670" s="135">
        <v>43705</v>
      </c>
      <c r="N670" s="135">
        <v>43709</v>
      </c>
    </row>
    <row r="671" spans="13:14" x14ac:dyDescent="0.25">
      <c r="M671" s="135">
        <v>43706</v>
      </c>
      <c r="N671" s="135">
        <v>43709</v>
      </c>
    </row>
    <row r="672" spans="13:14" x14ac:dyDescent="0.25">
      <c r="M672" s="135">
        <v>43707</v>
      </c>
      <c r="N672" s="135">
        <v>43709</v>
      </c>
    </row>
    <row r="673" spans="13:14" x14ac:dyDescent="0.25">
      <c r="M673" s="135">
        <v>43708</v>
      </c>
      <c r="N673" s="135">
        <v>43709</v>
      </c>
    </row>
    <row r="674" spans="13:14" x14ac:dyDescent="0.25">
      <c r="M674" s="135">
        <v>43709</v>
      </c>
      <c r="N674" s="135">
        <v>43709</v>
      </c>
    </row>
    <row r="675" spans="13:14" x14ac:dyDescent="0.25">
      <c r="M675" s="135">
        <v>43710</v>
      </c>
      <c r="N675" s="135">
        <v>43709</v>
      </c>
    </row>
    <row r="676" spans="13:14" x14ac:dyDescent="0.25">
      <c r="M676" s="135">
        <v>43711</v>
      </c>
      <c r="N676" s="135">
        <v>43709</v>
      </c>
    </row>
    <row r="677" spans="13:14" x14ac:dyDescent="0.25">
      <c r="M677" s="135">
        <v>43712</v>
      </c>
      <c r="N677" s="135">
        <v>43709</v>
      </c>
    </row>
    <row r="678" spans="13:14" x14ac:dyDescent="0.25">
      <c r="M678" s="135">
        <v>43713</v>
      </c>
      <c r="N678" s="135">
        <v>43709</v>
      </c>
    </row>
    <row r="679" spans="13:14" x14ac:dyDescent="0.25">
      <c r="M679" s="135">
        <v>43714</v>
      </c>
      <c r="N679" s="135">
        <v>43709</v>
      </c>
    </row>
    <row r="680" spans="13:14" x14ac:dyDescent="0.25">
      <c r="M680" s="135">
        <v>43715</v>
      </c>
      <c r="N680" s="135">
        <v>43709</v>
      </c>
    </row>
    <row r="681" spans="13:14" x14ac:dyDescent="0.25">
      <c r="M681" s="135">
        <v>43716</v>
      </c>
      <c r="N681" s="135">
        <v>43709</v>
      </c>
    </row>
    <row r="682" spans="13:14" x14ac:dyDescent="0.25">
      <c r="M682" s="135">
        <v>43717</v>
      </c>
      <c r="N682" s="135">
        <v>43709</v>
      </c>
    </row>
    <row r="683" spans="13:14" x14ac:dyDescent="0.25">
      <c r="M683" s="135">
        <v>43718</v>
      </c>
      <c r="N683" s="135">
        <v>43709</v>
      </c>
    </row>
    <row r="684" spans="13:14" x14ac:dyDescent="0.25">
      <c r="M684" s="135">
        <v>43719</v>
      </c>
      <c r="N684" s="135">
        <v>43709</v>
      </c>
    </row>
    <row r="685" spans="13:14" x14ac:dyDescent="0.25">
      <c r="M685" s="135">
        <v>43720</v>
      </c>
      <c r="N685" s="135">
        <v>43709</v>
      </c>
    </row>
    <row r="686" spans="13:14" x14ac:dyDescent="0.25">
      <c r="M686" s="135">
        <v>43721</v>
      </c>
      <c r="N686" s="135">
        <v>43709</v>
      </c>
    </row>
    <row r="687" spans="13:14" x14ac:dyDescent="0.25">
      <c r="M687" s="135">
        <v>43722</v>
      </c>
      <c r="N687" s="135">
        <v>43709</v>
      </c>
    </row>
    <row r="688" spans="13:14" x14ac:dyDescent="0.25">
      <c r="M688" s="135">
        <v>43723</v>
      </c>
      <c r="N688" s="135">
        <v>43709</v>
      </c>
    </row>
    <row r="689" spans="13:14" x14ac:dyDescent="0.25">
      <c r="M689" s="135">
        <v>43724</v>
      </c>
      <c r="N689" s="135">
        <v>43709</v>
      </c>
    </row>
    <row r="690" spans="13:14" x14ac:dyDescent="0.25">
      <c r="M690" s="135">
        <v>43725</v>
      </c>
      <c r="N690" s="135">
        <v>43709</v>
      </c>
    </row>
    <row r="691" spans="13:14" x14ac:dyDescent="0.25">
      <c r="M691" s="135">
        <v>43726</v>
      </c>
      <c r="N691" s="135">
        <v>43709</v>
      </c>
    </row>
    <row r="692" spans="13:14" x14ac:dyDescent="0.25">
      <c r="M692" s="135">
        <v>43727</v>
      </c>
      <c r="N692" s="135">
        <v>43709</v>
      </c>
    </row>
    <row r="693" spans="13:14" x14ac:dyDescent="0.25">
      <c r="M693" s="135">
        <v>43728</v>
      </c>
      <c r="N693" s="135">
        <v>43709</v>
      </c>
    </row>
    <row r="694" spans="13:14" x14ac:dyDescent="0.25">
      <c r="M694" s="135">
        <v>43729</v>
      </c>
      <c r="N694" s="135">
        <v>43709</v>
      </c>
    </row>
    <row r="695" spans="13:14" x14ac:dyDescent="0.25">
      <c r="M695" s="135">
        <v>43730</v>
      </c>
      <c r="N695" s="135">
        <v>43709</v>
      </c>
    </row>
    <row r="696" spans="13:14" x14ac:dyDescent="0.25">
      <c r="M696" s="135">
        <v>43731</v>
      </c>
      <c r="N696" s="135">
        <v>43709</v>
      </c>
    </row>
    <row r="697" spans="13:14" x14ac:dyDescent="0.25">
      <c r="M697" s="135">
        <v>43732</v>
      </c>
      <c r="N697" s="135">
        <v>43709</v>
      </c>
    </row>
    <row r="698" spans="13:14" x14ac:dyDescent="0.25">
      <c r="M698" s="135">
        <v>43733</v>
      </c>
      <c r="N698" s="135">
        <v>43709</v>
      </c>
    </row>
    <row r="699" spans="13:14" x14ac:dyDescent="0.25">
      <c r="M699" s="135">
        <v>43734</v>
      </c>
      <c r="N699" s="135">
        <v>43709</v>
      </c>
    </row>
    <row r="700" spans="13:14" x14ac:dyDescent="0.25">
      <c r="M700" s="135">
        <v>43735</v>
      </c>
      <c r="N700" s="135">
        <v>43709</v>
      </c>
    </row>
    <row r="701" spans="13:14" x14ac:dyDescent="0.25">
      <c r="M701" s="135">
        <v>43736</v>
      </c>
      <c r="N701" s="135">
        <v>43709</v>
      </c>
    </row>
    <row r="702" spans="13:14" x14ac:dyDescent="0.25">
      <c r="M702" s="135">
        <v>43737</v>
      </c>
      <c r="N702" s="135">
        <v>43739</v>
      </c>
    </row>
    <row r="703" spans="13:14" x14ac:dyDescent="0.25">
      <c r="M703" s="135">
        <v>43738</v>
      </c>
      <c r="N703" s="135">
        <v>43739</v>
      </c>
    </row>
    <row r="704" spans="13:14" x14ac:dyDescent="0.25">
      <c r="M704" s="135">
        <v>43739</v>
      </c>
      <c r="N704" s="135">
        <v>43739</v>
      </c>
    </row>
    <row r="705" spans="13:14" x14ac:dyDescent="0.25">
      <c r="M705" s="135">
        <v>43740</v>
      </c>
      <c r="N705" s="135">
        <v>43739</v>
      </c>
    </row>
    <row r="706" spans="13:14" x14ac:dyDescent="0.25">
      <c r="M706" s="135">
        <v>43741</v>
      </c>
      <c r="N706" s="135">
        <v>43739</v>
      </c>
    </row>
    <row r="707" spans="13:14" x14ac:dyDescent="0.25">
      <c r="M707" s="135">
        <v>43742</v>
      </c>
      <c r="N707" s="135">
        <v>43739</v>
      </c>
    </row>
    <row r="708" spans="13:14" x14ac:dyDescent="0.25">
      <c r="M708" s="135">
        <v>43743</v>
      </c>
      <c r="N708" s="135">
        <v>43739</v>
      </c>
    </row>
    <row r="709" spans="13:14" x14ac:dyDescent="0.25">
      <c r="M709" s="135">
        <v>43744</v>
      </c>
      <c r="N709" s="135">
        <v>43739</v>
      </c>
    </row>
    <row r="710" spans="13:14" x14ac:dyDescent="0.25">
      <c r="M710" s="135">
        <v>43745</v>
      </c>
      <c r="N710" s="135">
        <v>43739</v>
      </c>
    </row>
    <row r="711" spans="13:14" x14ac:dyDescent="0.25">
      <c r="M711" s="135">
        <v>43746</v>
      </c>
      <c r="N711" s="135">
        <v>43739</v>
      </c>
    </row>
    <row r="712" spans="13:14" x14ac:dyDescent="0.25">
      <c r="M712" s="135">
        <v>43747</v>
      </c>
      <c r="N712" s="135">
        <v>43739</v>
      </c>
    </row>
    <row r="713" spans="13:14" x14ac:dyDescent="0.25">
      <c r="M713" s="135">
        <v>43748</v>
      </c>
      <c r="N713" s="135">
        <v>43739</v>
      </c>
    </row>
    <row r="714" spans="13:14" x14ac:dyDescent="0.25">
      <c r="M714" s="135">
        <v>43749</v>
      </c>
      <c r="N714" s="135">
        <v>43739</v>
      </c>
    </row>
    <row r="715" spans="13:14" x14ac:dyDescent="0.25">
      <c r="M715" s="135">
        <v>43750</v>
      </c>
      <c r="N715" s="135">
        <v>43739</v>
      </c>
    </row>
    <row r="716" spans="13:14" x14ac:dyDescent="0.25">
      <c r="M716" s="135">
        <v>43751</v>
      </c>
      <c r="N716" s="135">
        <v>43739</v>
      </c>
    </row>
    <row r="717" spans="13:14" x14ac:dyDescent="0.25">
      <c r="M717" s="135">
        <v>43752</v>
      </c>
      <c r="N717" s="135">
        <v>43739</v>
      </c>
    </row>
    <row r="718" spans="13:14" x14ac:dyDescent="0.25">
      <c r="M718" s="135">
        <v>43753</v>
      </c>
      <c r="N718" s="135">
        <v>43739</v>
      </c>
    </row>
    <row r="719" spans="13:14" x14ac:dyDescent="0.25">
      <c r="M719" s="135">
        <v>43754</v>
      </c>
      <c r="N719" s="135">
        <v>43739</v>
      </c>
    </row>
    <row r="720" spans="13:14" x14ac:dyDescent="0.25">
      <c r="M720" s="135">
        <v>43755</v>
      </c>
      <c r="N720" s="135">
        <v>43739</v>
      </c>
    </row>
    <row r="721" spans="13:14" x14ac:dyDescent="0.25">
      <c r="M721" s="135">
        <v>43756</v>
      </c>
      <c r="N721" s="135">
        <v>43739</v>
      </c>
    </row>
    <row r="722" spans="13:14" x14ac:dyDescent="0.25">
      <c r="M722" s="135">
        <v>43757</v>
      </c>
      <c r="N722" s="135">
        <v>43739</v>
      </c>
    </row>
    <row r="723" spans="13:14" x14ac:dyDescent="0.25">
      <c r="M723" s="135">
        <v>43758</v>
      </c>
      <c r="N723" s="135">
        <v>43739</v>
      </c>
    </row>
    <row r="724" spans="13:14" x14ac:dyDescent="0.25">
      <c r="M724" s="135">
        <v>43759</v>
      </c>
      <c r="N724" s="135">
        <v>43739</v>
      </c>
    </row>
    <row r="725" spans="13:14" x14ac:dyDescent="0.25">
      <c r="M725" s="135">
        <v>43760</v>
      </c>
      <c r="N725" s="135">
        <v>43739</v>
      </c>
    </row>
    <row r="726" spans="13:14" x14ac:dyDescent="0.25">
      <c r="M726" s="135">
        <v>43761</v>
      </c>
      <c r="N726" s="135">
        <v>43739</v>
      </c>
    </row>
    <row r="727" spans="13:14" x14ac:dyDescent="0.25">
      <c r="M727" s="135">
        <v>43762</v>
      </c>
      <c r="N727" s="135">
        <v>43739</v>
      </c>
    </row>
    <row r="728" spans="13:14" x14ac:dyDescent="0.25">
      <c r="M728" s="135">
        <v>43763</v>
      </c>
      <c r="N728" s="135">
        <v>43739</v>
      </c>
    </row>
    <row r="729" spans="13:14" x14ac:dyDescent="0.25">
      <c r="M729" s="135">
        <v>43764</v>
      </c>
      <c r="N729" s="135">
        <v>43739</v>
      </c>
    </row>
    <row r="730" spans="13:14" x14ac:dyDescent="0.25">
      <c r="M730" s="135">
        <v>43765</v>
      </c>
      <c r="N730" s="135">
        <v>43770</v>
      </c>
    </row>
    <row r="731" spans="13:14" x14ac:dyDescent="0.25">
      <c r="M731" s="135">
        <v>43766</v>
      </c>
      <c r="N731" s="135">
        <v>43770</v>
      </c>
    </row>
    <row r="732" spans="13:14" x14ac:dyDescent="0.25">
      <c r="M732" s="135">
        <v>43767</v>
      </c>
      <c r="N732" s="135">
        <v>43770</v>
      </c>
    </row>
    <row r="733" spans="13:14" x14ac:dyDescent="0.25">
      <c r="M733" s="135">
        <v>43768</v>
      </c>
      <c r="N733" s="135">
        <v>43770</v>
      </c>
    </row>
    <row r="734" spans="13:14" x14ac:dyDescent="0.25">
      <c r="M734" s="135">
        <v>43769</v>
      </c>
      <c r="N734" s="135">
        <v>43770</v>
      </c>
    </row>
    <row r="735" spans="13:14" x14ac:dyDescent="0.25">
      <c r="M735" s="135">
        <v>43770</v>
      </c>
      <c r="N735" s="135">
        <v>43770</v>
      </c>
    </row>
    <row r="736" spans="13:14" x14ac:dyDescent="0.25">
      <c r="M736" s="135">
        <v>43771</v>
      </c>
      <c r="N736" s="135">
        <v>43770</v>
      </c>
    </row>
    <row r="737" spans="13:14" x14ac:dyDescent="0.25">
      <c r="M737" s="135">
        <v>43772</v>
      </c>
      <c r="N737" s="135">
        <v>43770</v>
      </c>
    </row>
    <row r="738" spans="13:14" x14ac:dyDescent="0.25">
      <c r="M738" s="135">
        <v>43773</v>
      </c>
      <c r="N738" s="135">
        <v>43770</v>
      </c>
    </row>
    <row r="739" spans="13:14" x14ac:dyDescent="0.25">
      <c r="M739" s="135">
        <v>43774</v>
      </c>
      <c r="N739" s="135">
        <v>43770</v>
      </c>
    </row>
    <row r="740" spans="13:14" x14ac:dyDescent="0.25">
      <c r="M740" s="135">
        <v>43775</v>
      </c>
      <c r="N740" s="135">
        <v>43770</v>
      </c>
    </row>
    <row r="741" spans="13:14" x14ac:dyDescent="0.25">
      <c r="M741" s="135">
        <v>43776</v>
      </c>
      <c r="N741" s="135">
        <v>43770</v>
      </c>
    </row>
    <row r="742" spans="13:14" x14ac:dyDescent="0.25">
      <c r="M742" s="135">
        <v>43777</v>
      </c>
      <c r="N742" s="135">
        <v>43770</v>
      </c>
    </row>
    <row r="743" spans="13:14" x14ac:dyDescent="0.25">
      <c r="M743" s="135">
        <v>43778</v>
      </c>
      <c r="N743" s="135">
        <v>43770</v>
      </c>
    </row>
    <row r="744" spans="13:14" x14ac:dyDescent="0.25">
      <c r="M744" s="135">
        <v>43779</v>
      </c>
      <c r="N744" s="135">
        <v>43770</v>
      </c>
    </row>
    <row r="745" spans="13:14" x14ac:dyDescent="0.25">
      <c r="M745" s="135">
        <v>43780</v>
      </c>
      <c r="N745" s="135">
        <v>43770</v>
      </c>
    </row>
    <row r="746" spans="13:14" x14ac:dyDescent="0.25">
      <c r="M746" s="135">
        <v>43781</v>
      </c>
      <c r="N746" s="135">
        <v>43770</v>
      </c>
    </row>
    <row r="747" spans="13:14" x14ac:dyDescent="0.25">
      <c r="M747" s="135">
        <v>43782</v>
      </c>
      <c r="N747" s="135">
        <v>43770</v>
      </c>
    </row>
    <row r="748" spans="13:14" x14ac:dyDescent="0.25">
      <c r="M748" s="135">
        <v>43783</v>
      </c>
      <c r="N748" s="135">
        <v>43770</v>
      </c>
    </row>
    <row r="749" spans="13:14" x14ac:dyDescent="0.25">
      <c r="M749" s="135">
        <v>43784</v>
      </c>
      <c r="N749" s="135">
        <v>43770</v>
      </c>
    </row>
    <row r="750" spans="13:14" x14ac:dyDescent="0.25">
      <c r="M750" s="135">
        <v>43785</v>
      </c>
      <c r="N750" s="135">
        <v>43770</v>
      </c>
    </row>
    <row r="751" spans="13:14" x14ac:dyDescent="0.25">
      <c r="M751" s="135">
        <v>43786</v>
      </c>
      <c r="N751" s="135">
        <v>43770</v>
      </c>
    </row>
    <row r="752" spans="13:14" x14ac:dyDescent="0.25">
      <c r="M752" s="135">
        <v>43787</v>
      </c>
      <c r="N752" s="135">
        <v>43770</v>
      </c>
    </row>
    <row r="753" spans="13:14" x14ac:dyDescent="0.25">
      <c r="M753" s="135">
        <v>43788</v>
      </c>
      <c r="N753" s="135">
        <v>43770</v>
      </c>
    </row>
    <row r="754" spans="13:14" x14ac:dyDescent="0.25">
      <c r="M754" s="135">
        <v>43789</v>
      </c>
      <c r="N754" s="135">
        <v>43770</v>
      </c>
    </row>
    <row r="755" spans="13:14" x14ac:dyDescent="0.25">
      <c r="M755" s="135">
        <v>43790</v>
      </c>
      <c r="N755" s="135">
        <v>43770</v>
      </c>
    </row>
    <row r="756" spans="13:14" x14ac:dyDescent="0.25">
      <c r="M756" s="135">
        <v>43791</v>
      </c>
      <c r="N756" s="135">
        <v>43770</v>
      </c>
    </row>
    <row r="757" spans="13:14" x14ac:dyDescent="0.25">
      <c r="M757" s="135">
        <v>43792</v>
      </c>
      <c r="N757" s="135">
        <v>43770</v>
      </c>
    </row>
    <row r="758" spans="13:14" x14ac:dyDescent="0.25">
      <c r="M758" s="135">
        <v>43793</v>
      </c>
      <c r="N758" s="135">
        <v>43800</v>
      </c>
    </row>
    <row r="759" spans="13:14" x14ac:dyDescent="0.25">
      <c r="M759" s="135">
        <v>43794</v>
      </c>
      <c r="N759" s="135">
        <v>43800</v>
      </c>
    </row>
    <row r="760" spans="13:14" x14ac:dyDescent="0.25">
      <c r="M760" s="135">
        <v>43795</v>
      </c>
      <c r="N760" s="135">
        <v>43800</v>
      </c>
    </row>
    <row r="761" spans="13:14" x14ac:dyDescent="0.25">
      <c r="M761" s="135">
        <v>43796</v>
      </c>
      <c r="N761" s="135">
        <v>43800</v>
      </c>
    </row>
    <row r="762" spans="13:14" x14ac:dyDescent="0.25">
      <c r="M762" s="135">
        <v>43797</v>
      </c>
      <c r="N762" s="135">
        <v>43800</v>
      </c>
    </row>
    <row r="763" spans="13:14" x14ac:dyDescent="0.25">
      <c r="M763" s="135">
        <v>43798</v>
      </c>
      <c r="N763" s="135">
        <v>43800</v>
      </c>
    </row>
    <row r="764" spans="13:14" x14ac:dyDescent="0.25">
      <c r="M764" s="135">
        <v>43799</v>
      </c>
      <c r="N764" s="135">
        <v>43800</v>
      </c>
    </row>
    <row r="765" spans="13:14" x14ac:dyDescent="0.25">
      <c r="M765" s="135">
        <v>43800</v>
      </c>
      <c r="N765" s="135">
        <v>43800</v>
      </c>
    </row>
    <row r="766" spans="13:14" x14ac:dyDescent="0.25">
      <c r="M766" s="135">
        <v>43801</v>
      </c>
      <c r="N766" s="135">
        <v>43800</v>
      </c>
    </row>
    <row r="767" spans="13:14" x14ac:dyDescent="0.25">
      <c r="M767" s="135">
        <v>43802</v>
      </c>
      <c r="N767" s="135">
        <v>43800</v>
      </c>
    </row>
    <row r="768" spans="13:14" x14ac:dyDescent="0.25">
      <c r="M768" s="135">
        <v>43803</v>
      </c>
      <c r="N768" s="135">
        <v>43800</v>
      </c>
    </row>
    <row r="769" spans="13:14" x14ac:dyDescent="0.25">
      <c r="M769" s="135">
        <v>43804</v>
      </c>
      <c r="N769" s="135">
        <v>43800</v>
      </c>
    </row>
    <row r="770" spans="13:14" x14ac:dyDescent="0.25">
      <c r="M770" s="135">
        <v>43805</v>
      </c>
      <c r="N770" s="135">
        <v>43800</v>
      </c>
    </row>
    <row r="771" spans="13:14" x14ac:dyDescent="0.25">
      <c r="M771" s="135">
        <v>43806</v>
      </c>
      <c r="N771" s="135">
        <v>43800</v>
      </c>
    </row>
    <row r="772" spans="13:14" x14ac:dyDescent="0.25">
      <c r="M772" s="135">
        <v>43807</v>
      </c>
      <c r="N772" s="135">
        <v>43800</v>
      </c>
    </row>
    <row r="773" spans="13:14" x14ac:dyDescent="0.25">
      <c r="M773" s="135">
        <v>43808</v>
      </c>
      <c r="N773" s="135">
        <v>43800</v>
      </c>
    </row>
    <row r="774" spans="13:14" x14ac:dyDescent="0.25">
      <c r="M774" s="135">
        <v>43809</v>
      </c>
      <c r="N774" s="135">
        <v>43800</v>
      </c>
    </row>
    <row r="775" spans="13:14" x14ac:dyDescent="0.25">
      <c r="M775" s="135">
        <v>43810</v>
      </c>
      <c r="N775" s="135">
        <v>43800</v>
      </c>
    </row>
    <row r="776" spans="13:14" x14ac:dyDescent="0.25">
      <c r="M776" s="135">
        <v>43811</v>
      </c>
      <c r="N776" s="135">
        <v>43800</v>
      </c>
    </row>
    <row r="777" spans="13:14" x14ac:dyDescent="0.25">
      <c r="M777" s="135">
        <v>43812</v>
      </c>
      <c r="N777" s="135">
        <v>43800</v>
      </c>
    </row>
    <row r="778" spans="13:14" x14ac:dyDescent="0.25">
      <c r="M778" s="135">
        <v>43813</v>
      </c>
      <c r="N778" s="135">
        <v>43800</v>
      </c>
    </row>
    <row r="779" spans="13:14" x14ac:dyDescent="0.25">
      <c r="M779" s="135">
        <v>43814</v>
      </c>
      <c r="N779" s="135">
        <v>43800</v>
      </c>
    </row>
    <row r="780" spans="13:14" x14ac:dyDescent="0.25">
      <c r="M780" s="135">
        <v>43815</v>
      </c>
      <c r="N780" s="135">
        <v>43800</v>
      </c>
    </row>
    <row r="781" spans="13:14" x14ac:dyDescent="0.25">
      <c r="M781" s="135">
        <v>43816</v>
      </c>
      <c r="N781" s="135">
        <v>43800</v>
      </c>
    </row>
    <row r="782" spans="13:14" x14ac:dyDescent="0.25">
      <c r="M782" s="135">
        <v>43817</v>
      </c>
      <c r="N782" s="135">
        <v>43800</v>
      </c>
    </row>
    <row r="783" spans="13:14" x14ac:dyDescent="0.25">
      <c r="M783" s="135">
        <v>43818</v>
      </c>
      <c r="N783" s="135">
        <v>43800</v>
      </c>
    </row>
    <row r="784" spans="13:14" x14ac:dyDescent="0.25">
      <c r="M784" s="135">
        <v>43819</v>
      </c>
      <c r="N784" s="135">
        <v>43800</v>
      </c>
    </row>
    <row r="785" spans="13:14" x14ac:dyDescent="0.25">
      <c r="M785" s="135">
        <v>43820</v>
      </c>
      <c r="N785" s="135">
        <v>43800</v>
      </c>
    </row>
    <row r="786" spans="13:14" x14ac:dyDescent="0.25">
      <c r="M786" s="135">
        <v>43821</v>
      </c>
      <c r="N786" s="135">
        <v>43800</v>
      </c>
    </row>
    <row r="787" spans="13:14" x14ac:dyDescent="0.25">
      <c r="M787" s="135">
        <v>43822</v>
      </c>
      <c r="N787" s="135">
        <v>43800</v>
      </c>
    </row>
    <row r="788" spans="13:14" x14ac:dyDescent="0.25">
      <c r="M788" s="135">
        <v>43823</v>
      </c>
      <c r="N788" s="135">
        <v>43800</v>
      </c>
    </row>
    <row r="789" spans="13:14" x14ac:dyDescent="0.25">
      <c r="M789" s="135">
        <v>43824</v>
      </c>
      <c r="N789" s="135">
        <v>43800</v>
      </c>
    </row>
    <row r="790" spans="13:14" x14ac:dyDescent="0.25">
      <c r="M790" s="135">
        <v>43825</v>
      </c>
      <c r="N790" s="135">
        <v>43800</v>
      </c>
    </row>
    <row r="791" spans="13:14" x14ac:dyDescent="0.25">
      <c r="M791" s="135">
        <v>43826</v>
      </c>
      <c r="N791" s="135">
        <v>43800</v>
      </c>
    </row>
    <row r="792" spans="13:14" x14ac:dyDescent="0.25">
      <c r="M792" s="135">
        <v>43827</v>
      </c>
      <c r="N792" s="135">
        <v>43800</v>
      </c>
    </row>
    <row r="793" spans="13:14" x14ac:dyDescent="0.25">
      <c r="M793" s="135">
        <v>43828</v>
      </c>
      <c r="N793" s="135">
        <v>43831</v>
      </c>
    </row>
    <row r="794" spans="13:14" x14ac:dyDescent="0.25">
      <c r="M794" s="135">
        <v>43829</v>
      </c>
      <c r="N794" s="135">
        <v>43831</v>
      </c>
    </row>
    <row r="795" spans="13:14" x14ac:dyDescent="0.25">
      <c r="M795" s="135">
        <v>43830</v>
      </c>
      <c r="N795" s="135">
        <v>43831</v>
      </c>
    </row>
    <row r="796" spans="13:14" x14ac:dyDescent="0.25">
      <c r="M796" s="135">
        <v>43831</v>
      </c>
      <c r="N796" s="135">
        <v>43831</v>
      </c>
    </row>
    <row r="797" spans="13:14" x14ac:dyDescent="0.25">
      <c r="M797" s="135">
        <v>43832</v>
      </c>
      <c r="N797" s="135">
        <v>43831</v>
      </c>
    </row>
    <row r="798" spans="13:14" x14ac:dyDescent="0.25">
      <c r="M798" s="135">
        <v>43833</v>
      </c>
      <c r="N798" s="135">
        <v>43831</v>
      </c>
    </row>
    <row r="799" spans="13:14" x14ac:dyDescent="0.25">
      <c r="M799" s="135">
        <v>43834</v>
      </c>
      <c r="N799" s="135">
        <v>43831</v>
      </c>
    </row>
    <row r="800" spans="13:14" x14ac:dyDescent="0.25">
      <c r="M800" s="135">
        <v>43835</v>
      </c>
      <c r="N800" s="135">
        <v>43831</v>
      </c>
    </row>
    <row r="801" spans="13:14" x14ac:dyDescent="0.25">
      <c r="M801" s="135">
        <v>43836</v>
      </c>
      <c r="N801" s="135">
        <v>43831</v>
      </c>
    </row>
    <row r="802" spans="13:14" x14ac:dyDescent="0.25">
      <c r="M802" s="135">
        <v>43837</v>
      </c>
      <c r="N802" s="135">
        <v>43831</v>
      </c>
    </row>
    <row r="803" spans="13:14" x14ac:dyDescent="0.25">
      <c r="M803" s="135">
        <v>43838</v>
      </c>
      <c r="N803" s="135">
        <v>43831</v>
      </c>
    </row>
    <row r="804" spans="13:14" x14ac:dyDescent="0.25">
      <c r="M804" s="135">
        <v>43839</v>
      </c>
      <c r="N804" s="135">
        <v>43831</v>
      </c>
    </row>
    <row r="805" spans="13:14" x14ac:dyDescent="0.25">
      <c r="M805" s="135">
        <v>43840</v>
      </c>
      <c r="N805" s="135">
        <v>43831</v>
      </c>
    </row>
    <row r="806" spans="13:14" x14ac:dyDescent="0.25">
      <c r="M806" s="135">
        <v>43841</v>
      </c>
      <c r="N806" s="135">
        <v>43831</v>
      </c>
    </row>
    <row r="807" spans="13:14" x14ac:dyDescent="0.25">
      <c r="M807" s="135">
        <v>43842</v>
      </c>
      <c r="N807" s="135">
        <v>43831</v>
      </c>
    </row>
    <row r="808" spans="13:14" x14ac:dyDescent="0.25">
      <c r="M808" s="135">
        <v>43843</v>
      </c>
      <c r="N808" s="135">
        <v>43831</v>
      </c>
    </row>
    <row r="809" spans="13:14" x14ac:dyDescent="0.25">
      <c r="M809" s="135">
        <v>43844</v>
      </c>
      <c r="N809" s="135">
        <v>43831</v>
      </c>
    </row>
    <row r="810" spans="13:14" x14ac:dyDescent="0.25">
      <c r="M810" s="135">
        <v>43845</v>
      </c>
      <c r="N810" s="135">
        <v>43831</v>
      </c>
    </row>
    <row r="811" spans="13:14" x14ac:dyDescent="0.25">
      <c r="M811" s="135">
        <v>43846</v>
      </c>
      <c r="N811" s="135">
        <v>43831</v>
      </c>
    </row>
    <row r="812" spans="13:14" x14ac:dyDescent="0.25">
      <c r="M812" s="135">
        <v>43847</v>
      </c>
      <c r="N812" s="135">
        <v>43831</v>
      </c>
    </row>
    <row r="813" spans="13:14" x14ac:dyDescent="0.25">
      <c r="M813" s="135">
        <v>43848</v>
      </c>
      <c r="N813" s="135">
        <v>43831</v>
      </c>
    </row>
    <row r="814" spans="13:14" x14ac:dyDescent="0.25">
      <c r="M814" s="135">
        <v>43849</v>
      </c>
      <c r="N814" s="135">
        <v>43831</v>
      </c>
    </row>
    <row r="815" spans="13:14" x14ac:dyDescent="0.25">
      <c r="M815" s="135">
        <v>43850</v>
      </c>
      <c r="N815" s="135">
        <v>43831</v>
      </c>
    </row>
    <row r="816" spans="13:14" x14ac:dyDescent="0.25">
      <c r="M816" s="135">
        <v>43851</v>
      </c>
      <c r="N816" s="135">
        <v>43831</v>
      </c>
    </row>
    <row r="817" spans="13:14" x14ac:dyDescent="0.25">
      <c r="M817" s="135">
        <v>43852</v>
      </c>
      <c r="N817" s="135">
        <v>43831</v>
      </c>
    </row>
    <row r="818" spans="13:14" x14ac:dyDescent="0.25">
      <c r="M818" s="135">
        <v>43853</v>
      </c>
      <c r="N818" s="135">
        <v>43831</v>
      </c>
    </row>
    <row r="819" spans="13:14" x14ac:dyDescent="0.25">
      <c r="M819" s="135">
        <v>43854</v>
      </c>
      <c r="N819" s="135">
        <v>43831</v>
      </c>
    </row>
    <row r="820" spans="13:14" x14ac:dyDescent="0.25">
      <c r="M820" s="135">
        <v>43855</v>
      </c>
      <c r="N820" s="135">
        <v>43831</v>
      </c>
    </row>
    <row r="821" spans="13:14" x14ac:dyDescent="0.25">
      <c r="M821" s="135">
        <v>43856</v>
      </c>
      <c r="N821" s="135">
        <v>43862</v>
      </c>
    </row>
    <row r="822" spans="13:14" x14ac:dyDescent="0.25">
      <c r="M822" s="135">
        <v>43857</v>
      </c>
      <c r="N822" s="135">
        <v>43862</v>
      </c>
    </row>
    <row r="823" spans="13:14" x14ac:dyDescent="0.25">
      <c r="M823" s="135">
        <v>43858</v>
      </c>
      <c r="N823" s="135">
        <v>43862</v>
      </c>
    </row>
    <row r="824" spans="13:14" x14ac:dyDescent="0.25">
      <c r="M824" s="135">
        <v>43859</v>
      </c>
      <c r="N824" s="135">
        <v>43862</v>
      </c>
    </row>
    <row r="825" spans="13:14" x14ac:dyDescent="0.25">
      <c r="M825" s="135">
        <v>43860</v>
      </c>
      <c r="N825" s="135">
        <v>43862</v>
      </c>
    </row>
    <row r="826" spans="13:14" x14ac:dyDescent="0.25">
      <c r="M826" s="135">
        <v>43861</v>
      </c>
      <c r="N826" s="135">
        <v>43862</v>
      </c>
    </row>
    <row r="827" spans="13:14" x14ac:dyDescent="0.25">
      <c r="M827" s="135">
        <v>43862</v>
      </c>
      <c r="N827" s="135">
        <v>43862</v>
      </c>
    </row>
    <row r="828" spans="13:14" x14ac:dyDescent="0.25">
      <c r="M828" s="135">
        <v>43863</v>
      </c>
      <c r="N828" s="135">
        <v>43862</v>
      </c>
    </row>
    <row r="829" spans="13:14" x14ac:dyDescent="0.25">
      <c r="M829" s="135">
        <v>43864</v>
      </c>
      <c r="N829" s="135">
        <v>43862</v>
      </c>
    </row>
    <row r="830" spans="13:14" x14ac:dyDescent="0.25">
      <c r="M830" s="135">
        <v>43865</v>
      </c>
      <c r="N830" s="135">
        <v>43862</v>
      </c>
    </row>
    <row r="831" spans="13:14" x14ac:dyDescent="0.25">
      <c r="M831" s="135">
        <v>43866</v>
      </c>
      <c r="N831" s="135">
        <v>43862</v>
      </c>
    </row>
    <row r="832" spans="13:14" x14ac:dyDescent="0.25">
      <c r="M832" s="135">
        <v>43867</v>
      </c>
      <c r="N832" s="135">
        <v>43862</v>
      </c>
    </row>
    <row r="833" spans="13:14" x14ac:dyDescent="0.25">
      <c r="M833" s="135">
        <v>43868</v>
      </c>
      <c r="N833" s="135">
        <v>43862</v>
      </c>
    </row>
    <row r="834" spans="13:14" x14ac:dyDescent="0.25">
      <c r="M834" s="135">
        <v>43869</v>
      </c>
      <c r="N834" s="135">
        <v>43862</v>
      </c>
    </row>
    <row r="835" spans="13:14" x14ac:dyDescent="0.25">
      <c r="M835" s="135">
        <v>43870</v>
      </c>
      <c r="N835" s="135">
        <v>43862</v>
      </c>
    </row>
    <row r="836" spans="13:14" x14ac:dyDescent="0.25">
      <c r="M836" s="135">
        <v>43871</v>
      </c>
      <c r="N836" s="135">
        <v>43862</v>
      </c>
    </row>
    <row r="837" spans="13:14" x14ac:dyDescent="0.25">
      <c r="M837" s="135">
        <v>43872</v>
      </c>
      <c r="N837" s="135">
        <v>43862</v>
      </c>
    </row>
    <row r="838" spans="13:14" x14ac:dyDescent="0.25">
      <c r="M838" s="135">
        <v>43873</v>
      </c>
      <c r="N838" s="135">
        <v>43862</v>
      </c>
    </row>
    <row r="839" spans="13:14" x14ac:dyDescent="0.25">
      <c r="M839" s="135">
        <v>43874</v>
      </c>
      <c r="N839" s="135">
        <v>43862</v>
      </c>
    </row>
    <row r="840" spans="13:14" x14ac:dyDescent="0.25">
      <c r="M840" s="135">
        <v>43875</v>
      </c>
      <c r="N840" s="135">
        <v>43862</v>
      </c>
    </row>
    <row r="841" spans="13:14" x14ac:dyDescent="0.25">
      <c r="M841" s="135">
        <v>43876</v>
      </c>
      <c r="N841" s="135">
        <v>43862</v>
      </c>
    </row>
    <row r="842" spans="13:14" x14ac:dyDescent="0.25">
      <c r="M842" s="135">
        <v>43877</v>
      </c>
      <c r="N842" s="135">
        <v>43862</v>
      </c>
    </row>
    <row r="843" spans="13:14" x14ac:dyDescent="0.25">
      <c r="M843" s="135">
        <v>43878</v>
      </c>
      <c r="N843" s="135">
        <v>43862</v>
      </c>
    </row>
    <row r="844" spans="13:14" x14ac:dyDescent="0.25">
      <c r="M844" s="135">
        <v>43879</v>
      </c>
      <c r="N844" s="135">
        <v>43862</v>
      </c>
    </row>
    <row r="845" spans="13:14" x14ac:dyDescent="0.25">
      <c r="M845" s="135">
        <v>43880</v>
      </c>
      <c r="N845" s="135">
        <v>43862</v>
      </c>
    </row>
    <row r="846" spans="13:14" x14ac:dyDescent="0.25">
      <c r="M846" s="135">
        <v>43881</v>
      </c>
      <c r="N846" s="135">
        <v>43862</v>
      </c>
    </row>
    <row r="847" spans="13:14" x14ac:dyDescent="0.25">
      <c r="M847" s="135">
        <v>43882</v>
      </c>
      <c r="N847" s="135">
        <v>43862</v>
      </c>
    </row>
    <row r="848" spans="13:14" x14ac:dyDescent="0.25">
      <c r="M848" s="135">
        <v>43883</v>
      </c>
      <c r="N848" s="135">
        <v>43862</v>
      </c>
    </row>
    <row r="849" spans="13:14" x14ac:dyDescent="0.25">
      <c r="M849" s="135">
        <v>43884</v>
      </c>
      <c r="N849" s="135">
        <v>43891</v>
      </c>
    </row>
    <row r="850" spans="13:14" x14ac:dyDescent="0.25">
      <c r="M850" s="135">
        <v>43885</v>
      </c>
      <c r="N850" s="135">
        <v>43891</v>
      </c>
    </row>
    <row r="851" spans="13:14" x14ac:dyDescent="0.25">
      <c r="M851" s="135">
        <v>43886</v>
      </c>
      <c r="N851" s="135">
        <v>43891</v>
      </c>
    </row>
    <row r="852" spans="13:14" x14ac:dyDescent="0.25">
      <c r="M852" s="135">
        <v>43887</v>
      </c>
      <c r="N852" s="135">
        <v>43891</v>
      </c>
    </row>
    <row r="853" spans="13:14" x14ac:dyDescent="0.25">
      <c r="M853" s="135">
        <v>43888</v>
      </c>
      <c r="N853" s="135">
        <v>43891</v>
      </c>
    </row>
    <row r="854" spans="13:14" x14ac:dyDescent="0.25">
      <c r="M854" s="135">
        <v>43889</v>
      </c>
      <c r="N854" s="135">
        <v>43891</v>
      </c>
    </row>
    <row r="855" spans="13:14" x14ac:dyDescent="0.25">
      <c r="M855" s="135">
        <v>43890</v>
      </c>
      <c r="N855" s="135">
        <v>43891</v>
      </c>
    </row>
    <row r="856" spans="13:14" x14ac:dyDescent="0.25">
      <c r="M856" s="135">
        <v>43891</v>
      </c>
      <c r="N856" s="135">
        <v>43891</v>
      </c>
    </row>
    <row r="857" spans="13:14" x14ac:dyDescent="0.25">
      <c r="M857" s="135">
        <v>43892</v>
      </c>
      <c r="N857" s="135">
        <v>43891</v>
      </c>
    </row>
    <row r="858" spans="13:14" x14ac:dyDescent="0.25">
      <c r="M858" s="135">
        <v>43893</v>
      </c>
      <c r="N858" s="135">
        <v>43891</v>
      </c>
    </row>
    <row r="859" spans="13:14" x14ac:dyDescent="0.25">
      <c r="M859" s="135">
        <v>43894</v>
      </c>
      <c r="N859" s="135">
        <v>43891</v>
      </c>
    </row>
    <row r="860" spans="13:14" x14ac:dyDescent="0.25">
      <c r="M860" s="135">
        <v>43895</v>
      </c>
      <c r="N860" s="135">
        <v>43891</v>
      </c>
    </row>
    <row r="861" spans="13:14" x14ac:dyDescent="0.25">
      <c r="M861" s="135">
        <v>43896</v>
      </c>
      <c r="N861" s="135">
        <v>43891</v>
      </c>
    </row>
    <row r="862" spans="13:14" x14ac:dyDescent="0.25">
      <c r="M862" s="135">
        <v>43897</v>
      </c>
      <c r="N862" s="135">
        <v>43891</v>
      </c>
    </row>
    <row r="863" spans="13:14" x14ac:dyDescent="0.25">
      <c r="M863" s="135">
        <v>43898</v>
      </c>
      <c r="N863" s="135">
        <v>43891</v>
      </c>
    </row>
    <row r="864" spans="13:14" x14ac:dyDescent="0.25">
      <c r="M864" s="135">
        <v>43899</v>
      </c>
      <c r="N864" s="135">
        <v>43891</v>
      </c>
    </row>
    <row r="865" spans="13:14" x14ac:dyDescent="0.25">
      <c r="M865" s="135">
        <v>43900</v>
      </c>
      <c r="N865" s="135">
        <v>43891</v>
      </c>
    </row>
    <row r="866" spans="13:14" x14ac:dyDescent="0.25">
      <c r="M866" s="135">
        <v>43901</v>
      </c>
      <c r="N866" s="135">
        <v>43891</v>
      </c>
    </row>
    <row r="867" spans="13:14" x14ac:dyDescent="0.25">
      <c r="M867" s="135">
        <v>43902</v>
      </c>
      <c r="N867" s="135">
        <v>43891</v>
      </c>
    </row>
    <row r="868" spans="13:14" x14ac:dyDescent="0.25">
      <c r="M868" s="135">
        <v>43903</v>
      </c>
      <c r="N868" s="135">
        <v>43891</v>
      </c>
    </row>
    <row r="869" spans="13:14" x14ac:dyDescent="0.25">
      <c r="M869" s="135">
        <v>43904</v>
      </c>
      <c r="N869" s="135">
        <v>43891</v>
      </c>
    </row>
    <row r="870" spans="13:14" x14ac:dyDescent="0.25">
      <c r="M870" s="135">
        <v>43905</v>
      </c>
      <c r="N870" s="135">
        <v>43891</v>
      </c>
    </row>
    <row r="871" spans="13:14" x14ac:dyDescent="0.25">
      <c r="M871" s="135">
        <v>43906</v>
      </c>
      <c r="N871" s="135">
        <v>43891</v>
      </c>
    </row>
    <row r="872" spans="13:14" x14ac:dyDescent="0.25">
      <c r="M872" s="135">
        <v>43907</v>
      </c>
      <c r="N872" s="135">
        <v>43891</v>
      </c>
    </row>
    <row r="873" spans="13:14" x14ac:dyDescent="0.25">
      <c r="M873" s="135">
        <v>43908</v>
      </c>
      <c r="N873" s="135">
        <v>43891</v>
      </c>
    </row>
    <row r="874" spans="13:14" x14ac:dyDescent="0.25">
      <c r="M874" s="135">
        <v>43909</v>
      </c>
      <c r="N874" s="135">
        <v>43891</v>
      </c>
    </row>
    <row r="875" spans="13:14" x14ac:dyDescent="0.25">
      <c r="M875" s="135">
        <v>43910</v>
      </c>
      <c r="N875" s="135">
        <v>43891</v>
      </c>
    </row>
    <row r="876" spans="13:14" x14ac:dyDescent="0.25">
      <c r="M876" s="135">
        <v>43911</v>
      </c>
      <c r="N876" s="135">
        <v>43891</v>
      </c>
    </row>
    <row r="877" spans="13:14" x14ac:dyDescent="0.25">
      <c r="M877" s="135">
        <v>43912</v>
      </c>
      <c r="N877" s="135">
        <v>43891</v>
      </c>
    </row>
    <row r="878" spans="13:14" x14ac:dyDescent="0.25">
      <c r="M878" s="135">
        <v>43913</v>
      </c>
      <c r="N878" s="135">
        <v>43891</v>
      </c>
    </row>
    <row r="879" spans="13:14" x14ac:dyDescent="0.25">
      <c r="M879" s="135">
        <v>43914</v>
      </c>
      <c r="N879" s="135">
        <v>43891</v>
      </c>
    </row>
    <row r="880" spans="13:14" x14ac:dyDescent="0.25">
      <c r="M880" s="135">
        <v>43915</v>
      </c>
      <c r="N880" s="135">
        <v>43891</v>
      </c>
    </row>
    <row r="881" spans="13:14" x14ac:dyDescent="0.25">
      <c r="M881" s="135">
        <v>43916</v>
      </c>
      <c r="N881" s="135">
        <v>43891</v>
      </c>
    </row>
    <row r="882" spans="13:14" x14ac:dyDescent="0.25">
      <c r="M882" s="135">
        <v>43917</v>
      </c>
      <c r="N882" s="135">
        <v>43891</v>
      </c>
    </row>
    <row r="883" spans="13:14" x14ac:dyDescent="0.25">
      <c r="M883" s="135">
        <v>43918</v>
      </c>
      <c r="N883" s="135">
        <v>43891</v>
      </c>
    </row>
    <row r="884" spans="13:14" x14ac:dyDescent="0.25">
      <c r="M884" s="135">
        <v>43919</v>
      </c>
      <c r="N884" s="135">
        <v>43922</v>
      </c>
    </row>
    <row r="885" spans="13:14" x14ac:dyDescent="0.25">
      <c r="M885" s="135">
        <v>43920</v>
      </c>
      <c r="N885" s="135">
        <v>43922</v>
      </c>
    </row>
    <row r="886" spans="13:14" x14ac:dyDescent="0.25">
      <c r="M886" s="135">
        <v>43921</v>
      </c>
      <c r="N886" s="135">
        <v>43922</v>
      </c>
    </row>
    <row r="887" spans="13:14" x14ac:dyDescent="0.25">
      <c r="M887" s="135">
        <v>43922</v>
      </c>
      <c r="N887" s="135">
        <v>43922</v>
      </c>
    </row>
    <row r="888" spans="13:14" x14ac:dyDescent="0.25">
      <c r="M888" s="135">
        <v>43923</v>
      </c>
      <c r="N888" s="135">
        <v>43922</v>
      </c>
    </row>
    <row r="889" spans="13:14" x14ac:dyDescent="0.25">
      <c r="M889" s="135">
        <v>43924</v>
      </c>
      <c r="N889" s="135">
        <v>43922</v>
      </c>
    </row>
    <row r="890" spans="13:14" x14ac:dyDescent="0.25">
      <c r="M890" s="135">
        <v>43925</v>
      </c>
      <c r="N890" s="135">
        <v>43922</v>
      </c>
    </row>
    <row r="891" spans="13:14" x14ac:dyDescent="0.25">
      <c r="M891" s="135">
        <v>43926</v>
      </c>
      <c r="N891" s="135">
        <v>43922</v>
      </c>
    </row>
    <row r="892" spans="13:14" x14ac:dyDescent="0.25">
      <c r="M892" s="135">
        <v>43927</v>
      </c>
      <c r="N892" s="135">
        <v>43922</v>
      </c>
    </row>
    <row r="893" spans="13:14" x14ac:dyDescent="0.25">
      <c r="M893" s="135">
        <v>43928</v>
      </c>
      <c r="N893" s="135">
        <v>43922</v>
      </c>
    </row>
    <row r="894" spans="13:14" x14ac:dyDescent="0.25">
      <c r="M894" s="135">
        <v>43929</v>
      </c>
      <c r="N894" s="135">
        <v>43922</v>
      </c>
    </row>
    <row r="895" spans="13:14" x14ac:dyDescent="0.25">
      <c r="M895" s="135">
        <v>43930</v>
      </c>
      <c r="N895" s="135">
        <v>43922</v>
      </c>
    </row>
    <row r="896" spans="13:14" x14ac:dyDescent="0.25">
      <c r="M896" s="135">
        <v>43931</v>
      </c>
      <c r="N896" s="135">
        <v>43922</v>
      </c>
    </row>
    <row r="897" spans="13:14" x14ac:dyDescent="0.25">
      <c r="M897" s="135">
        <v>43932</v>
      </c>
      <c r="N897" s="135">
        <v>43922</v>
      </c>
    </row>
    <row r="898" spans="13:14" x14ac:dyDescent="0.25">
      <c r="M898" s="135">
        <v>43933</v>
      </c>
      <c r="N898" s="135">
        <v>43922</v>
      </c>
    </row>
    <row r="899" spans="13:14" x14ac:dyDescent="0.25">
      <c r="M899" s="135">
        <v>43934</v>
      </c>
      <c r="N899" s="135">
        <v>43922</v>
      </c>
    </row>
    <row r="900" spans="13:14" x14ac:dyDescent="0.25">
      <c r="M900" s="135">
        <v>43935</v>
      </c>
      <c r="N900" s="135">
        <v>43922</v>
      </c>
    </row>
    <row r="901" spans="13:14" x14ac:dyDescent="0.25">
      <c r="M901" s="135">
        <v>43936</v>
      </c>
      <c r="N901" s="135">
        <v>43922</v>
      </c>
    </row>
    <row r="902" spans="13:14" x14ac:dyDescent="0.25">
      <c r="M902" s="135">
        <v>43937</v>
      </c>
      <c r="N902" s="135">
        <v>43922</v>
      </c>
    </row>
    <row r="903" spans="13:14" x14ac:dyDescent="0.25">
      <c r="M903" s="135">
        <v>43938</v>
      </c>
      <c r="N903" s="135">
        <v>43922</v>
      </c>
    </row>
    <row r="904" spans="13:14" x14ac:dyDescent="0.25">
      <c r="M904" s="135">
        <v>43939</v>
      </c>
      <c r="N904" s="135">
        <v>43922</v>
      </c>
    </row>
    <row r="905" spans="13:14" x14ac:dyDescent="0.25">
      <c r="M905" s="135">
        <v>43940</v>
      </c>
      <c r="N905" s="135">
        <v>43922</v>
      </c>
    </row>
    <row r="906" spans="13:14" x14ac:dyDescent="0.25">
      <c r="M906" s="135">
        <v>43941</v>
      </c>
      <c r="N906" s="135">
        <v>43922</v>
      </c>
    </row>
    <row r="907" spans="13:14" x14ac:dyDescent="0.25">
      <c r="M907" s="135">
        <v>43942</v>
      </c>
      <c r="N907" s="135">
        <v>43922</v>
      </c>
    </row>
    <row r="908" spans="13:14" x14ac:dyDescent="0.25">
      <c r="M908" s="135">
        <v>43943</v>
      </c>
      <c r="N908" s="135">
        <v>43922</v>
      </c>
    </row>
    <row r="909" spans="13:14" x14ac:dyDescent="0.25">
      <c r="M909" s="135">
        <v>43944</v>
      </c>
      <c r="N909" s="135">
        <v>43922</v>
      </c>
    </row>
    <row r="910" spans="13:14" x14ac:dyDescent="0.25">
      <c r="M910" s="135">
        <v>43945</v>
      </c>
      <c r="N910" s="135">
        <v>43922</v>
      </c>
    </row>
    <row r="911" spans="13:14" x14ac:dyDescent="0.25">
      <c r="M911" s="135">
        <v>43946</v>
      </c>
      <c r="N911" s="135">
        <v>43922</v>
      </c>
    </row>
    <row r="912" spans="13:14" x14ac:dyDescent="0.25">
      <c r="M912" s="135">
        <v>43947</v>
      </c>
      <c r="N912" s="135">
        <v>43952</v>
      </c>
    </row>
    <row r="913" spans="13:14" x14ac:dyDescent="0.25">
      <c r="M913" s="135">
        <v>43948</v>
      </c>
      <c r="N913" s="135">
        <v>43952</v>
      </c>
    </row>
    <row r="914" spans="13:14" x14ac:dyDescent="0.25">
      <c r="M914" s="135">
        <v>43949</v>
      </c>
      <c r="N914" s="135">
        <v>43952</v>
      </c>
    </row>
    <row r="915" spans="13:14" x14ac:dyDescent="0.25">
      <c r="M915" s="135">
        <v>43950</v>
      </c>
      <c r="N915" s="135">
        <v>43952</v>
      </c>
    </row>
    <row r="916" spans="13:14" x14ac:dyDescent="0.25">
      <c r="M916" s="135">
        <v>43951</v>
      </c>
      <c r="N916" s="135">
        <v>43952</v>
      </c>
    </row>
    <row r="917" spans="13:14" x14ac:dyDescent="0.25">
      <c r="M917" s="135">
        <v>43952</v>
      </c>
      <c r="N917" s="135">
        <v>43952</v>
      </c>
    </row>
    <row r="918" spans="13:14" x14ac:dyDescent="0.25">
      <c r="M918" s="135">
        <v>43953</v>
      </c>
      <c r="N918" s="135">
        <v>43952</v>
      </c>
    </row>
    <row r="919" spans="13:14" x14ac:dyDescent="0.25">
      <c r="M919" s="135">
        <v>43954</v>
      </c>
      <c r="N919" s="135">
        <v>43952</v>
      </c>
    </row>
    <row r="920" spans="13:14" x14ac:dyDescent="0.25">
      <c r="M920" s="135">
        <v>43955</v>
      </c>
      <c r="N920" s="135">
        <v>43952</v>
      </c>
    </row>
    <row r="921" spans="13:14" x14ac:dyDescent="0.25">
      <c r="M921" s="135">
        <v>43956</v>
      </c>
      <c r="N921" s="135">
        <v>43952</v>
      </c>
    </row>
    <row r="922" spans="13:14" x14ac:dyDescent="0.25">
      <c r="M922" s="135">
        <v>43957</v>
      </c>
      <c r="N922" s="135">
        <v>43952</v>
      </c>
    </row>
    <row r="923" spans="13:14" x14ac:dyDescent="0.25">
      <c r="M923" s="135">
        <v>43958</v>
      </c>
      <c r="N923" s="135">
        <v>43952</v>
      </c>
    </row>
    <row r="924" spans="13:14" x14ac:dyDescent="0.25">
      <c r="M924" s="135">
        <v>43959</v>
      </c>
      <c r="N924" s="135">
        <v>43952</v>
      </c>
    </row>
    <row r="925" spans="13:14" x14ac:dyDescent="0.25">
      <c r="M925" s="135">
        <v>43960</v>
      </c>
      <c r="N925" s="135">
        <v>43952</v>
      </c>
    </row>
    <row r="926" spans="13:14" x14ac:dyDescent="0.25">
      <c r="M926" s="135">
        <v>43961</v>
      </c>
      <c r="N926" s="135">
        <v>43952</v>
      </c>
    </row>
    <row r="927" spans="13:14" x14ac:dyDescent="0.25">
      <c r="M927" s="135">
        <v>43962</v>
      </c>
      <c r="N927" s="135">
        <v>43952</v>
      </c>
    </row>
    <row r="928" spans="13:14" x14ac:dyDescent="0.25">
      <c r="M928" s="135">
        <v>43963</v>
      </c>
      <c r="N928" s="135">
        <v>43952</v>
      </c>
    </row>
    <row r="929" spans="13:14" x14ac:dyDescent="0.25">
      <c r="M929" s="135">
        <v>43964</v>
      </c>
      <c r="N929" s="135">
        <v>43952</v>
      </c>
    </row>
    <row r="930" spans="13:14" x14ac:dyDescent="0.25">
      <c r="M930" s="135">
        <v>43965</v>
      </c>
      <c r="N930" s="135">
        <v>43952</v>
      </c>
    </row>
    <row r="931" spans="13:14" x14ac:dyDescent="0.25">
      <c r="M931" s="135">
        <v>43966</v>
      </c>
      <c r="N931" s="135">
        <v>43952</v>
      </c>
    </row>
    <row r="932" spans="13:14" x14ac:dyDescent="0.25">
      <c r="M932" s="135">
        <v>43967</v>
      </c>
      <c r="N932" s="135">
        <v>43952</v>
      </c>
    </row>
    <row r="933" spans="13:14" x14ac:dyDescent="0.25">
      <c r="M933" s="135">
        <v>43968</v>
      </c>
      <c r="N933" s="135">
        <v>43952</v>
      </c>
    </row>
    <row r="934" spans="13:14" x14ac:dyDescent="0.25">
      <c r="M934" s="135">
        <v>43969</v>
      </c>
      <c r="N934" s="135">
        <v>43952</v>
      </c>
    </row>
    <row r="935" spans="13:14" x14ac:dyDescent="0.25">
      <c r="M935" s="135">
        <v>43970</v>
      </c>
      <c r="N935" s="135">
        <v>43952</v>
      </c>
    </row>
    <row r="936" spans="13:14" x14ac:dyDescent="0.25">
      <c r="M936" s="135">
        <v>43971</v>
      </c>
      <c r="N936" s="135">
        <v>43952</v>
      </c>
    </row>
    <row r="937" spans="13:14" x14ac:dyDescent="0.25">
      <c r="M937" s="135">
        <v>43972</v>
      </c>
      <c r="N937" s="135">
        <v>43952</v>
      </c>
    </row>
    <row r="938" spans="13:14" x14ac:dyDescent="0.25">
      <c r="M938" s="135">
        <v>43973</v>
      </c>
      <c r="N938" s="135">
        <v>43952</v>
      </c>
    </row>
    <row r="939" spans="13:14" x14ac:dyDescent="0.25">
      <c r="M939" s="135">
        <v>43974</v>
      </c>
      <c r="N939" s="135">
        <v>43952</v>
      </c>
    </row>
    <row r="940" spans="13:14" x14ac:dyDescent="0.25">
      <c r="M940" s="135">
        <v>43975</v>
      </c>
      <c r="N940" s="135">
        <v>43983</v>
      </c>
    </row>
    <row r="941" spans="13:14" x14ac:dyDescent="0.25">
      <c r="M941" s="135">
        <v>43976</v>
      </c>
      <c r="N941" s="135">
        <v>43983</v>
      </c>
    </row>
    <row r="942" spans="13:14" x14ac:dyDescent="0.25">
      <c r="M942" s="135">
        <v>43977</v>
      </c>
      <c r="N942" s="135">
        <v>43983</v>
      </c>
    </row>
    <row r="943" spans="13:14" x14ac:dyDescent="0.25">
      <c r="M943" s="135">
        <v>43978</v>
      </c>
      <c r="N943" s="135">
        <v>43983</v>
      </c>
    </row>
    <row r="944" spans="13:14" x14ac:dyDescent="0.25">
      <c r="M944" s="135">
        <v>43979</v>
      </c>
      <c r="N944" s="135">
        <v>43983</v>
      </c>
    </row>
    <row r="945" spans="13:14" x14ac:dyDescent="0.25">
      <c r="M945" s="135">
        <v>43980</v>
      </c>
      <c r="N945" s="135">
        <v>43983</v>
      </c>
    </row>
    <row r="946" spans="13:14" x14ac:dyDescent="0.25">
      <c r="M946" s="135">
        <v>43981</v>
      </c>
      <c r="N946" s="135">
        <v>43983</v>
      </c>
    </row>
    <row r="947" spans="13:14" x14ac:dyDescent="0.25">
      <c r="M947" s="135">
        <v>43982</v>
      </c>
      <c r="N947" s="135">
        <v>43983</v>
      </c>
    </row>
    <row r="948" spans="13:14" x14ac:dyDescent="0.25">
      <c r="M948" s="135">
        <v>43983</v>
      </c>
      <c r="N948" s="135">
        <v>43983</v>
      </c>
    </row>
    <row r="949" spans="13:14" x14ac:dyDescent="0.25">
      <c r="M949" s="135">
        <v>43984</v>
      </c>
      <c r="N949" s="135">
        <v>43983</v>
      </c>
    </row>
    <row r="950" spans="13:14" x14ac:dyDescent="0.25">
      <c r="M950" s="135">
        <v>43985</v>
      </c>
      <c r="N950" s="135">
        <v>43983</v>
      </c>
    </row>
    <row r="951" spans="13:14" x14ac:dyDescent="0.25">
      <c r="M951" s="135">
        <v>43986</v>
      </c>
      <c r="N951" s="135">
        <v>43983</v>
      </c>
    </row>
    <row r="952" spans="13:14" x14ac:dyDescent="0.25">
      <c r="M952" s="135">
        <v>43987</v>
      </c>
      <c r="N952" s="135">
        <v>43983</v>
      </c>
    </row>
    <row r="953" spans="13:14" x14ac:dyDescent="0.25">
      <c r="M953" s="135">
        <v>43988</v>
      </c>
      <c r="N953" s="135">
        <v>43983</v>
      </c>
    </row>
    <row r="954" spans="13:14" x14ac:dyDescent="0.25">
      <c r="M954" s="135">
        <v>43989</v>
      </c>
      <c r="N954" s="135">
        <v>43983</v>
      </c>
    </row>
    <row r="955" spans="13:14" x14ac:dyDescent="0.25">
      <c r="M955" s="135">
        <v>43990</v>
      </c>
      <c r="N955" s="135">
        <v>43983</v>
      </c>
    </row>
    <row r="956" spans="13:14" x14ac:dyDescent="0.25">
      <c r="M956" s="135">
        <v>43991</v>
      </c>
      <c r="N956" s="135">
        <v>43983</v>
      </c>
    </row>
    <row r="957" spans="13:14" x14ac:dyDescent="0.25">
      <c r="M957" s="135">
        <v>43992</v>
      </c>
      <c r="N957" s="135">
        <v>43983</v>
      </c>
    </row>
    <row r="958" spans="13:14" x14ac:dyDescent="0.25">
      <c r="M958" s="135">
        <v>43993</v>
      </c>
      <c r="N958" s="135">
        <v>43983</v>
      </c>
    </row>
    <row r="959" spans="13:14" x14ac:dyDescent="0.25">
      <c r="M959" s="135">
        <v>43994</v>
      </c>
      <c r="N959" s="135">
        <v>43983</v>
      </c>
    </row>
    <row r="960" spans="13:14" x14ac:dyDescent="0.25">
      <c r="M960" s="135">
        <v>43995</v>
      </c>
      <c r="N960" s="135">
        <v>43983</v>
      </c>
    </row>
    <row r="961" spans="13:14" x14ac:dyDescent="0.25">
      <c r="M961" s="135">
        <v>43996</v>
      </c>
      <c r="N961" s="135">
        <v>43983</v>
      </c>
    </row>
    <row r="962" spans="13:14" x14ac:dyDescent="0.25">
      <c r="M962" s="135">
        <v>43997</v>
      </c>
      <c r="N962" s="135">
        <v>43983</v>
      </c>
    </row>
    <row r="963" spans="13:14" x14ac:dyDescent="0.25">
      <c r="M963" s="135">
        <v>43998</v>
      </c>
      <c r="N963" s="135">
        <v>43983</v>
      </c>
    </row>
    <row r="964" spans="13:14" x14ac:dyDescent="0.25">
      <c r="M964" s="135">
        <v>43999</v>
      </c>
      <c r="N964" s="135">
        <v>43983</v>
      </c>
    </row>
    <row r="965" spans="13:14" x14ac:dyDescent="0.25">
      <c r="M965" s="135">
        <v>44000</v>
      </c>
      <c r="N965" s="135">
        <v>43983</v>
      </c>
    </row>
    <row r="966" spans="13:14" x14ac:dyDescent="0.25">
      <c r="M966" s="135">
        <v>44001</v>
      </c>
      <c r="N966" s="135">
        <v>43983</v>
      </c>
    </row>
    <row r="967" spans="13:14" x14ac:dyDescent="0.25">
      <c r="M967" s="135">
        <v>44002</v>
      </c>
      <c r="N967" s="135">
        <v>43983</v>
      </c>
    </row>
    <row r="968" spans="13:14" x14ac:dyDescent="0.25">
      <c r="M968" s="135">
        <v>44003</v>
      </c>
      <c r="N968" s="135">
        <v>43983</v>
      </c>
    </row>
    <row r="969" spans="13:14" x14ac:dyDescent="0.25">
      <c r="M969" s="135">
        <v>44004</v>
      </c>
      <c r="N969" s="135">
        <v>43983</v>
      </c>
    </row>
    <row r="970" spans="13:14" x14ac:dyDescent="0.25">
      <c r="M970" s="135">
        <v>44005</v>
      </c>
      <c r="N970" s="135">
        <v>43983</v>
      </c>
    </row>
    <row r="971" spans="13:14" x14ac:dyDescent="0.25">
      <c r="M971" s="135">
        <v>44006</v>
      </c>
      <c r="N971" s="135">
        <v>43983</v>
      </c>
    </row>
    <row r="972" spans="13:14" x14ac:dyDescent="0.25">
      <c r="M972" s="135">
        <v>44007</v>
      </c>
      <c r="N972" s="135">
        <v>43983</v>
      </c>
    </row>
    <row r="973" spans="13:14" x14ac:dyDescent="0.25">
      <c r="M973" s="135">
        <v>44008</v>
      </c>
      <c r="N973" s="135">
        <v>43983</v>
      </c>
    </row>
    <row r="974" spans="13:14" x14ac:dyDescent="0.25">
      <c r="M974" s="135">
        <v>44009</v>
      </c>
      <c r="N974" s="135">
        <v>43983</v>
      </c>
    </row>
    <row r="975" spans="13:14" x14ac:dyDescent="0.25">
      <c r="M975" s="135">
        <v>44010</v>
      </c>
      <c r="N975" s="135">
        <v>44013</v>
      </c>
    </row>
    <row r="976" spans="13:14" x14ac:dyDescent="0.25">
      <c r="M976" s="135">
        <v>44011</v>
      </c>
      <c r="N976" s="135">
        <v>44013</v>
      </c>
    </row>
    <row r="977" spans="13:14" x14ac:dyDescent="0.25">
      <c r="M977" s="135">
        <v>44012</v>
      </c>
      <c r="N977" s="135">
        <v>44013</v>
      </c>
    </row>
    <row r="978" spans="13:14" x14ac:dyDescent="0.25">
      <c r="M978" s="135">
        <v>44013</v>
      </c>
      <c r="N978" s="135">
        <v>44013</v>
      </c>
    </row>
    <row r="979" spans="13:14" x14ac:dyDescent="0.25">
      <c r="M979" s="135">
        <v>44014</v>
      </c>
      <c r="N979" s="135">
        <v>44013</v>
      </c>
    </row>
    <row r="980" spans="13:14" x14ac:dyDescent="0.25">
      <c r="M980" s="135">
        <v>44015</v>
      </c>
      <c r="N980" s="135">
        <v>44013</v>
      </c>
    </row>
    <row r="981" spans="13:14" x14ac:dyDescent="0.25">
      <c r="M981" s="135">
        <v>44016</v>
      </c>
      <c r="N981" s="135">
        <v>44013</v>
      </c>
    </row>
    <row r="982" spans="13:14" x14ac:dyDescent="0.25">
      <c r="M982" s="135">
        <v>44017</v>
      </c>
      <c r="N982" s="135">
        <v>44013</v>
      </c>
    </row>
    <row r="983" spans="13:14" x14ac:dyDescent="0.25">
      <c r="M983" s="135">
        <v>44018</v>
      </c>
      <c r="N983" s="135">
        <v>44013</v>
      </c>
    </row>
    <row r="984" spans="13:14" x14ac:dyDescent="0.25">
      <c r="M984" s="135">
        <v>44019</v>
      </c>
      <c r="N984" s="135">
        <v>44013</v>
      </c>
    </row>
    <row r="985" spans="13:14" x14ac:dyDescent="0.25">
      <c r="M985" s="135">
        <v>44020</v>
      </c>
      <c r="N985" s="135">
        <v>44013</v>
      </c>
    </row>
    <row r="986" spans="13:14" x14ac:dyDescent="0.25">
      <c r="M986" s="135">
        <v>44021</v>
      </c>
      <c r="N986" s="135">
        <v>44013</v>
      </c>
    </row>
    <row r="987" spans="13:14" x14ac:dyDescent="0.25">
      <c r="M987" s="135">
        <v>44022</v>
      </c>
      <c r="N987" s="135">
        <v>44013</v>
      </c>
    </row>
    <row r="988" spans="13:14" x14ac:dyDescent="0.25">
      <c r="M988" s="135">
        <v>44023</v>
      </c>
      <c r="N988" s="135">
        <v>44013</v>
      </c>
    </row>
    <row r="989" spans="13:14" x14ac:dyDescent="0.25">
      <c r="M989" s="135">
        <v>44024</v>
      </c>
      <c r="N989" s="135">
        <v>44013</v>
      </c>
    </row>
    <row r="990" spans="13:14" x14ac:dyDescent="0.25">
      <c r="M990" s="135">
        <v>44025</v>
      </c>
      <c r="N990" s="135">
        <v>44013</v>
      </c>
    </row>
    <row r="991" spans="13:14" x14ac:dyDescent="0.25">
      <c r="M991" s="135">
        <v>44026</v>
      </c>
      <c r="N991" s="135">
        <v>44013</v>
      </c>
    </row>
    <row r="992" spans="13:14" x14ac:dyDescent="0.25">
      <c r="M992" s="135">
        <v>44027</v>
      </c>
      <c r="N992" s="135">
        <v>44013</v>
      </c>
    </row>
    <row r="993" spans="13:14" x14ac:dyDescent="0.25">
      <c r="M993" s="135">
        <v>44028</v>
      </c>
      <c r="N993" s="135">
        <v>44013</v>
      </c>
    </row>
    <row r="994" spans="13:14" x14ac:dyDescent="0.25">
      <c r="M994" s="135">
        <v>44029</v>
      </c>
      <c r="N994" s="135">
        <v>44013</v>
      </c>
    </row>
    <row r="995" spans="13:14" x14ac:dyDescent="0.25">
      <c r="M995" s="135">
        <v>44030</v>
      </c>
      <c r="N995" s="135">
        <v>44013</v>
      </c>
    </row>
    <row r="996" spans="13:14" x14ac:dyDescent="0.25">
      <c r="M996" s="135">
        <v>44031</v>
      </c>
      <c r="N996" s="135">
        <v>44013</v>
      </c>
    </row>
    <row r="997" spans="13:14" x14ac:dyDescent="0.25">
      <c r="M997" s="135">
        <v>44032</v>
      </c>
      <c r="N997" s="135">
        <v>44013</v>
      </c>
    </row>
    <row r="998" spans="13:14" x14ac:dyDescent="0.25">
      <c r="M998" s="135">
        <v>44033</v>
      </c>
      <c r="N998" s="135">
        <v>44013</v>
      </c>
    </row>
    <row r="999" spans="13:14" x14ac:dyDescent="0.25">
      <c r="M999" s="135">
        <v>44034</v>
      </c>
      <c r="N999" s="135">
        <v>44013</v>
      </c>
    </row>
    <row r="1000" spans="13:14" x14ac:dyDescent="0.25">
      <c r="M1000" s="135">
        <v>44035</v>
      </c>
      <c r="N1000" s="135">
        <v>44013</v>
      </c>
    </row>
    <row r="1001" spans="13:14" x14ac:dyDescent="0.25">
      <c r="M1001" s="135">
        <v>44036</v>
      </c>
      <c r="N1001" s="135">
        <v>44013</v>
      </c>
    </row>
    <row r="1002" spans="13:14" x14ac:dyDescent="0.25">
      <c r="M1002" s="135">
        <v>44037</v>
      </c>
      <c r="N1002" s="135">
        <v>44013</v>
      </c>
    </row>
    <row r="1003" spans="13:14" x14ac:dyDescent="0.25">
      <c r="M1003" s="135">
        <v>44038</v>
      </c>
      <c r="N1003" s="135">
        <v>44044</v>
      </c>
    </row>
    <row r="1004" spans="13:14" x14ac:dyDescent="0.25">
      <c r="M1004" s="135">
        <v>44039</v>
      </c>
      <c r="N1004" s="135">
        <v>44044</v>
      </c>
    </row>
    <row r="1005" spans="13:14" x14ac:dyDescent="0.25">
      <c r="M1005" s="135">
        <v>44040</v>
      </c>
      <c r="N1005" s="135">
        <v>44044</v>
      </c>
    </row>
    <row r="1006" spans="13:14" x14ac:dyDescent="0.25">
      <c r="M1006" s="135">
        <v>44041</v>
      </c>
      <c r="N1006" s="135">
        <v>44044</v>
      </c>
    </row>
    <row r="1007" spans="13:14" x14ac:dyDescent="0.25">
      <c r="M1007" s="135">
        <v>44042</v>
      </c>
      <c r="N1007" s="135">
        <v>44044</v>
      </c>
    </row>
    <row r="1008" spans="13:14" x14ac:dyDescent="0.25">
      <c r="M1008" s="135">
        <v>44043</v>
      </c>
      <c r="N1008" s="135">
        <v>44044</v>
      </c>
    </row>
    <row r="1009" spans="13:14" x14ac:dyDescent="0.25">
      <c r="M1009" s="135">
        <v>44044</v>
      </c>
      <c r="N1009" s="135">
        <v>44044</v>
      </c>
    </row>
    <row r="1010" spans="13:14" x14ac:dyDescent="0.25">
      <c r="M1010" s="135">
        <v>44045</v>
      </c>
      <c r="N1010" s="135">
        <v>44044</v>
      </c>
    </row>
    <row r="1011" spans="13:14" x14ac:dyDescent="0.25">
      <c r="M1011" s="135">
        <v>44046</v>
      </c>
      <c r="N1011" s="135">
        <v>44044</v>
      </c>
    </row>
    <row r="1012" spans="13:14" x14ac:dyDescent="0.25">
      <c r="M1012" s="135">
        <v>44047</v>
      </c>
      <c r="N1012" s="135">
        <v>44044</v>
      </c>
    </row>
    <row r="1013" spans="13:14" x14ac:dyDescent="0.25">
      <c r="M1013" s="135">
        <v>44048</v>
      </c>
      <c r="N1013" s="135">
        <v>44044</v>
      </c>
    </row>
    <row r="1014" spans="13:14" x14ac:dyDescent="0.25">
      <c r="M1014" s="135">
        <v>44049</v>
      </c>
      <c r="N1014" s="135">
        <v>44044</v>
      </c>
    </row>
    <row r="1015" spans="13:14" x14ac:dyDescent="0.25">
      <c r="M1015" s="135">
        <v>44050</v>
      </c>
      <c r="N1015" s="135">
        <v>44044</v>
      </c>
    </row>
    <row r="1016" spans="13:14" x14ac:dyDescent="0.25">
      <c r="M1016" s="135">
        <v>44051</v>
      </c>
      <c r="N1016" s="135">
        <v>44044</v>
      </c>
    </row>
    <row r="1017" spans="13:14" x14ac:dyDescent="0.25">
      <c r="M1017" s="135">
        <v>44052</v>
      </c>
      <c r="N1017" s="135">
        <v>44044</v>
      </c>
    </row>
    <row r="1018" spans="13:14" x14ac:dyDescent="0.25">
      <c r="M1018" s="135">
        <v>44053</v>
      </c>
      <c r="N1018" s="135">
        <v>44044</v>
      </c>
    </row>
    <row r="1019" spans="13:14" x14ac:dyDescent="0.25">
      <c r="M1019" s="135">
        <v>44054</v>
      </c>
      <c r="N1019" s="135">
        <v>44044</v>
      </c>
    </row>
    <row r="1020" spans="13:14" x14ac:dyDescent="0.25">
      <c r="M1020" s="135">
        <v>44055</v>
      </c>
      <c r="N1020" s="135">
        <v>44044</v>
      </c>
    </row>
    <row r="1021" spans="13:14" x14ac:dyDescent="0.25">
      <c r="M1021" s="135">
        <v>44056</v>
      </c>
      <c r="N1021" s="135">
        <v>44044</v>
      </c>
    </row>
    <row r="1022" spans="13:14" x14ac:dyDescent="0.25">
      <c r="M1022" s="135">
        <v>44057</v>
      </c>
      <c r="N1022" s="135">
        <v>44044</v>
      </c>
    </row>
    <row r="1023" spans="13:14" x14ac:dyDescent="0.25">
      <c r="M1023" s="135">
        <v>44058</v>
      </c>
      <c r="N1023" s="135">
        <v>44044</v>
      </c>
    </row>
    <row r="1024" spans="13:14" x14ac:dyDescent="0.25">
      <c r="M1024" s="135">
        <v>44059</v>
      </c>
      <c r="N1024" s="135">
        <v>44044</v>
      </c>
    </row>
    <row r="1025" spans="13:14" x14ac:dyDescent="0.25">
      <c r="M1025" s="135">
        <v>44060</v>
      </c>
      <c r="N1025" s="135">
        <v>44044</v>
      </c>
    </row>
    <row r="1026" spans="13:14" x14ac:dyDescent="0.25">
      <c r="M1026" s="135">
        <v>44061</v>
      </c>
      <c r="N1026" s="135">
        <v>44044</v>
      </c>
    </row>
    <row r="1027" spans="13:14" x14ac:dyDescent="0.25">
      <c r="M1027" s="135">
        <v>44062</v>
      </c>
      <c r="N1027" s="135">
        <v>44044</v>
      </c>
    </row>
    <row r="1028" spans="13:14" x14ac:dyDescent="0.25">
      <c r="M1028" s="135">
        <v>44063</v>
      </c>
      <c r="N1028" s="135">
        <v>44044</v>
      </c>
    </row>
    <row r="1029" spans="13:14" x14ac:dyDescent="0.25">
      <c r="M1029" s="135">
        <v>44064</v>
      </c>
      <c r="N1029" s="135">
        <v>44044</v>
      </c>
    </row>
    <row r="1030" spans="13:14" x14ac:dyDescent="0.25">
      <c r="M1030" s="135">
        <v>44065</v>
      </c>
      <c r="N1030" s="135">
        <v>44044</v>
      </c>
    </row>
    <row r="1031" spans="13:14" x14ac:dyDescent="0.25">
      <c r="M1031" s="135">
        <v>44066</v>
      </c>
      <c r="N1031" s="135">
        <v>44075</v>
      </c>
    </row>
    <row r="1032" spans="13:14" x14ac:dyDescent="0.25">
      <c r="M1032" s="135">
        <v>44067</v>
      </c>
      <c r="N1032" s="135">
        <v>44075</v>
      </c>
    </row>
    <row r="1033" spans="13:14" x14ac:dyDescent="0.25">
      <c r="M1033" s="135">
        <v>44068</v>
      </c>
      <c r="N1033" s="135">
        <v>44075</v>
      </c>
    </row>
    <row r="1034" spans="13:14" x14ac:dyDescent="0.25">
      <c r="M1034" s="135">
        <v>44069</v>
      </c>
      <c r="N1034" s="135">
        <v>44075</v>
      </c>
    </row>
    <row r="1035" spans="13:14" x14ac:dyDescent="0.25">
      <c r="M1035" s="135">
        <v>44070</v>
      </c>
      <c r="N1035" s="135">
        <v>44075</v>
      </c>
    </row>
    <row r="1036" spans="13:14" x14ac:dyDescent="0.25">
      <c r="M1036" s="135">
        <v>44071</v>
      </c>
      <c r="N1036" s="135">
        <v>44075</v>
      </c>
    </row>
    <row r="1037" spans="13:14" x14ac:dyDescent="0.25">
      <c r="M1037" s="135">
        <v>44072</v>
      </c>
      <c r="N1037" s="135">
        <v>44075</v>
      </c>
    </row>
    <row r="1038" spans="13:14" x14ac:dyDescent="0.25">
      <c r="M1038" s="135">
        <v>44073</v>
      </c>
      <c r="N1038" s="135">
        <v>44075</v>
      </c>
    </row>
    <row r="1039" spans="13:14" x14ac:dyDescent="0.25">
      <c r="M1039" s="135">
        <v>44074</v>
      </c>
      <c r="N1039" s="135">
        <v>44075</v>
      </c>
    </row>
    <row r="1040" spans="13:14" x14ac:dyDescent="0.25">
      <c r="M1040" s="135">
        <v>44075</v>
      </c>
      <c r="N1040" s="135">
        <v>44075</v>
      </c>
    </row>
    <row r="1041" spans="13:14" x14ac:dyDescent="0.25">
      <c r="M1041" s="135">
        <v>44076</v>
      </c>
      <c r="N1041" s="135">
        <v>44075</v>
      </c>
    </row>
    <row r="1042" spans="13:14" x14ac:dyDescent="0.25">
      <c r="M1042" s="135">
        <v>44077</v>
      </c>
      <c r="N1042" s="135">
        <v>44075</v>
      </c>
    </row>
    <row r="1043" spans="13:14" x14ac:dyDescent="0.25">
      <c r="M1043" s="135">
        <v>44078</v>
      </c>
      <c r="N1043" s="135">
        <v>44075</v>
      </c>
    </row>
    <row r="1044" spans="13:14" x14ac:dyDescent="0.25">
      <c r="M1044" s="135">
        <v>44079</v>
      </c>
      <c r="N1044" s="135">
        <v>44075</v>
      </c>
    </row>
    <row r="1045" spans="13:14" x14ac:dyDescent="0.25">
      <c r="M1045" s="135">
        <v>44080</v>
      </c>
      <c r="N1045" s="135">
        <v>44075</v>
      </c>
    </row>
    <row r="1046" spans="13:14" x14ac:dyDescent="0.25">
      <c r="M1046" s="135">
        <v>44081</v>
      </c>
      <c r="N1046" s="135">
        <v>44075</v>
      </c>
    </row>
    <row r="1047" spans="13:14" x14ac:dyDescent="0.25">
      <c r="M1047" s="135">
        <v>44082</v>
      </c>
      <c r="N1047" s="135">
        <v>44075</v>
      </c>
    </row>
    <row r="1048" spans="13:14" x14ac:dyDescent="0.25">
      <c r="M1048" s="135">
        <v>44083</v>
      </c>
      <c r="N1048" s="135">
        <v>44075</v>
      </c>
    </row>
    <row r="1049" spans="13:14" x14ac:dyDescent="0.25">
      <c r="M1049" s="135">
        <v>44084</v>
      </c>
      <c r="N1049" s="135">
        <v>44075</v>
      </c>
    </row>
    <row r="1050" spans="13:14" x14ac:dyDescent="0.25">
      <c r="M1050" s="135">
        <v>44085</v>
      </c>
      <c r="N1050" s="135">
        <v>44075</v>
      </c>
    </row>
    <row r="1051" spans="13:14" x14ac:dyDescent="0.25">
      <c r="M1051" s="135">
        <v>44086</v>
      </c>
      <c r="N1051" s="135">
        <v>44075</v>
      </c>
    </row>
    <row r="1052" spans="13:14" x14ac:dyDescent="0.25">
      <c r="M1052" s="135">
        <v>44087</v>
      </c>
      <c r="N1052" s="135">
        <v>44075</v>
      </c>
    </row>
    <row r="1053" spans="13:14" x14ac:dyDescent="0.25">
      <c r="M1053" s="135">
        <v>44088</v>
      </c>
      <c r="N1053" s="135">
        <v>44075</v>
      </c>
    </row>
    <row r="1054" spans="13:14" x14ac:dyDescent="0.25">
      <c r="M1054" s="135">
        <v>44089</v>
      </c>
      <c r="N1054" s="135">
        <v>44075</v>
      </c>
    </row>
    <row r="1055" spans="13:14" x14ac:dyDescent="0.25">
      <c r="M1055" s="135">
        <v>44090</v>
      </c>
      <c r="N1055" s="135">
        <v>44075</v>
      </c>
    </row>
    <row r="1056" spans="13:14" x14ac:dyDescent="0.25">
      <c r="M1056" s="135">
        <v>44091</v>
      </c>
      <c r="N1056" s="135">
        <v>44075</v>
      </c>
    </row>
    <row r="1057" spans="13:14" x14ac:dyDescent="0.25">
      <c r="M1057" s="135">
        <v>44092</v>
      </c>
      <c r="N1057" s="135">
        <v>44075</v>
      </c>
    </row>
    <row r="1058" spans="13:14" x14ac:dyDescent="0.25">
      <c r="M1058" s="135">
        <v>44093</v>
      </c>
      <c r="N1058" s="135">
        <v>44075</v>
      </c>
    </row>
    <row r="1059" spans="13:14" x14ac:dyDescent="0.25">
      <c r="M1059" s="135">
        <v>44094</v>
      </c>
      <c r="N1059" s="135">
        <v>44075</v>
      </c>
    </row>
    <row r="1060" spans="13:14" x14ac:dyDescent="0.25">
      <c r="M1060" s="135">
        <v>44095</v>
      </c>
      <c r="N1060" s="135">
        <v>44075</v>
      </c>
    </row>
    <row r="1061" spans="13:14" x14ac:dyDescent="0.25">
      <c r="M1061" s="135">
        <v>44096</v>
      </c>
      <c r="N1061" s="135">
        <v>44075</v>
      </c>
    </row>
    <row r="1062" spans="13:14" x14ac:dyDescent="0.25">
      <c r="M1062" s="135">
        <v>44097</v>
      </c>
      <c r="N1062" s="135">
        <v>44075</v>
      </c>
    </row>
    <row r="1063" spans="13:14" x14ac:dyDescent="0.25">
      <c r="M1063" s="135">
        <v>44098</v>
      </c>
      <c r="N1063" s="135">
        <v>44075</v>
      </c>
    </row>
    <row r="1064" spans="13:14" x14ac:dyDescent="0.25">
      <c r="M1064" s="135">
        <v>44099</v>
      </c>
      <c r="N1064" s="135">
        <v>44075</v>
      </c>
    </row>
    <row r="1065" spans="13:14" x14ac:dyDescent="0.25">
      <c r="M1065" s="135">
        <v>44100</v>
      </c>
      <c r="N1065" s="135">
        <v>44075</v>
      </c>
    </row>
    <row r="1066" spans="13:14" x14ac:dyDescent="0.25">
      <c r="M1066" s="135">
        <v>44101</v>
      </c>
      <c r="N1066" s="135">
        <v>44105</v>
      </c>
    </row>
    <row r="1067" spans="13:14" x14ac:dyDescent="0.25">
      <c r="M1067" s="135">
        <v>44102</v>
      </c>
      <c r="N1067" s="135">
        <v>44105</v>
      </c>
    </row>
    <row r="1068" spans="13:14" x14ac:dyDescent="0.25">
      <c r="M1068" s="135">
        <v>44103</v>
      </c>
      <c r="N1068" s="135">
        <v>44105</v>
      </c>
    </row>
    <row r="1069" spans="13:14" x14ac:dyDescent="0.25">
      <c r="M1069" s="135">
        <v>44104</v>
      </c>
      <c r="N1069" s="135">
        <v>44105</v>
      </c>
    </row>
    <row r="1070" spans="13:14" x14ac:dyDescent="0.25">
      <c r="M1070" s="135">
        <v>44105</v>
      </c>
      <c r="N1070" s="135">
        <v>44105</v>
      </c>
    </row>
    <row r="1071" spans="13:14" x14ac:dyDescent="0.25">
      <c r="M1071" s="135">
        <v>44106</v>
      </c>
      <c r="N1071" s="135">
        <v>44105</v>
      </c>
    </row>
    <row r="1072" spans="13:14" x14ac:dyDescent="0.25">
      <c r="M1072" s="135">
        <v>44107</v>
      </c>
      <c r="N1072" s="135">
        <v>44105</v>
      </c>
    </row>
    <row r="1073" spans="13:14" x14ac:dyDescent="0.25">
      <c r="M1073" s="135">
        <v>44108</v>
      </c>
      <c r="N1073" s="135">
        <v>44105</v>
      </c>
    </row>
    <row r="1074" spans="13:14" x14ac:dyDescent="0.25">
      <c r="M1074" s="135">
        <v>44109</v>
      </c>
      <c r="N1074" s="135">
        <v>44105</v>
      </c>
    </row>
    <row r="1075" spans="13:14" x14ac:dyDescent="0.25">
      <c r="M1075" s="135">
        <v>44110</v>
      </c>
      <c r="N1075" s="135">
        <v>44105</v>
      </c>
    </row>
    <row r="1076" spans="13:14" x14ac:dyDescent="0.25">
      <c r="M1076" s="135">
        <v>44111</v>
      </c>
      <c r="N1076" s="135">
        <v>44105</v>
      </c>
    </row>
    <row r="1077" spans="13:14" x14ac:dyDescent="0.25">
      <c r="M1077" s="135">
        <v>44112</v>
      </c>
      <c r="N1077" s="135">
        <v>44105</v>
      </c>
    </row>
    <row r="1078" spans="13:14" x14ac:dyDescent="0.25">
      <c r="M1078" s="135">
        <v>44113</v>
      </c>
      <c r="N1078" s="135">
        <v>44105</v>
      </c>
    </row>
    <row r="1079" spans="13:14" x14ac:dyDescent="0.25">
      <c r="M1079" s="135">
        <v>44114</v>
      </c>
      <c r="N1079" s="135">
        <v>44105</v>
      </c>
    </row>
    <row r="1080" spans="13:14" x14ac:dyDescent="0.25">
      <c r="M1080" s="135">
        <v>44115</v>
      </c>
      <c r="N1080" s="135">
        <v>44105</v>
      </c>
    </row>
    <row r="1081" spans="13:14" x14ac:dyDescent="0.25">
      <c r="M1081" s="135">
        <v>44116</v>
      </c>
      <c r="N1081" s="135">
        <v>44105</v>
      </c>
    </row>
    <row r="1082" spans="13:14" x14ac:dyDescent="0.25">
      <c r="M1082" s="135">
        <v>44117</v>
      </c>
      <c r="N1082" s="135">
        <v>44105</v>
      </c>
    </row>
    <row r="1083" spans="13:14" x14ac:dyDescent="0.25">
      <c r="M1083" s="135">
        <v>44118</v>
      </c>
      <c r="N1083" s="135">
        <v>44105</v>
      </c>
    </row>
    <row r="1084" spans="13:14" x14ac:dyDescent="0.25">
      <c r="M1084" s="135">
        <v>44119</v>
      </c>
      <c r="N1084" s="135">
        <v>44105</v>
      </c>
    </row>
    <row r="1085" spans="13:14" x14ac:dyDescent="0.25">
      <c r="M1085" s="135">
        <v>44120</v>
      </c>
      <c r="N1085" s="135">
        <v>44105</v>
      </c>
    </row>
    <row r="1086" spans="13:14" x14ac:dyDescent="0.25">
      <c r="M1086" s="135">
        <v>44121</v>
      </c>
      <c r="N1086" s="135">
        <v>44105</v>
      </c>
    </row>
    <row r="1087" spans="13:14" x14ac:dyDescent="0.25">
      <c r="M1087" s="135">
        <v>44122</v>
      </c>
      <c r="N1087" s="135">
        <v>44105</v>
      </c>
    </row>
    <row r="1088" spans="13:14" x14ac:dyDescent="0.25">
      <c r="M1088" s="135">
        <v>44123</v>
      </c>
      <c r="N1088" s="135">
        <v>44105</v>
      </c>
    </row>
    <row r="1089" spans="13:14" x14ac:dyDescent="0.25">
      <c r="M1089" s="135">
        <v>44124</v>
      </c>
      <c r="N1089" s="135">
        <v>44105</v>
      </c>
    </row>
    <row r="1090" spans="13:14" x14ac:dyDescent="0.25">
      <c r="M1090" s="135">
        <v>44125</v>
      </c>
      <c r="N1090" s="135">
        <v>44105</v>
      </c>
    </row>
    <row r="1091" spans="13:14" x14ac:dyDescent="0.25">
      <c r="M1091" s="135">
        <v>44126</v>
      </c>
      <c r="N1091" s="135">
        <v>44105</v>
      </c>
    </row>
    <row r="1092" spans="13:14" x14ac:dyDescent="0.25">
      <c r="M1092" s="135">
        <v>44127</v>
      </c>
      <c r="N1092" s="135">
        <v>44105</v>
      </c>
    </row>
    <row r="1093" spans="13:14" x14ac:dyDescent="0.25">
      <c r="M1093" s="135">
        <v>44128</v>
      </c>
      <c r="N1093" s="135">
        <v>44105</v>
      </c>
    </row>
  </sheetData>
  <mergeCells count="4">
    <mergeCell ref="G3:G4"/>
    <mergeCell ref="F3:F4"/>
    <mergeCell ref="E3:E4"/>
    <mergeCell ref="D3:D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Fixed Assets Schedule</vt:lpstr>
      <vt:lpstr>Depreciation Journal</vt:lpstr>
      <vt:lpstr>References</vt:lpstr>
      <vt:lpstr>'Depreciation Journal'!Print_Area</vt:lpstr>
      <vt:lpstr>'Fixed Assets Schedule'!Print_Area</vt:lpstr>
      <vt:lpstr>'Depreciation Journal'!Print_Titles</vt:lpstr>
      <vt:lpstr>'Fixed Assets Schedule'!Print_Titles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Mercado</dc:creator>
  <cp:lastModifiedBy>Aaron Mercado</cp:lastModifiedBy>
  <cp:lastPrinted>2021-05-17T21:56:55Z</cp:lastPrinted>
  <dcterms:created xsi:type="dcterms:W3CDTF">2019-11-27T17:20:55Z</dcterms:created>
  <dcterms:modified xsi:type="dcterms:W3CDTF">2021-06-11T22:18:56Z</dcterms:modified>
</cp:coreProperties>
</file>