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mis\Documents\Studies\2nd Quartile\6EMA08 - Multiphase computational fluid dynamics\Assignment 2\Std EE\"/>
    </mc:Choice>
  </mc:AlternateContent>
  <xr:revisionPtr revIDLastSave="0" documentId="13_ncr:1_{03F1B22E-4BAF-4FBA-A617-1E2A4B816793}" xr6:coauthVersionLast="47" xr6:coauthVersionMax="47" xr10:uidLastSave="{00000000-0000-0000-0000-000000000000}"/>
  <bookViews>
    <workbookView xWindow="-28920" yWindow="-120" windowWidth="29040" windowHeight="15720" xr2:uid="{83E406B2-1723-4292-A2BD-EFB2EEE3159F}"/>
  </bookViews>
  <sheets>
    <sheet name="Sheet1" sheetId="1" r:id="rId1"/>
    <sheet name="Analytical 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2" l="1"/>
  <c r="S36" i="2" s="1"/>
  <c r="Q25" i="2"/>
  <c r="Q26" i="2"/>
  <c r="Q27" i="2"/>
  <c r="R27" i="2" s="1"/>
  <c r="Q28" i="2"/>
  <c r="R28" i="2" s="1"/>
  <c r="Q29" i="2"/>
  <c r="Q30" i="2"/>
  <c r="Q31" i="2"/>
  <c r="Q32" i="2"/>
  <c r="Q33" i="2"/>
  <c r="Q34" i="2"/>
  <c r="Q35" i="2"/>
  <c r="R35" i="2" s="1"/>
  <c r="Q23" i="2"/>
  <c r="G24" i="2"/>
  <c r="G25" i="2"/>
  <c r="G26" i="2"/>
  <c r="G27" i="2"/>
  <c r="G28" i="2"/>
  <c r="H28" i="2" s="1"/>
  <c r="G29" i="2"/>
  <c r="H29" i="2" s="1"/>
  <c r="G30" i="2"/>
  <c r="H30" i="2" s="1"/>
  <c r="G31" i="2"/>
  <c r="H31" i="2" s="1"/>
  <c r="G32" i="2"/>
  <c r="H32" i="2" s="1"/>
  <c r="G33" i="2"/>
  <c r="G34" i="2"/>
  <c r="G35" i="2"/>
  <c r="G23" i="2"/>
  <c r="G36" i="2" s="1"/>
  <c r="R34" i="2"/>
  <c r="R33" i="2"/>
  <c r="R32" i="2"/>
  <c r="R31" i="2"/>
  <c r="R30" i="2"/>
  <c r="R29" i="2"/>
  <c r="R26" i="2"/>
  <c r="R25" i="2"/>
  <c r="I36" i="2"/>
  <c r="H35" i="2"/>
  <c r="H34" i="2"/>
  <c r="H33" i="2"/>
  <c r="H27" i="2"/>
  <c r="H26" i="2"/>
  <c r="H25" i="2"/>
  <c r="H24" i="2"/>
  <c r="H23" i="2"/>
  <c r="S17" i="2"/>
  <c r="R17" i="2"/>
  <c r="Q17" i="2"/>
  <c r="Q5" i="2"/>
  <c r="R5" i="2" s="1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 s="1"/>
  <c r="Q14" i="2"/>
  <c r="R14" i="2"/>
  <c r="Q15" i="2"/>
  <c r="R15" i="2"/>
  <c r="Q16" i="2"/>
  <c r="R16" i="2"/>
  <c r="Q4" i="2"/>
  <c r="R4" i="2" s="1"/>
  <c r="L4" i="2"/>
  <c r="M17" i="2"/>
  <c r="N17" i="2"/>
  <c r="I17" i="2"/>
  <c r="L17" i="2"/>
  <c r="K17" i="2"/>
  <c r="L5" i="2"/>
  <c r="M5" i="2" s="1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 s="1"/>
  <c r="L14" i="2"/>
  <c r="M14" i="2"/>
  <c r="L15" i="2"/>
  <c r="M15" i="2"/>
  <c r="L16" i="2"/>
  <c r="M16" i="2"/>
  <c r="M4" i="2"/>
  <c r="H17" i="2"/>
  <c r="G17" i="2"/>
  <c r="G16" i="2"/>
  <c r="H16" i="2" s="1"/>
  <c r="G5" i="2"/>
  <c r="H5" i="2" s="1"/>
  <c r="G6" i="2"/>
  <c r="H6" i="2"/>
  <c r="G7" i="2"/>
  <c r="H7" i="2"/>
  <c r="G8" i="2"/>
  <c r="H8" i="2"/>
  <c r="G9" i="2"/>
  <c r="H9" i="2"/>
  <c r="G10" i="2"/>
  <c r="H10" i="2"/>
  <c r="G11" i="2"/>
  <c r="H11" i="2" s="1"/>
  <c r="G12" i="2"/>
  <c r="H12" i="2"/>
  <c r="G13" i="2"/>
  <c r="H13" i="2" s="1"/>
  <c r="G14" i="2"/>
  <c r="H14" i="2"/>
  <c r="G15" i="2"/>
  <c r="H15" i="2"/>
  <c r="H4" i="2"/>
  <c r="G4" i="2"/>
  <c r="P35" i="2"/>
  <c r="F35" i="2"/>
  <c r="P34" i="2"/>
  <c r="F34" i="2"/>
  <c r="P33" i="2"/>
  <c r="F33" i="2"/>
  <c r="P32" i="2"/>
  <c r="F32" i="2"/>
  <c r="P31" i="2"/>
  <c r="F31" i="2"/>
  <c r="P30" i="2"/>
  <c r="F30" i="2"/>
  <c r="P29" i="2"/>
  <c r="F29" i="2"/>
  <c r="P28" i="2"/>
  <c r="F28" i="2"/>
  <c r="P27" i="2"/>
  <c r="F27" i="2"/>
  <c r="P26" i="2"/>
  <c r="F26" i="2"/>
  <c r="P25" i="2"/>
  <c r="F25" i="2"/>
  <c r="P24" i="2"/>
  <c r="F24" i="2"/>
  <c r="P23" i="2"/>
  <c r="F23" i="2"/>
  <c r="P16" i="2"/>
  <c r="K16" i="2"/>
  <c r="F16" i="2"/>
  <c r="P15" i="2"/>
  <c r="K15" i="2"/>
  <c r="F15" i="2"/>
  <c r="P14" i="2"/>
  <c r="K14" i="2"/>
  <c r="F14" i="2"/>
  <c r="P13" i="2"/>
  <c r="K13" i="2"/>
  <c r="F13" i="2"/>
  <c r="P12" i="2"/>
  <c r="K12" i="2"/>
  <c r="F12" i="2"/>
  <c r="P11" i="2"/>
  <c r="K11" i="2"/>
  <c r="F11" i="2"/>
  <c r="P10" i="2"/>
  <c r="K10" i="2"/>
  <c r="F10" i="2"/>
  <c r="P9" i="2"/>
  <c r="K9" i="2"/>
  <c r="F9" i="2"/>
  <c r="P8" i="2"/>
  <c r="K8" i="2"/>
  <c r="F8" i="2"/>
  <c r="P7" i="2"/>
  <c r="K7" i="2"/>
  <c r="F7" i="2"/>
  <c r="P6" i="2"/>
  <c r="K6" i="2"/>
  <c r="F6" i="2"/>
  <c r="P5" i="2"/>
  <c r="K5" i="2"/>
  <c r="F5" i="2"/>
  <c r="P4" i="2"/>
  <c r="K4" i="2"/>
  <c r="F4" i="2"/>
  <c r="R24" i="2" l="1"/>
  <c r="H36" i="2"/>
  <c r="Q36" i="2"/>
  <c r="R23" i="2"/>
  <c r="R36" i="2" s="1"/>
</calcChain>
</file>

<file path=xl/sharedStrings.xml><?xml version="1.0" encoding="utf-8"?>
<sst xmlns="http://schemas.openxmlformats.org/spreadsheetml/2006/main" count="47" uniqueCount="30">
  <si>
    <t>Timestep</t>
  </si>
  <si>
    <t>dx</t>
  </si>
  <si>
    <t>execution time</t>
  </si>
  <si>
    <t xml:space="preserve">case </t>
  </si>
  <si>
    <t>TS1-DX1</t>
  </si>
  <si>
    <t>5 E-05</t>
  </si>
  <si>
    <t>TS2-DX1</t>
  </si>
  <si>
    <t>1 E-04</t>
  </si>
  <si>
    <t>TS3-DX1</t>
  </si>
  <si>
    <t>5 E-03</t>
  </si>
  <si>
    <t>Case</t>
  </si>
  <si>
    <t>TS2-DX2</t>
  </si>
  <si>
    <t>TS2-DX3</t>
  </si>
  <si>
    <t>TS1-DX1-5 s</t>
  </si>
  <si>
    <t>TS2-DX1-5s</t>
  </si>
  <si>
    <t>TS3-DX1-5s</t>
  </si>
  <si>
    <t>TS2-DX2-5s</t>
  </si>
  <si>
    <t>TS2-DX3-5s</t>
  </si>
  <si>
    <t>Experimental</t>
  </si>
  <si>
    <t>TS1</t>
  </si>
  <si>
    <t>``</t>
  </si>
  <si>
    <t>DX1</t>
  </si>
  <si>
    <t>x</t>
  </si>
  <si>
    <t>alpha air</t>
  </si>
  <si>
    <t>alpha.air_average</t>
  </si>
  <si>
    <t>Points:0</t>
  </si>
  <si>
    <t>L</t>
  </si>
  <si>
    <t>TS2</t>
  </si>
  <si>
    <t>DX2</t>
  </si>
  <si>
    <t>DX3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</si>
</sst>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EE alpha air - time dependency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'Analytical Dataset'!$A$1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Dataset'!$A$4:$A$16</c:f>
              <c:numCache>
                <c:formatCode>General</c:formatCode>
                <c:ptCount val="13"/>
                <c:pt idx="0">
                  <c:v>-0.100124137</c:v>
                </c:pt>
                <c:pt idx="1">
                  <c:v>-7.9989740000000004E-2</c:v>
                </c:pt>
                <c:pt idx="2">
                  <c:v>-5.9917475999999997E-2</c:v>
                </c:pt>
                <c:pt idx="3">
                  <c:v>-4.0014204999999997E-2</c:v>
                </c:pt>
                <c:pt idx="4">
                  <c:v>-2.0012072999999998E-2</c:v>
                </c:pt>
                <c:pt idx="5" formatCode="0.00E+00">
                  <c:v>7.7247299999999995E-5</c:v>
                </c:pt>
                <c:pt idx="6">
                  <c:v>1.9905091E-2</c:v>
                </c:pt>
                <c:pt idx="7">
                  <c:v>4.0089989999999999E-2</c:v>
                </c:pt>
                <c:pt idx="8">
                  <c:v>5.9867481E-2</c:v>
                </c:pt>
                <c:pt idx="9">
                  <c:v>7.9861786000000004E-2</c:v>
                </c:pt>
                <c:pt idx="10">
                  <c:v>0.100051339</c:v>
                </c:pt>
                <c:pt idx="11">
                  <c:v>0.119747978</c:v>
                </c:pt>
                <c:pt idx="12">
                  <c:v>0.13994832300000001</c:v>
                </c:pt>
              </c:numCache>
            </c:numRef>
          </c:xVal>
          <c:yVal>
            <c:numRef>
              <c:f>'Analytical Dataset'!$B$4:$B$16</c:f>
              <c:numCache>
                <c:formatCode>General</c:formatCode>
                <c:ptCount val="13"/>
                <c:pt idx="0">
                  <c:v>0.52083431000000002</c:v>
                </c:pt>
                <c:pt idx="1">
                  <c:v>0.52861199800000003</c:v>
                </c:pt>
                <c:pt idx="2">
                  <c:v>0.568028792</c:v>
                </c:pt>
                <c:pt idx="3">
                  <c:v>0.566153303</c:v>
                </c:pt>
                <c:pt idx="4">
                  <c:v>0.56595348599999995</c:v>
                </c:pt>
                <c:pt idx="5">
                  <c:v>0.50884233599999995</c:v>
                </c:pt>
                <c:pt idx="6">
                  <c:v>0.46254710100000002</c:v>
                </c:pt>
                <c:pt idx="7">
                  <c:v>0.49213442299999999</c:v>
                </c:pt>
                <c:pt idx="8">
                  <c:v>0.48816433999999997</c:v>
                </c:pt>
                <c:pt idx="9">
                  <c:v>0.456865191</c:v>
                </c:pt>
                <c:pt idx="10">
                  <c:v>0.42667406000000002</c:v>
                </c:pt>
                <c:pt idx="11">
                  <c:v>0.43736455299999999</c:v>
                </c:pt>
                <c:pt idx="12">
                  <c:v>0.44096288500000003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2-445A-99AC-3573A157E125}"/>
            </c:ext>
          </c:extLst>
        </c:ser>
        <c:ser>
          <c:idx val="1"/>
          <c:order val="1"/>
          <c:tx>
            <c:strRef>
              <c:f>'Analytical Dataset'!$D$1</c:f>
              <c:strCache>
                <c:ptCount val="1"/>
                <c:pt idx="0">
                  <c:v>5.00E-05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'Analytical Dataset'!$F$4:$F$16</c:f>
              <c:numCache>
                <c:formatCode>General</c:formatCode>
                <c:ptCount val="13"/>
                <c:pt idx="0">
                  <c:v>-0.1</c:v>
                </c:pt>
                <c:pt idx="1">
                  <c:v>-8.0000000000000016E-2</c:v>
                </c:pt>
                <c:pt idx="2">
                  <c:v>-6.0000000000000012E-2</c:v>
                </c:pt>
                <c:pt idx="3">
                  <c:v>-4.0000000000000008E-2</c:v>
                </c:pt>
                <c:pt idx="4">
                  <c:v>-2.0000000000000018E-2</c:v>
                </c:pt>
                <c:pt idx="5">
                  <c:v>0</c:v>
                </c:pt>
                <c:pt idx="6">
                  <c:v>1.999999999999999E-2</c:v>
                </c:pt>
                <c:pt idx="7">
                  <c:v>3.999999999999998E-2</c:v>
                </c:pt>
                <c:pt idx="8">
                  <c:v>0.06</c:v>
                </c:pt>
                <c:pt idx="9">
                  <c:v>7.9999999999999988E-2</c:v>
                </c:pt>
                <c:pt idx="10">
                  <c:v>9.9999999999999978E-2</c:v>
                </c:pt>
                <c:pt idx="11">
                  <c:v>0.12</c:v>
                </c:pt>
                <c:pt idx="12">
                  <c:v>0.14000000000000001</c:v>
                </c:pt>
              </c:numCache>
            </c:numRef>
          </c:xVal>
          <c:yVal>
            <c:numRef>
              <c:f>'Analytical Dataset'!$D$4:$D$16</c:f>
              <c:numCache>
                <c:formatCode>General</c:formatCode>
                <c:ptCount val="13"/>
                <c:pt idx="0">
                  <c:v>0.66449000000000003</c:v>
                </c:pt>
                <c:pt idx="1">
                  <c:v>0.66840699999999997</c:v>
                </c:pt>
                <c:pt idx="2">
                  <c:v>0.664192</c:v>
                </c:pt>
                <c:pt idx="3">
                  <c:v>0.64436199999999999</c:v>
                </c:pt>
                <c:pt idx="4">
                  <c:v>0.65734499999999996</c:v>
                </c:pt>
                <c:pt idx="5">
                  <c:v>0.67275499999999999</c:v>
                </c:pt>
                <c:pt idx="6">
                  <c:v>0.68110199999999999</c:v>
                </c:pt>
                <c:pt idx="7">
                  <c:v>0.68184500000000003</c:v>
                </c:pt>
                <c:pt idx="8">
                  <c:v>0.68000899999999997</c:v>
                </c:pt>
                <c:pt idx="9">
                  <c:v>0.66693499999999994</c:v>
                </c:pt>
                <c:pt idx="10">
                  <c:v>0.656829</c:v>
                </c:pt>
                <c:pt idx="11">
                  <c:v>0.658362</c:v>
                </c:pt>
                <c:pt idx="12">
                  <c:v>0.66905899999999996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2-445A-99AC-3573A157E125}"/>
            </c:ext>
          </c:extLst>
        </c:ser>
        <c:ser>
          <c:idx val="2"/>
          <c:order val="2"/>
          <c:tx>
            <c:strRef>
              <c:f>'Analytical Dataset'!$I$1</c:f>
              <c:strCache>
                <c:ptCount val="1"/>
                <c:pt idx="0">
                  <c:v>1.00E-04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'Analytical Dataset'!$K$4:$K$16</c:f>
              <c:numCache>
                <c:formatCode>General</c:formatCode>
                <c:ptCount val="13"/>
                <c:pt idx="0">
                  <c:v>-0.1</c:v>
                </c:pt>
                <c:pt idx="1">
                  <c:v>-8.0000000000000016E-2</c:v>
                </c:pt>
                <c:pt idx="2">
                  <c:v>-6.0000000000000012E-2</c:v>
                </c:pt>
                <c:pt idx="3">
                  <c:v>-4.0000000000000008E-2</c:v>
                </c:pt>
                <c:pt idx="4">
                  <c:v>-2.0000000000000018E-2</c:v>
                </c:pt>
                <c:pt idx="5">
                  <c:v>0</c:v>
                </c:pt>
                <c:pt idx="6">
                  <c:v>1.999999999999999E-2</c:v>
                </c:pt>
                <c:pt idx="7">
                  <c:v>3.999999999999998E-2</c:v>
                </c:pt>
                <c:pt idx="8">
                  <c:v>0.06</c:v>
                </c:pt>
                <c:pt idx="9">
                  <c:v>7.9999999999999988E-2</c:v>
                </c:pt>
                <c:pt idx="10">
                  <c:v>9.9999999999999978E-2</c:v>
                </c:pt>
                <c:pt idx="11">
                  <c:v>0.12</c:v>
                </c:pt>
                <c:pt idx="12">
                  <c:v>0.14000000000000001</c:v>
                </c:pt>
              </c:numCache>
            </c:numRef>
          </c:xVal>
          <c:yVal>
            <c:numRef>
              <c:f>'Analytical Dataset'!$I$4:$I$16</c:f>
              <c:numCache>
                <c:formatCode>General</c:formatCode>
                <c:ptCount val="13"/>
                <c:pt idx="0">
                  <c:v>0.626162</c:v>
                </c:pt>
                <c:pt idx="1">
                  <c:v>0.63766699999999998</c:v>
                </c:pt>
                <c:pt idx="2">
                  <c:v>0.65556000000000003</c:v>
                </c:pt>
                <c:pt idx="3">
                  <c:v>0.64502999999999999</c:v>
                </c:pt>
                <c:pt idx="4">
                  <c:v>0.64105800000000002</c:v>
                </c:pt>
                <c:pt idx="5">
                  <c:v>0.65026700000000004</c:v>
                </c:pt>
                <c:pt idx="6">
                  <c:v>0.64839800000000003</c:v>
                </c:pt>
                <c:pt idx="7">
                  <c:v>0.62933300000000003</c:v>
                </c:pt>
                <c:pt idx="8">
                  <c:v>0.64209799999999995</c:v>
                </c:pt>
                <c:pt idx="9">
                  <c:v>0.64420599999999995</c:v>
                </c:pt>
                <c:pt idx="10">
                  <c:v>0.67077600000000004</c:v>
                </c:pt>
                <c:pt idx="11">
                  <c:v>0.68312499999999998</c:v>
                </c:pt>
                <c:pt idx="12">
                  <c:v>0.65587399999999996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B2-445A-99AC-3573A157E125}"/>
            </c:ext>
          </c:extLst>
        </c:ser>
        <c:ser>
          <c:idx val="3"/>
          <c:order val="3"/>
          <c:tx>
            <c:strRef>
              <c:f>'Analytical Dataset'!$N$1</c:f>
              <c:strCache>
                <c:ptCount val="1"/>
                <c:pt idx="0">
                  <c:v>5.00E-03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'Analytical Dataset'!$P$4:$P$16</c:f>
              <c:numCache>
                <c:formatCode>General</c:formatCode>
                <c:ptCount val="13"/>
                <c:pt idx="0">
                  <c:v>-0.1</c:v>
                </c:pt>
                <c:pt idx="1">
                  <c:v>-8.0000000000000016E-2</c:v>
                </c:pt>
                <c:pt idx="2">
                  <c:v>-6.0000000000000012E-2</c:v>
                </c:pt>
                <c:pt idx="3">
                  <c:v>-4.0000000000000008E-2</c:v>
                </c:pt>
                <c:pt idx="4">
                  <c:v>-2.0000000000000018E-2</c:v>
                </c:pt>
                <c:pt idx="5">
                  <c:v>0</c:v>
                </c:pt>
                <c:pt idx="6">
                  <c:v>1.999999999999999E-2</c:v>
                </c:pt>
                <c:pt idx="7">
                  <c:v>3.999999999999998E-2</c:v>
                </c:pt>
                <c:pt idx="8">
                  <c:v>0.06</c:v>
                </c:pt>
                <c:pt idx="9">
                  <c:v>7.9999999999999988E-2</c:v>
                </c:pt>
                <c:pt idx="10">
                  <c:v>9.9999999999999978E-2</c:v>
                </c:pt>
                <c:pt idx="11">
                  <c:v>0.12</c:v>
                </c:pt>
                <c:pt idx="12">
                  <c:v>0.14000000000000001</c:v>
                </c:pt>
              </c:numCache>
            </c:numRef>
          </c:xVal>
          <c:yVal>
            <c:numRef>
              <c:f>'Analytical Dataset'!$N$4:$N$16</c:f>
              <c:numCache>
                <c:formatCode>General</c:formatCode>
                <c:ptCount val="13"/>
                <c:pt idx="0">
                  <c:v>0.65725500000000003</c:v>
                </c:pt>
                <c:pt idx="1">
                  <c:v>0.63800999999999997</c:v>
                </c:pt>
                <c:pt idx="2">
                  <c:v>0.62473299999999998</c:v>
                </c:pt>
                <c:pt idx="3">
                  <c:v>0.63300900000000004</c:v>
                </c:pt>
                <c:pt idx="4">
                  <c:v>0.65975399999999995</c:v>
                </c:pt>
                <c:pt idx="5">
                  <c:v>0.665049</c:v>
                </c:pt>
                <c:pt idx="6">
                  <c:v>0.68291800000000003</c:v>
                </c:pt>
                <c:pt idx="7">
                  <c:v>0.667489</c:v>
                </c:pt>
                <c:pt idx="8">
                  <c:v>0.63694300000000004</c:v>
                </c:pt>
                <c:pt idx="9">
                  <c:v>0.61912400000000001</c:v>
                </c:pt>
                <c:pt idx="10">
                  <c:v>0.627162</c:v>
                </c:pt>
                <c:pt idx="11">
                  <c:v>0.60801300000000003</c:v>
                </c:pt>
                <c:pt idx="12">
                  <c:v>0.59124600000000005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B2-445A-99AC-3573A157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54944"/>
        <c:axId val="1469247264"/>
      </c:scatterChart>
      <c:valAx>
        <c:axId val="14692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247264"/>
        <c:crosses val="autoZero"/>
        <c:crossBetween val="midCat"/>
      </c:valAx>
      <c:valAx>
        <c:axId val="14692472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2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EE alpha air - grid dependency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Dataset'!$A$4:$A$16</c:f>
              <c:numCache>
                <c:formatCode>General</c:formatCode>
                <c:ptCount val="13"/>
                <c:pt idx="0">
                  <c:v>-0.100124137</c:v>
                </c:pt>
                <c:pt idx="1">
                  <c:v>-7.9989740000000004E-2</c:v>
                </c:pt>
                <c:pt idx="2">
                  <c:v>-5.9917475999999997E-2</c:v>
                </c:pt>
                <c:pt idx="3">
                  <c:v>-4.0014204999999997E-2</c:v>
                </c:pt>
                <c:pt idx="4">
                  <c:v>-2.0012072999999998E-2</c:v>
                </c:pt>
                <c:pt idx="5" formatCode="0.00E+00">
                  <c:v>7.7247299999999995E-5</c:v>
                </c:pt>
                <c:pt idx="6">
                  <c:v>1.9905091E-2</c:v>
                </c:pt>
                <c:pt idx="7">
                  <c:v>4.0089989999999999E-2</c:v>
                </c:pt>
                <c:pt idx="8">
                  <c:v>5.9867481E-2</c:v>
                </c:pt>
                <c:pt idx="9">
                  <c:v>7.9861786000000004E-2</c:v>
                </c:pt>
                <c:pt idx="10">
                  <c:v>0.100051339</c:v>
                </c:pt>
                <c:pt idx="11">
                  <c:v>0.119747978</c:v>
                </c:pt>
                <c:pt idx="12">
                  <c:v>0.13994832300000001</c:v>
                </c:pt>
              </c:numCache>
            </c:numRef>
          </c:xVal>
          <c:yVal>
            <c:numRef>
              <c:f>'Analytical Dataset'!$B$4:$B$16</c:f>
              <c:numCache>
                <c:formatCode>General</c:formatCode>
                <c:ptCount val="13"/>
                <c:pt idx="0">
                  <c:v>0.52083431000000002</c:v>
                </c:pt>
                <c:pt idx="1">
                  <c:v>0.52861199800000003</c:v>
                </c:pt>
                <c:pt idx="2">
                  <c:v>0.568028792</c:v>
                </c:pt>
                <c:pt idx="3">
                  <c:v>0.566153303</c:v>
                </c:pt>
                <c:pt idx="4">
                  <c:v>0.56595348599999995</c:v>
                </c:pt>
                <c:pt idx="5">
                  <c:v>0.50884233599999995</c:v>
                </c:pt>
                <c:pt idx="6">
                  <c:v>0.46254710100000002</c:v>
                </c:pt>
                <c:pt idx="7">
                  <c:v>0.49213442299999999</c:v>
                </c:pt>
                <c:pt idx="8">
                  <c:v>0.48816433999999997</c:v>
                </c:pt>
                <c:pt idx="9">
                  <c:v>0.456865191</c:v>
                </c:pt>
                <c:pt idx="10">
                  <c:v>0.42667406000000002</c:v>
                </c:pt>
                <c:pt idx="11">
                  <c:v>0.43736455299999999</c:v>
                </c:pt>
                <c:pt idx="12">
                  <c:v>0.44096288500000003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3-487A-87FA-E157034C1CF1}"/>
            </c:ext>
          </c:extLst>
        </c:ser>
        <c:ser>
          <c:idx val="1"/>
          <c:order val="1"/>
          <c:tx>
            <c:strRef>
              <c:f>'Analytical Dataset'!$D$2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'Analytical Dataset'!$K$4:$K$16</c:f>
              <c:numCache>
                <c:formatCode>General</c:formatCode>
                <c:ptCount val="13"/>
                <c:pt idx="0">
                  <c:v>-0.1</c:v>
                </c:pt>
                <c:pt idx="1">
                  <c:v>-8.0000000000000016E-2</c:v>
                </c:pt>
                <c:pt idx="2">
                  <c:v>-6.0000000000000012E-2</c:v>
                </c:pt>
                <c:pt idx="3">
                  <c:v>-4.0000000000000008E-2</c:v>
                </c:pt>
                <c:pt idx="4">
                  <c:v>-2.0000000000000018E-2</c:v>
                </c:pt>
                <c:pt idx="5">
                  <c:v>0</c:v>
                </c:pt>
                <c:pt idx="6">
                  <c:v>1.999999999999999E-2</c:v>
                </c:pt>
                <c:pt idx="7">
                  <c:v>3.999999999999998E-2</c:v>
                </c:pt>
                <c:pt idx="8">
                  <c:v>0.06</c:v>
                </c:pt>
                <c:pt idx="9">
                  <c:v>7.9999999999999988E-2</c:v>
                </c:pt>
                <c:pt idx="10">
                  <c:v>9.9999999999999978E-2</c:v>
                </c:pt>
                <c:pt idx="11">
                  <c:v>0.12</c:v>
                </c:pt>
                <c:pt idx="12">
                  <c:v>0.14000000000000001</c:v>
                </c:pt>
              </c:numCache>
            </c:numRef>
          </c:xVal>
          <c:yVal>
            <c:numRef>
              <c:f>'Analytical Dataset'!$I$4:$I$16</c:f>
              <c:numCache>
                <c:formatCode>General</c:formatCode>
                <c:ptCount val="13"/>
                <c:pt idx="0">
                  <c:v>0.626162</c:v>
                </c:pt>
                <c:pt idx="1">
                  <c:v>0.63766699999999998</c:v>
                </c:pt>
                <c:pt idx="2">
                  <c:v>0.65556000000000003</c:v>
                </c:pt>
                <c:pt idx="3">
                  <c:v>0.64502999999999999</c:v>
                </c:pt>
                <c:pt idx="4">
                  <c:v>0.64105800000000002</c:v>
                </c:pt>
                <c:pt idx="5">
                  <c:v>0.65026700000000004</c:v>
                </c:pt>
                <c:pt idx="6">
                  <c:v>0.64839800000000003</c:v>
                </c:pt>
                <c:pt idx="7">
                  <c:v>0.62933300000000003</c:v>
                </c:pt>
                <c:pt idx="8">
                  <c:v>0.64209799999999995</c:v>
                </c:pt>
                <c:pt idx="9">
                  <c:v>0.64420599999999995</c:v>
                </c:pt>
                <c:pt idx="10">
                  <c:v>0.67077600000000004</c:v>
                </c:pt>
                <c:pt idx="11">
                  <c:v>0.68312499999999998</c:v>
                </c:pt>
                <c:pt idx="12">
                  <c:v>0.65587399999999996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3-487A-87FA-E157034C1CF1}"/>
            </c:ext>
          </c:extLst>
        </c:ser>
        <c:ser>
          <c:idx val="2"/>
          <c:order val="2"/>
          <c:tx>
            <c:strRef>
              <c:f>'Analytical Dataset'!$D$21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'Analytical Dataset'!$F$23:$F$35</c:f>
              <c:numCache>
                <c:formatCode>General</c:formatCode>
                <c:ptCount val="13"/>
                <c:pt idx="0">
                  <c:v>-0.1</c:v>
                </c:pt>
                <c:pt idx="1">
                  <c:v>-8.0000000000000016E-2</c:v>
                </c:pt>
                <c:pt idx="2">
                  <c:v>-6.0000000000000012E-2</c:v>
                </c:pt>
                <c:pt idx="3">
                  <c:v>-4.0000000000000008E-2</c:v>
                </c:pt>
                <c:pt idx="4">
                  <c:v>-2.0000000000000018E-2</c:v>
                </c:pt>
                <c:pt idx="5">
                  <c:v>0</c:v>
                </c:pt>
                <c:pt idx="6">
                  <c:v>1.999999999999999E-2</c:v>
                </c:pt>
                <c:pt idx="7">
                  <c:v>3.999999999999998E-2</c:v>
                </c:pt>
                <c:pt idx="8">
                  <c:v>0.06</c:v>
                </c:pt>
                <c:pt idx="9">
                  <c:v>7.9999999999999988E-2</c:v>
                </c:pt>
                <c:pt idx="10">
                  <c:v>9.9999999999999978E-2</c:v>
                </c:pt>
                <c:pt idx="11">
                  <c:v>0.12</c:v>
                </c:pt>
                <c:pt idx="12">
                  <c:v>0.14000000000000001</c:v>
                </c:pt>
              </c:numCache>
            </c:numRef>
          </c:xVal>
          <c:yVal>
            <c:numRef>
              <c:f>'Analytical Dataset'!$D$23:$D$35</c:f>
              <c:numCache>
                <c:formatCode>General</c:formatCode>
                <c:ptCount val="13"/>
                <c:pt idx="0">
                  <c:v>0.55913999999999997</c:v>
                </c:pt>
                <c:pt idx="1">
                  <c:v>0.59251299999999996</c:v>
                </c:pt>
                <c:pt idx="2">
                  <c:v>0.61882499999999996</c:v>
                </c:pt>
                <c:pt idx="3">
                  <c:v>0.619811</c:v>
                </c:pt>
                <c:pt idx="4">
                  <c:v>0.59131999999999996</c:v>
                </c:pt>
                <c:pt idx="5">
                  <c:v>0.55371599999999999</c:v>
                </c:pt>
                <c:pt idx="6">
                  <c:v>0.55462</c:v>
                </c:pt>
                <c:pt idx="7">
                  <c:v>0.59925899999999999</c:v>
                </c:pt>
                <c:pt idx="8">
                  <c:v>0.62527699999999997</c:v>
                </c:pt>
                <c:pt idx="9">
                  <c:v>0.60567499999999996</c:v>
                </c:pt>
                <c:pt idx="10">
                  <c:v>0.56860100000000002</c:v>
                </c:pt>
                <c:pt idx="11">
                  <c:v>0.54630999999999996</c:v>
                </c:pt>
                <c:pt idx="12">
                  <c:v>0.54231099999999999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F3-487A-87FA-E157034C1CF1}"/>
            </c:ext>
          </c:extLst>
        </c:ser>
        <c:ser>
          <c:idx val="3"/>
          <c:order val="3"/>
          <c:tx>
            <c:strRef>
              <c:f>'Analytical Dataset'!$N$21</c:f>
              <c:strCache>
                <c:ptCount val="1"/>
                <c:pt idx="0">
                  <c:v>0.005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'Analytical Dataset'!$P$23:$P$35</c:f>
              <c:numCache>
                <c:formatCode>General</c:formatCode>
                <c:ptCount val="13"/>
                <c:pt idx="0">
                  <c:v>-0.1</c:v>
                </c:pt>
                <c:pt idx="1">
                  <c:v>-8.0000000000000016E-2</c:v>
                </c:pt>
                <c:pt idx="2">
                  <c:v>-6.0000000000000012E-2</c:v>
                </c:pt>
                <c:pt idx="3">
                  <c:v>-4.0000000000000008E-2</c:v>
                </c:pt>
                <c:pt idx="4">
                  <c:v>-2.0000000000000018E-2</c:v>
                </c:pt>
                <c:pt idx="5">
                  <c:v>0</c:v>
                </c:pt>
                <c:pt idx="6">
                  <c:v>1.999999999999999E-2</c:v>
                </c:pt>
                <c:pt idx="7">
                  <c:v>3.999999999999998E-2</c:v>
                </c:pt>
                <c:pt idx="8">
                  <c:v>0.06</c:v>
                </c:pt>
                <c:pt idx="9">
                  <c:v>7.9999999999999988E-2</c:v>
                </c:pt>
                <c:pt idx="10">
                  <c:v>9.9999999999999978E-2</c:v>
                </c:pt>
                <c:pt idx="11">
                  <c:v>0.12</c:v>
                </c:pt>
                <c:pt idx="12">
                  <c:v>0.14000000000000001</c:v>
                </c:pt>
              </c:numCache>
            </c:numRef>
          </c:xVal>
          <c:yVal>
            <c:numRef>
              <c:f>'Analytical Dataset'!$N$23:$N$35</c:f>
              <c:numCache>
                <c:formatCode>General</c:formatCode>
                <c:ptCount val="13"/>
                <c:pt idx="0">
                  <c:v>0.67573000000000005</c:v>
                </c:pt>
                <c:pt idx="1">
                  <c:v>0.69651200000000002</c:v>
                </c:pt>
                <c:pt idx="2">
                  <c:v>0.66375099999999998</c:v>
                </c:pt>
                <c:pt idx="3">
                  <c:v>0.67083999999999999</c:v>
                </c:pt>
                <c:pt idx="4">
                  <c:v>0.68079699999999999</c:v>
                </c:pt>
                <c:pt idx="5">
                  <c:v>0.66561599999999999</c:v>
                </c:pt>
                <c:pt idx="6">
                  <c:v>0.65042599999999995</c:v>
                </c:pt>
                <c:pt idx="7">
                  <c:v>0.65399600000000002</c:v>
                </c:pt>
                <c:pt idx="8">
                  <c:v>0.63499899999999998</c:v>
                </c:pt>
                <c:pt idx="9">
                  <c:v>0.65408599999999995</c:v>
                </c:pt>
                <c:pt idx="10">
                  <c:v>0.67018599999999995</c:v>
                </c:pt>
                <c:pt idx="11">
                  <c:v>0.67170600000000003</c:v>
                </c:pt>
                <c:pt idx="12">
                  <c:v>0.65933200000000003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F3-487A-87FA-E157034C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54944"/>
        <c:axId val="1469247264"/>
      </c:scatterChart>
      <c:valAx>
        <c:axId val="14692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247264"/>
        <c:crosses val="autoZero"/>
        <c:crossBetween val="midCat"/>
      </c:valAx>
      <c:valAx>
        <c:axId val="14692472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2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3</xdr:row>
      <xdr:rowOff>15240</xdr:rowOff>
    </xdr:from>
    <xdr:to>
      <xdr:col>12</xdr:col>
      <xdr:colOff>266827</xdr:colOff>
      <xdr:row>29</xdr:row>
      <xdr:rowOff>46135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45865F-64DF-475B-442E-85EFEFDE4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1240" y="563880"/>
          <a:ext cx="1470787" cy="47857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228725</xdr:colOff>
      <xdr:row>29</xdr:row>
      <xdr:rowOff>23274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D485FD-0E85-49CC-3801-061F94542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548640"/>
          <a:ext cx="1447925" cy="477815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20</xdr:col>
      <xdr:colOff>236346</xdr:colOff>
      <xdr:row>28</xdr:row>
      <xdr:rowOff>160430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DA4EF6-9446-EA40-3C2B-1BF7B25E4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548640"/>
          <a:ext cx="1455546" cy="473243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12</xdr:col>
      <xdr:colOff>320173</xdr:colOff>
      <xdr:row>60</xdr:row>
      <xdr:rowOff>61377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FB1AC5-F20F-6986-FDF5-322DFFC2A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6217920"/>
          <a:ext cx="1539373" cy="4816257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33</xdr:row>
      <xdr:rowOff>76200</xdr:rowOff>
    </xdr:from>
    <xdr:to>
      <xdr:col>20</xdr:col>
      <xdr:colOff>95250</xdr:colOff>
      <xdr:row>58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044067-D618-C4F5-359D-7CACD28CF7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052" t="1550" r="4738" b="1364"/>
        <a:stretch/>
      </xdr:blipFill>
      <xdr:spPr>
        <a:xfrm>
          <a:off x="11001375" y="6362700"/>
          <a:ext cx="1285875" cy="4772025"/>
        </a:xfrm>
        <a:prstGeom prst="rect">
          <a:avLst/>
        </a:prstGeom>
      </xdr:spPr>
    </xdr:pic>
    <xdr:clientData/>
  </xdr:twoCellAnchor>
  <xdr:twoCellAnchor editAs="oneCell">
    <xdr:from>
      <xdr:col>21</xdr:col>
      <xdr:colOff>552450</xdr:colOff>
      <xdr:row>2</xdr:row>
      <xdr:rowOff>180975</xdr:rowOff>
    </xdr:from>
    <xdr:to>
      <xdr:col>24</xdr:col>
      <xdr:colOff>116339</xdr:colOff>
      <xdr:row>28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CFB66C-CFEE-F1B9-32D1-A8DE32A2D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54050" y="561975"/>
          <a:ext cx="1392689" cy="492442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27</xdr:col>
      <xdr:colOff>175153</xdr:colOff>
      <xdr:row>28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D49CF32-EE64-DEF8-5DFA-58478146F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0" y="571500"/>
          <a:ext cx="1394353" cy="49149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</xdr:row>
      <xdr:rowOff>28575</xdr:rowOff>
    </xdr:from>
    <xdr:to>
      <xdr:col>30</xdr:col>
      <xdr:colOff>134007</xdr:colOff>
      <xdr:row>28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B00B757-AE48-5A67-7B5E-493B0656A4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83"/>
        <a:stretch/>
      </xdr:blipFill>
      <xdr:spPr>
        <a:xfrm>
          <a:off x="17068800" y="600075"/>
          <a:ext cx="1353207" cy="48768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34</xdr:row>
      <xdr:rowOff>28575</xdr:rowOff>
    </xdr:from>
    <xdr:to>
      <xdr:col>25</xdr:col>
      <xdr:colOff>177007</xdr:colOff>
      <xdr:row>60</xdr:row>
      <xdr:rowOff>19051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220670-B057-C362-52C8-DA5D5B15F4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575"/>
        <a:stretch/>
      </xdr:blipFill>
      <xdr:spPr>
        <a:xfrm>
          <a:off x="14020800" y="6505575"/>
          <a:ext cx="1396207" cy="4943476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33</xdr:row>
      <xdr:rowOff>76200</xdr:rowOff>
    </xdr:from>
    <xdr:to>
      <xdr:col>17</xdr:col>
      <xdr:colOff>319994</xdr:colOff>
      <xdr:row>58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6CE74B-10E4-34EA-9510-14F169FD7E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383"/>
        <a:stretch/>
      </xdr:blipFill>
      <xdr:spPr>
        <a:xfrm>
          <a:off x="9344025" y="6362700"/>
          <a:ext cx="1339169" cy="478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354330</xdr:colOff>
      <xdr:row>1</xdr:row>
      <xdr:rowOff>158115</xdr:rowOff>
    </xdr:from>
    <xdr:to>
      <xdr:col>28</xdr:col>
      <xdr:colOff>57150</xdr:colOff>
      <xdr:row>17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E01B6-C3F1-4AE2-B21C-8D8AEAC33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20</xdr:row>
      <xdr:rowOff>76200</xdr:rowOff>
    </xdr:from>
    <xdr:to>
      <xdr:col>28</xdr:col>
      <xdr:colOff>36195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1F1D4-F023-45AE-B72B-0E59CC360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CF4C-DBD4-4689-94AB-C75355BB2D50}">
  <dimension ref="B2:AC33"/>
  <sheetViews>
    <sheetView tabSelected="1" topLeftCell="C31" workbookViewId="0">
      <selection activeCell="V41" sqref="V41"/>
    </sheetView>
  </sheetViews>
  <sheetFormatPr defaultRowHeight="15" x14ac:dyDescent="0.25"/>
  <sheetData>
    <row r="2" spans="2:29" x14ac:dyDescent="0.25">
      <c r="B2" t="s">
        <v>3</v>
      </c>
      <c r="C2" t="s">
        <v>0</v>
      </c>
      <c r="D2" t="s">
        <v>1</v>
      </c>
      <c r="E2" t="s">
        <v>2</v>
      </c>
      <c r="K2" t="s">
        <v>13</v>
      </c>
      <c r="O2" t="s">
        <v>14</v>
      </c>
      <c r="S2" t="s">
        <v>15</v>
      </c>
      <c r="W2" s="1">
        <v>1E-4</v>
      </c>
      <c r="Z2" s="1">
        <v>5.0000000000000001E-3</v>
      </c>
      <c r="AC2" s="1">
        <v>5.0000000000000002E-5</v>
      </c>
    </row>
    <row r="3" spans="2:29" x14ac:dyDescent="0.25">
      <c r="B3" t="s">
        <v>4</v>
      </c>
      <c r="C3" t="s">
        <v>5</v>
      </c>
      <c r="D3">
        <v>0.01</v>
      </c>
      <c r="E3">
        <v>1370.61</v>
      </c>
    </row>
    <row r="4" spans="2:29" x14ac:dyDescent="0.25">
      <c r="B4" t="s">
        <v>6</v>
      </c>
      <c r="C4" t="s">
        <v>7</v>
      </c>
      <c r="D4">
        <v>0.01</v>
      </c>
      <c r="E4">
        <v>1500.9</v>
      </c>
    </row>
    <row r="5" spans="2:29" x14ac:dyDescent="0.25">
      <c r="B5" t="s">
        <v>8</v>
      </c>
      <c r="C5" t="s">
        <v>9</v>
      </c>
      <c r="D5">
        <v>0.01</v>
      </c>
      <c r="E5">
        <v>1374.75</v>
      </c>
    </row>
    <row r="7" spans="2:29" x14ac:dyDescent="0.25">
      <c r="B7" t="s">
        <v>10</v>
      </c>
    </row>
    <row r="8" spans="2:29" x14ac:dyDescent="0.25">
      <c r="B8" t="s">
        <v>11</v>
      </c>
      <c r="C8" t="s">
        <v>7</v>
      </c>
      <c r="D8">
        <v>0.02</v>
      </c>
      <c r="E8">
        <v>284.10000000000002</v>
      </c>
    </row>
    <row r="9" spans="2:29" x14ac:dyDescent="0.25">
      <c r="B9" t="s">
        <v>6</v>
      </c>
      <c r="C9" t="s">
        <v>7</v>
      </c>
      <c r="D9">
        <v>0.01</v>
      </c>
      <c r="E9">
        <v>1500.9</v>
      </c>
    </row>
    <row r="10" spans="2:29" x14ac:dyDescent="0.25">
      <c r="B10" t="s">
        <v>12</v>
      </c>
      <c r="C10" t="s">
        <v>7</v>
      </c>
      <c r="D10">
        <v>5.0000000000000001E-3</v>
      </c>
      <c r="E10">
        <v>14201.1</v>
      </c>
    </row>
    <row r="33" spans="11:28" x14ac:dyDescent="0.25">
      <c r="K33" t="s">
        <v>16</v>
      </c>
      <c r="S33" t="s">
        <v>17</v>
      </c>
      <c r="X33">
        <v>0.02</v>
      </c>
      <c r="AB33">
        <v>5.0000000000000001E-3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719B-6739-415F-B5A4-6B44B67EA266}">
  <dimension ref="A1:Z36"/>
  <sheetViews>
    <sheetView topLeftCell="A10" workbookViewId="0">
      <selection activeCell="Q36" sqref="Q36:S36"/>
    </sheetView>
  </sheetViews>
  <sheetFormatPr defaultRowHeight="15" x14ac:dyDescent="0.25"/>
  <sheetData>
    <row r="1" spans="1:26" x14ac:dyDescent="0.25">
      <c r="A1" t="s">
        <v>18</v>
      </c>
      <c r="D1" s="1">
        <v>5.0000000000000002E-5</v>
      </c>
      <c r="E1" t="s">
        <v>19</v>
      </c>
      <c r="I1" s="1">
        <v>1E-4</v>
      </c>
      <c r="N1" s="1">
        <v>5.0000000000000001E-3</v>
      </c>
      <c r="Z1" t="s">
        <v>20</v>
      </c>
    </row>
    <row r="2" spans="1:26" x14ac:dyDescent="0.25">
      <c r="D2">
        <v>0.01</v>
      </c>
      <c r="E2" t="s">
        <v>21</v>
      </c>
      <c r="I2">
        <v>0.01</v>
      </c>
      <c r="N2">
        <v>0.01</v>
      </c>
    </row>
    <row r="3" spans="1:26" x14ac:dyDescent="0.25">
      <c r="A3" t="s">
        <v>22</v>
      </c>
      <c r="B3" t="s">
        <v>23</v>
      </c>
      <c r="D3" t="s">
        <v>24</v>
      </c>
      <c r="E3" t="s">
        <v>25</v>
      </c>
      <c r="F3" t="s">
        <v>26</v>
      </c>
      <c r="I3" t="s">
        <v>24</v>
      </c>
      <c r="J3" t="s">
        <v>25</v>
      </c>
      <c r="K3" t="s">
        <v>26</v>
      </c>
      <c r="N3" t="s">
        <v>24</v>
      </c>
      <c r="O3" t="s">
        <v>25</v>
      </c>
      <c r="P3" t="s">
        <v>26</v>
      </c>
    </row>
    <row r="4" spans="1:26" x14ac:dyDescent="0.25">
      <c r="A4">
        <v>-0.100124137</v>
      </c>
      <c r="B4">
        <v>0.52083431000000002</v>
      </c>
      <c r="D4">
        <v>0.66449000000000003</v>
      </c>
      <c r="E4">
        <v>0.04</v>
      </c>
      <c r="F4">
        <f t="shared" ref="F4:F16" si="0">E4-0.14</f>
        <v>-0.1</v>
      </c>
      <c r="G4">
        <f>D4-B4</f>
        <v>0.14365569</v>
      </c>
      <c r="H4">
        <f>G4^2</f>
        <v>2.0636957269376102E-2</v>
      </c>
      <c r="I4">
        <v>0.626162</v>
      </c>
      <c r="J4">
        <v>0.04</v>
      </c>
      <c r="K4">
        <f t="shared" ref="K4:K16" si="1">J4-0.14</f>
        <v>-0.1</v>
      </c>
      <c r="L4">
        <f>I4-B4</f>
        <v>0.10532768999999997</v>
      </c>
      <c r="M4">
        <f>L4^2</f>
        <v>1.1093922280736095E-2</v>
      </c>
      <c r="N4">
        <v>0.65725500000000003</v>
      </c>
      <c r="O4">
        <v>0.04</v>
      </c>
      <c r="P4">
        <f t="shared" ref="P4:P16" si="2">O4-0.14</f>
        <v>-0.1</v>
      </c>
      <c r="Q4">
        <f>N4-B4</f>
        <v>0.13642069000000001</v>
      </c>
      <c r="R4">
        <f>Q4^2</f>
        <v>1.8610604660076104E-2</v>
      </c>
    </row>
    <row r="5" spans="1:26" x14ac:dyDescent="0.25">
      <c r="A5">
        <v>-7.9989740000000004E-2</v>
      </c>
      <c r="B5">
        <v>0.52861199800000003</v>
      </c>
      <c r="D5">
        <v>0.66840699999999997</v>
      </c>
      <c r="E5">
        <v>0.06</v>
      </c>
      <c r="F5">
        <f t="shared" si="0"/>
        <v>-8.0000000000000016E-2</v>
      </c>
      <c r="G5">
        <f t="shared" ref="G5:G15" si="3">D5-B5</f>
        <v>0.13979500199999995</v>
      </c>
      <c r="H5">
        <f t="shared" ref="H5:H15" si="4">G5^2</f>
        <v>1.9542642584179988E-2</v>
      </c>
      <c r="I5">
        <v>0.63766699999999998</v>
      </c>
      <c r="J5">
        <v>0.06</v>
      </c>
      <c r="K5">
        <f t="shared" si="1"/>
        <v>-8.0000000000000016E-2</v>
      </c>
      <c r="L5">
        <f t="shared" ref="L5:L16" si="5">I5-B5</f>
        <v>0.10905500199999996</v>
      </c>
      <c r="M5">
        <f t="shared" ref="M5:M16" si="6">L5^2</f>
        <v>1.1892993461219994E-2</v>
      </c>
      <c r="N5">
        <v>0.63800999999999997</v>
      </c>
      <c r="O5">
        <v>0.06</v>
      </c>
      <c r="P5">
        <f t="shared" si="2"/>
        <v>-8.0000000000000016E-2</v>
      </c>
      <c r="Q5">
        <f t="shared" ref="Q5:Q16" si="7">N5-B5</f>
        <v>0.10939800199999994</v>
      </c>
      <c r="R5">
        <f t="shared" ref="R5:R16" si="8">Q5^2</f>
        <v>1.1967922841591991E-2</v>
      </c>
    </row>
    <row r="6" spans="1:26" x14ac:dyDescent="0.25">
      <c r="A6">
        <v>-5.9917475999999997E-2</v>
      </c>
      <c r="B6">
        <v>0.568028792</v>
      </c>
      <c r="D6">
        <v>0.664192</v>
      </c>
      <c r="E6">
        <v>0.08</v>
      </c>
      <c r="F6">
        <f t="shared" si="0"/>
        <v>-6.0000000000000012E-2</v>
      </c>
      <c r="G6">
        <f t="shared" si="3"/>
        <v>9.6163208E-2</v>
      </c>
      <c r="H6">
        <f t="shared" si="4"/>
        <v>9.2473625728512632E-3</v>
      </c>
      <c r="I6">
        <v>0.65556000000000003</v>
      </c>
      <c r="J6">
        <v>0.08</v>
      </c>
      <c r="K6">
        <f t="shared" si="1"/>
        <v>-6.0000000000000012E-2</v>
      </c>
      <c r="L6">
        <f t="shared" si="5"/>
        <v>8.7531208000000027E-2</v>
      </c>
      <c r="M6">
        <f t="shared" si="6"/>
        <v>7.6617123739392686E-3</v>
      </c>
      <c r="N6">
        <v>0.62473299999999998</v>
      </c>
      <c r="O6">
        <v>0.08</v>
      </c>
      <c r="P6">
        <f t="shared" si="2"/>
        <v>-6.0000000000000012E-2</v>
      </c>
      <c r="Q6">
        <f t="shared" si="7"/>
        <v>5.6704207999999978E-2</v>
      </c>
      <c r="R6">
        <f t="shared" si="8"/>
        <v>3.2153672049072615E-3</v>
      </c>
    </row>
    <row r="7" spans="1:26" x14ac:dyDescent="0.25">
      <c r="A7">
        <v>-4.0014204999999997E-2</v>
      </c>
      <c r="B7">
        <v>0.566153303</v>
      </c>
      <c r="D7">
        <v>0.64436199999999999</v>
      </c>
      <c r="E7">
        <v>0.1</v>
      </c>
      <c r="F7">
        <f t="shared" si="0"/>
        <v>-4.0000000000000008E-2</v>
      </c>
      <c r="G7">
        <f t="shared" si="3"/>
        <v>7.8208696999999994E-2</v>
      </c>
      <c r="H7">
        <f t="shared" si="4"/>
        <v>6.1166002864378082E-3</v>
      </c>
      <c r="I7">
        <v>0.64502999999999999</v>
      </c>
      <c r="J7">
        <v>0.1</v>
      </c>
      <c r="K7">
        <f t="shared" si="1"/>
        <v>-4.0000000000000008E-2</v>
      </c>
      <c r="L7">
        <f t="shared" si="5"/>
        <v>7.8876696999999996E-2</v>
      </c>
      <c r="M7">
        <f t="shared" si="6"/>
        <v>6.2215333296298083E-3</v>
      </c>
      <c r="N7">
        <v>0.63300900000000004</v>
      </c>
      <c r="O7">
        <v>0.1</v>
      </c>
      <c r="P7">
        <f t="shared" si="2"/>
        <v>-4.0000000000000008E-2</v>
      </c>
      <c r="Q7">
        <f t="shared" si="7"/>
        <v>6.6855697000000047E-2</v>
      </c>
      <c r="R7">
        <f t="shared" si="8"/>
        <v>4.4696842213558154E-3</v>
      </c>
    </row>
    <row r="8" spans="1:26" x14ac:dyDescent="0.25">
      <c r="A8">
        <v>-2.0012072999999998E-2</v>
      </c>
      <c r="B8">
        <v>0.56595348599999995</v>
      </c>
      <c r="D8">
        <v>0.65734499999999996</v>
      </c>
      <c r="E8">
        <v>0.12</v>
      </c>
      <c r="F8">
        <f t="shared" si="0"/>
        <v>-2.0000000000000018E-2</v>
      </c>
      <c r="G8">
        <f t="shared" si="3"/>
        <v>9.1391514000000007E-2</v>
      </c>
      <c r="H8">
        <f t="shared" si="4"/>
        <v>8.3524088312121967E-3</v>
      </c>
      <c r="I8">
        <v>0.64105800000000002</v>
      </c>
      <c r="J8">
        <v>0.12</v>
      </c>
      <c r="K8">
        <f t="shared" si="1"/>
        <v>-2.0000000000000018E-2</v>
      </c>
      <c r="L8">
        <f t="shared" si="5"/>
        <v>7.5104514000000067E-2</v>
      </c>
      <c r="M8">
        <f t="shared" si="6"/>
        <v>5.6406880231762062E-3</v>
      </c>
      <c r="N8">
        <v>0.65975399999999995</v>
      </c>
      <c r="O8">
        <v>0.12</v>
      </c>
      <c r="P8">
        <f t="shared" si="2"/>
        <v>-2.0000000000000018E-2</v>
      </c>
      <c r="Q8">
        <f t="shared" si="7"/>
        <v>9.3800514000000002E-2</v>
      </c>
      <c r="R8">
        <f t="shared" si="8"/>
        <v>8.7985364266641962E-3</v>
      </c>
    </row>
    <row r="9" spans="1:26" x14ac:dyDescent="0.25">
      <c r="A9" s="1">
        <v>7.7247299999999995E-5</v>
      </c>
      <c r="B9">
        <v>0.50884233599999995</v>
      </c>
      <c r="D9">
        <v>0.67275499999999999</v>
      </c>
      <c r="E9">
        <v>0.14000000000000001</v>
      </c>
      <c r="F9">
        <f t="shared" si="0"/>
        <v>0</v>
      </c>
      <c r="G9">
        <f t="shared" si="3"/>
        <v>0.16391266400000004</v>
      </c>
      <c r="H9">
        <f t="shared" si="4"/>
        <v>2.6867361419576911E-2</v>
      </c>
      <c r="I9">
        <v>0.65026700000000004</v>
      </c>
      <c r="J9">
        <v>0.14000000000000001</v>
      </c>
      <c r="K9">
        <f t="shared" si="1"/>
        <v>0</v>
      </c>
      <c r="L9">
        <f t="shared" si="5"/>
        <v>0.14142466400000009</v>
      </c>
      <c r="M9">
        <f t="shared" si="6"/>
        <v>2.0000935587512921E-2</v>
      </c>
      <c r="N9">
        <v>0.665049</v>
      </c>
      <c r="O9">
        <v>0.14000000000000001</v>
      </c>
      <c r="P9">
        <f t="shared" si="2"/>
        <v>0</v>
      </c>
      <c r="Q9">
        <f t="shared" si="7"/>
        <v>0.15620666400000005</v>
      </c>
      <c r="R9">
        <f t="shared" si="8"/>
        <v>2.4400521878008914E-2</v>
      </c>
    </row>
    <row r="10" spans="1:26" x14ac:dyDescent="0.25">
      <c r="A10">
        <v>1.9905091E-2</v>
      </c>
      <c r="B10">
        <v>0.46254710100000002</v>
      </c>
      <c r="D10">
        <v>0.68110199999999999</v>
      </c>
      <c r="E10">
        <v>0.16</v>
      </c>
      <c r="F10">
        <f t="shared" si="0"/>
        <v>1.999999999999999E-2</v>
      </c>
      <c r="G10">
        <f t="shared" si="3"/>
        <v>0.21855489899999997</v>
      </c>
      <c r="H10">
        <f t="shared" si="4"/>
        <v>4.7766243876900184E-2</v>
      </c>
      <c r="I10">
        <v>0.64839800000000003</v>
      </c>
      <c r="J10">
        <v>0.16</v>
      </c>
      <c r="K10">
        <f t="shared" si="1"/>
        <v>1.999999999999999E-2</v>
      </c>
      <c r="L10">
        <f t="shared" si="5"/>
        <v>0.18585089900000001</v>
      </c>
      <c r="M10">
        <f t="shared" si="6"/>
        <v>3.4540556659108206E-2</v>
      </c>
      <c r="N10">
        <v>0.68291800000000003</v>
      </c>
      <c r="O10">
        <v>0.16</v>
      </c>
      <c r="P10">
        <f t="shared" si="2"/>
        <v>1.999999999999999E-2</v>
      </c>
      <c r="Q10">
        <f t="shared" si="7"/>
        <v>0.22037089900000001</v>
      </c>
      <c r="R10">
        <f t="shared" si="8"/>
        <v>4.8563333126068205E-2</v>
      </c>
    </row>
    <row r="11" spans="1:26" x14ac:dyDescent="0.25">
      <c r="A11">
        <v>4.0089989999999999E-2</v>
      </c>
      <c r="B11">
        <v>0.49213442299999999</v>
      </c>
      <c r="D11">
        <v>0.68184500000000003</v>
      </c>
      <c r="E11">
        <v>0.18</v>
      </c>
      <c r="F11">
        <f t="shared" si="0"/>
        <v>3.999999999999998E-2</v>
      </c>
      <c r="G11">
        <f t="shared" si="3"/>
        <v>0.18971057700000005</v>
      </c>
      <c r="H11">
        <f t="shared" si="4"/>
        <v>3.5990103025672945E-2</v>
      </c>
      <c r="I11">
        <v>0.62933300000000003</v>
      </c>
      <c r="J11">
        <v>0.18</v>
      </c>
      <c r="K11">
        <f t="shared" si="1"/>
        <v>3.999999999999998E-2</v>
      </c>
      <c r="L11">
        <f t="shared" si="5"/>
        <v>0.13719857700000004</v>
      </c>
      <c r="M11">
        <f t="shared" si="6"/>
        <v>1.8823449530824942E-2</v>
      </c>
      <c r="N11">
        <v>0.667489</v>
      </c>
      <c r="O11">
        <v>0.18</v>
      </c>
      <c r="P11">
        <f t="shared" si="2"/>
        <v>3.999999999999998E-2</v>
      </c>
      <c r="Q11">
        <f t="shared" si="7"/>
        <v>0.17535457700000001</v>
      </c>
      <c r="R11">
        <f t="shared" si="8"/>
        <v>3.0749227674848934E-2</v>
      </c>
    </row>
    <row r="12" spans="1:26" x14ac:dyDescent="0.25">
      <c r="A12">
        <v>5.9867481E-2</v>
      </c>
      <c r="B12">
        <v>0.48816433999999997</v>
      </c>
      <c r="D12">
        <v>0.68000899999999997</v>
      </c>
      <c r="E12">
        <v>0.2</v>
      </c>
      <c r="F12">
        <f t="shared" si="0"/>
        <v>0.06</v>
      </c>
      <c r="G12">
        <f t="shared" si="3"/>
        <v>0.19184466</v>
      </c>
      <c r="H12">
        <f t="shared" si="4"/>
        <v>3.6804373570515601E-2</v>
      </c>
      <c r="I12">
        <v>0.64209799999999995</v>
      </c>
      <c r="J12">
        <v>0.2</v>
      </c>
      <c r="K12">
        <f t="shared" si="1"/>
        <v>0.06</v>
      </c>
      <c r="L12">
        <f t="shared" si="5"/>
        <v>0.15393365999999997</v>
      </c>
      <c r="M12">
        <f t="shared" si="6"/>
        <v>2.3695571680995592E-2</v>
      </c>
      <c r="N12">
        <v>0.63694300000000004</v>
      </c>
      <c r="O12">
        <v>0.2</v>
      </c>
      <c r="P12">
        <f t="shared" si="2"/>
        <v>0.06</v>
      </c>
      <c r="Q12">
        <f t="shared" si="7"/>
        <v>0.14877866000000006</v>
      </c>
      <c r="R12">
        <f t="shared" si="8"/>
        <v>2.213508967139562E-2</v>
      </c>
    </row>
    <row r="13" spans="1:26" x14ac:dyDescent="0.25">
      <c r="A13">
        <v>7.9861786000000004E-2</v>
      </c>
      <c r="B13">
        <v>0.456865191</v>
      </c>
      <c r="D13">
        <v>0.66693499999999994</v>
      </c>
      <c r="E13">
        <v>0.22</v>
      </c>
      <c r="F13">
        <f t="shared" si="0"/>
        <v>7.9999999999999988E-2</v>
      </c>
      <c r="G13">
        <f t="shared" si="3"/>
        <v>0.21006980899999994</v>
      </c>
      <c r="H13">
        <f t="shared" si="4"/>
        <v>4.4129324653296456E-2</v>
      </c>
      <c r="I13">
        <v>0.64420599999999995</v>
      </c>
      <c r="J13">
        <v>0.22</v>
      </c>
      <c r="K13">
        <f t="shared" si="1"/>
        <v>7.9999999999999988E-2</v>
      </c>
      <c r="L13">
        <f t="shared" si="5"/>
        <v>0.18734080899999994</v>
      </c>
      <c r="M13">
        <f t="shared" si="6"/>
        <v>3.5096578716774463E-2</v>
      </c>
      <c r="N13">
        <v>0.61912400000000001</v>
      </c>
      <c r="O13">
        <v>0.22</v>
      </c>
      <c r="P13">
        <f t="shared" si="2"/>
        <v>7.9999999999999988E-2</v>
      </c>
      <c r="Q13">
        <f t="shared" si="7"/>
        <v>0.162258809</v>
      </c>
      <c r="R13">
        <f t="shared" si="8"/>
        <v>2.6327921098098481E-2</v>
      </c>
    </row>
    <row r="14" spans="1:26" x14ac:dyDescent="0.25">
      <c r="A14">
        <v>0.100051339</v>
      </c>
      <c r="B14">
        <v>0.42667406000000002</v>
      </c>
      <c r="D14">
        <v>0.656829</v>
      </c>
      <c r="E14">
        <v>0.24</v>
      </c>
      <c r="F14">
        <f t="shared" si="0"/>
        <v>9.9999999999999978E-2</v>
      </c>
      <c r="G14">
        <f t="shared" si="3"/>
        <v>0.23015493999999997</v>
      </c>
      <c r="H14">
        <f t="shared" si="4"/>
        <v>5.2971296406403585E-2</v>
      </c>
      <c r="I14">
        <v>0.67077600000000004</v>
      </c>
      <c r="J14">
        <v>0.24</v>
      </c>
      <c r="K14">
        <f t="shared" si="1"/>
        <v>9.9999999999999978E-2</v>
      </c>
      <c r="L14">
        <f t="shared" si="5"/>
        <v>0.24410194000000002</v>
      </c>
      <c r="M14">
        <f t="shared" si="6"/>
        <v>5.9585757111763608E-2</v>
      </c>
      <c r="N14">
        <v>0.627162</v>
      </c>
      <c r="O14">
        <v>0.24</v>
      </c>
      <c r="P14">
        <f t="shared" si="2"/>
        <v>9.9999999999999978E-2</v>
      </c>
      <c r="Q14">
        <f t="shared" si="7"/>
        <v>0.20048793999999998</v>
      </c>
      <c r="R14">
        <f t="shared" si="8"/>
        <v>4.0195414085443588E-2</v>
      </c>
    </row>
    <row r="15" spans="1:26" x14ac:dyDescent="0.25">
      <c r="A15">
        <v>0.119747978</v>
      </c>
      <c r="B15">
        <v>0.43736455299999999</v>
      </c>
      <c r="D15">
        <v>0.658362</v>
      </c>
      <c r="E15">
        <v>0.26</v>
      </c>
      <c r="F15">
        <f t="shared" si="0"/>
        <v>0.12</v>
      </c>
      <c r="G15">
        <f t="shared" si="3"/>
        <v>0.22099744700000001</v>
      </c>
      <c r="H15">
        <f t="shared" si="4"/>
        <v>4.8839871580517814E-2</v>
      </c>
      <c r="I15">
        <v>0.68312499999999998</v>
      </c>
      <c r="J15">
        <v>0.26</v>
      </c>
      <c r="K15">
        <f t="shared" si="1"/>
        <v>0.12</v>
      </c>
      <c r="L15">
        <f t="shared" si="5"/>
        <v>0.24576044699999999</v>
      </c>
      <c r="M15">
        <f t="shared" si="6"/>
        <v>6.0398197309639808E-2</v>
      </c>
      <c r="N15">
        <v>0.60801300000000003</v>
      </c>
      <c r="O15">
        <v>0.26</v>
      </c>
      <c r="P15">
        <f t="shared" si="2"/>
        <v>0.12</v>
      </c>
      <c r="Q15">
        <f t="shared" si="7"/>
        <v>0.17064844700000004</v>
      </c>
      <c r="R15">
        <f t="shared" si="8"/>
        <v>2.9120892463511822E-2</v>
      </c>
    </row>
    <row r="16" spans="1:26" x14ac:dyDescent="0.25">
      <c r="A16">
        <v>0.13994832300000001</v>
      </c>
      <c r="B16">
        <v>0.44096288500000003</v>
      </c>
      <c r="D16">
        <v>0.66905899999999996</v>
      </c>
      <c r="E16">
        <v>0.28000000000000003</v>
      </c>
      <c r="F16">
        <f t="shared" si="0"/>
        <v>0.14000000000000001</v>
      </c>
      <c r="G16">
        <f>D16-B16</f>
        <v>0.22809611499999993</v>
      </c>
      <c r="H16">
        <f>G16^2</f>
        <v>5.2027837678093193E-2</v>
      </c>
      <c r="I16">
        <v>0.65587399999999996</v>
      </c>
      <c r="J16">
        <v>0.28000000000000003</v>
      </c>
      <c r="K16">
        <f t="shared" si="1"/>
        <v>0.14000000000000001</v>
      </c>
      <c r="L16">
        <f t="shared" si="5"/>
        <v>0.21491111499999993</v>
      </c>
      <c r="M16">
        <f t="shared" si="6"/>
        <v>4.6186787350543192E-2</v>
      </c>
      <c r="N16">
        <v>0.59124600000000005</v>
      </c>
      <c r="O16">
        <v>0.28000000000000003</v>
      </c>
      <c r="P16">
        <f t="shared" si="2"/>
        <v>0.14000000000000001</v>
      </c>
      <c r="Q16">
        <f t="shared" si="7"/>
        <v>0.15028311500000002</v>
      </c>
      <c r="R16">
        <f t="shared" si="8"/>
        <v>2.258501465410323E-2</v>
      </c>
    </row>
    <row r="17" spans="4:19" x14ac:dyDescent="0.25">
      <c r="G17">
        <f>SUM(G4:G16)/13</f>
        <v>0.16942732476923078</v>
      </c>
      <c r="H17">
        <f>SUM(H4:H16)/13</f>
        <v>3.1484029519618012E-2</v>
      </c>
      <c r="I17">
        <f>MAX(G4:G16)</f>
        <v>0.23015493999999997</v>
      </c>
      <c r="K17">
        <f>SUM(K4:K16)/13</f>
        <v>1.9999999999999993E-2</v>
      </c>
      <c r="L17">
        <f>SUM(L4:L16)/13</f>
        <v>0.15126286323076923</v>
      </c>
      <c r="M17">
        <f>SUM(M4:M16)/13</f>
        <v>2.621836026275878E-2</v>
      </c>
      <c r="N17">
        <f>MAX(L4:L16)</f>
        <v>0.24576044699999999</v>
      </c>
      <c r="Q17">
        <f>SUM(Q4:Q16)/13</f>
        <v>0.14212063246153847</v>
      </c>
      <c r="R17">
        <f>SUM(R4:R16)/13</f>
        <v>2.2395348462005707E-2</v>
      </c>
      <c r="S17">
        <f>MAX(Q4:Q16)</f>
        <v>0.22037089900000001</v>
      </c>
    </row>
    <row r="20" spans="4:19" x14ac:dyDescent="0.25">
      <c r="D20" s="1">
        <v>1E-4</v>
      </c>
      <c r="E20" t="s">
        <v>27</v>
      </c>
      <c r="N20" s="1">
        <v>1E-4</v>
      </c>
      <c r="O20" t="s">
        <v>27</v>
      </c>
    </row>
    <row r="21" spans="4:19" x14ac:dyDescent="0.25">
      <c r="D21">
        <v>0.02</v>
      </c>
      <c r="E21" t="s">
        <v>28</v>
      </c>
      <c r="N21">
        <v>5.0000000000000001E-3</v>
      </c>
      <c r="O21" t="s">
        <v>29</v>
      </c>
    </row>
    <row r="22" spans="4:19" x14ac:dyDescent="0.25">
      <c r="D22" t="s">
        <v>24</v>
      </c>
      <c r="E22" t="s">
        <v>25</v>
      </c>
      <c r="F22" t="s">
        <v>26</v>
      </c>
      <c r="N22" t="s">
        <v>24</v>
      </c>
      <c r="O22" t="s">
        <v>25</v>
      </c>
      <c r="P22" t="s">
        <v>26</v>
      </c>
    </row>
    <row r="23" spans="4:19" x14ac:dyDescent="0.25">
      <c r="D23">
        <v>0.55913999999999997</v>
      </c>
      <c r="E23">
        <v>0.04</v>
      </c>
      <c r="F23">
        <f t="shared" ref="F23:F35" si="9">E23-0.14</f>
        <v>-0.1</v>
      </c>
      <c r="G23">
        <f>D23-B4</f>
        <v>3.8305689999999948E-2</v>
      </c>
      <c r="H23">
        <f>G23^2</f>
        <v>1.467325886376096E-3</v>
      </c>
      <c r="N23">
        <v>0.67573000000000005</v>
      </c>
      <c r="O23">
        <v>0.04</v>
      </c>
      <c r="P23">
        <f t="shared" ref="P23:P35" si="10">O23-0.14</f>
        <v>-0.1</v>
      </c>
      <c r="Q23">
        <f>N23-B4</f>
        <v>0.15489569000000003</v>
      </c>
      <c r="R23">
        <f>Q23^2</f>
        <v>2.3992674780576109E-2</v>
      </c>
    </row>
    <row r="24" spans="4:19" x14ac:dyDescent="0.25">
      <c r="D24">
        <v>0.59251299999999996</v>
      </c>
      <c r="E24">
        <v>0.06</v>
      </c>
      <c r="F24">
        <f t="shared" si="9"/>
        <v>-8.0000000000000016E-2</v>
      </c>
      <c r="G24">
        <f t="shared" ref="G24:G35" si="11">D24-B5</f>
        <v>6.3901001999999929E-2</v>
      </c>
      <c r="H24">
        <f t="shared" ref="H24:H34" si="12">G24^2</f>
        <v>4.0833380566039947E-3</v>
      </c>
      <c r="N24">
        <v>0.69651200000000002</v>
      </c>
      <c r="O24">
        <v>0.06</v>
      </c>
      <c r="P24">
        <f t="shared" si="10"/>
        <v>-8.0000000000000016E-2</v>
      </c>
      <c r="Q24">
        <f t="shared" ref="Q24:Q35" si="13">N24-B5</f>
        <v>0.16790000199999999</v>
      </c>
      <c r="R24">
        <f t="shared" ref="R24:R35" si="14">Q24^2</f>
        <v>2.81904106716E-2</v>
      </c>
    </row>
    <row r="25" spans="4:19" x14ac:dyDescent="0.25">
      <c r="D25">
        <v>0.61882499999999996</v>
      </c>
      <c r="E25">
        <v>0.08</v>
      </c>
      <c r="F25">
        <f t="shared" si="9"/>
        <v>-6.0000000000000012E-2</v>
      </c>
      <c r="G25">
        <f t="shared" si="11"/>
        <v>5.0796207999999954E-2</v>
      </c>
      <c r="H25">
        <f t="shared" si="12"/>
        <v>2.5802547471792591E-3</v>
      </c>
      <c r="N25">
        <v>0.66375099999999998</v>
      </c>
      <c r="O25">
        <v>0.08</v>
      </c>
      <c r="P25">
        <f t="shared" si="10"/>
        <v>-6.0000000000000012E-2</v>
      </c>
      <c r="Q25">
        <f t="shared" si="13"/>
        <v>9.5722207999999975E-2</v>
      </c>
      <c r="R25">
        <f t="shared" si="14"/>
        <v>9.1627411043952601E-3</v>
      </c>
    </row>
    <row r="26" spans="4:19" x14ac:dyDescent="0.25">
      <c r="D26">
        <v>0.619811</v>
      </c>
      <c r="E26">
        <v>0.1</v>
      </c>
      <c r="F26">
        <f t="shared" si="9"/>
        <v>-4.0000000000000008E-2</v>
      </c>
      <c r="G26">
        <f t="shared" si="11"/>
        <v>5.3657697000000004E-2</v>
      </c>
      <c r="H26">
        <f t="shared" si="12"/>
        <v>2.8791484473438093E-3</v>
      </c>
      <c r="N26">
        <v>0.67083999999999999</v>
      </c>
      <c r="O26">
        <v>0.1</v>
      </c>
      <c r="P26">
        <f t="shared" si="10"/>
        <v>-4.0000000000000008E-2</v>
      </c>
      <c r="Q26">
        <f t="shared" si="13"/>
        <v>0.104686697</v>
      </c>
      <c r="R26">
        <f t="shared" si="14"/>
        <v>1.0959304528769809E-2</v>
      </c>
    </row>
    <row r="27" spans="4:19" x14ac:dyDescent="0.25">
      <c r="D27">
        <v>0.59131999999999996</v>
      </c>
      <c r="E27">
        <v>0.12</v>
      </c>
      <c r="F27">
        <f t="shared" si="9"/>
        <v>-2.0000000000000018E-2</v>
      </c>
      <c r="G27">
        <f t="shared" si="11"/>
        <v>2.5366514000000007E-2</v>
      </c>
      <c r="H27">
        <f t="shared" si="12"/>
        <v>6.4346003251219638E-4</v>
      </c>
      <c r="N27">
        <v>0.68079699999999999</v>
      </c>
      <c r="O27">
        <v>0.12</v>
      </c>
      <c r="P27">
        <f t="shared" si="10"/>
        <v>-2.0000000000000018E-2</v>
      </c>
      <c r="Q27">
        <f t="shared" si="13"/>
        <v>0.11484351400000004</v>
      </c>
      <c r="R27">
        <f t="shared" si="14"/>
        <v>1.3189032707868205E-2</v>
      </c>
    </row>
    <row r="28" spans="4:19" x14ac:dyDescent="0.25">
      <c r="D28">
        <v>0.55371599999999999</v>
      </c>
      <c r="E28">
        <v>0.14000000000000001</v>
      </c>
      <c r="F28">
        <f t="shared" si="9"/>
        <v>0</v>
      </c>
      <c r="G28">
        <f t="shared" si="11"/>
        <v>4.4873664000000035E-2</v>
      </c>
      <c r="H28">
        <f t="shared" si="12"/>
        <v>2.0136457207848993E-3</v>
      </c>
      <c r="N28">
        <v>0.66561599999999999</v>
      </c>
      <c r="O28">
        <v>0.14000000000000001</v>
      </c>
      <c r="P28">
        <f t="shared" si="10"/>
        <v>0</v>
      </c>
      <c r="Q28">
        <f t="shared" si="13"/>
        <v>0.15677366400000003</v>
      </c>
      <c r="R28">
        <f t="shared" si="14"/>
        <v>2.4577981723984905E-2</v>
      </c>
    </row>
    <row r="29" spans="4:19" x14ac:dyDescent="0.25">
      <c r="D29">
        <v>0.55462</v>
      </c>
      <c r="E29">
        <v>0.16</v>
      </c>
      <c r="F29">
        <f t="shared" si="9"/>
        <v>1.999999999999999E-2</v>
      </c>
      <c r="G29">
        <f t="shared" si="11"/>
        <v>9.2072898999999986E-2</v>
      </c>
      <c r="H29">
        <f t="shared" si="12"/>
        <v>8.4774187302641985E-3</v>
      </c>
      <c r="N29">
        <v>0.65042599999999995</v>
      </c>
      <c r="O29">
        <v>0.16</v>
      </c>
      <c r="P29">
        <f t="shared" si="10"/>
        <v>1.999999999999999E-2</v>
      </c>
      <c r="Q29">
        <f t="shared" si="13"/>
        <v>0.18787889899999993</v>
      </c>
      <c r="R29">
        <f t="shared" si="14"/>
        <v>3.5298480689452176E-2</v>
      </c>
    </row>
    <row r="30" spans="4:19" x14ac:dyDescent="0.25">
      <c r="D30">
        <v>0.59925899999999999</v>
      </c>
      <c r="E30">
        <v>0.18</v>
      </c>
      <c r="F30">
        <f t="shared" si="9"/>
        <v>3.999999999999998E-2</v>
      </c>
      <c r="G30">
        <f t="shared" si="11"/>
        <v>0.107124577</v>
      </c>
      <c r="H30">
        <f t="shared" si="12"/>
        <v>1.1475674997428929E-2</v>
      </c>
      <c r="N30">
        <v>0.65399600000000002</v>
      </c>
      <c r="O30">
        <v>0.18</v>
      </c>
      <c r="P30">
        <f t="shared" si="10"/>
        <v>3.999999999999998E-2</v>
      </c>
      <c r="Q30">
        <f t="shared" si="13"/>
        <v>0.16186157700000003</v>
      </c>
      <c r="R30">
        <f t="shared" si="14"/>
        <v>2.6199170108926941E-2</v>
      </c>
    </row>
    <row r="31" spans="4:19" x14ac:dyDescent="0.25">
      <c r="D31">
        <v>0.62527699999999997</v>
      </c>
      <c r="E31">
        <v>0.2</v>
      </c>
      <c r="F31">
        <f t="shared" si="9"/>
        <v>0.06</v>
      </c>
      <c r="G31">
        <f t="shared" si="11"/>
        <v>0.13711266</v>
      </c>
      <c r="H31">
        <f t="shared" si="12"/>
        <v>1.87998815322756E-2</v>
      </c>
      <c r="N31">
        <v>0.63499899999999998</v>
      </c>
      <c r="O31">
        <v>0.2</v>
      </c>
      <c r="P31">
        <f t="shared" si="10"/>
        <v>0.06</v>
      </c>
      <c r="Q31">
        <f t="shared" si="13"/>
        <v>0.14683466000000001</v>
      </c>
      <c r="R31">
        <f t="shared" si="14"/>
        <v>2.1560417377315601E-2</v>
      </c>
    </row>
    <row r="32" spans="4:19" x14ac:dyDescent="0.25">
      <c r="D32">
        <v>0.60567499999999996</v>
      </c>
      <c r="E32">
        <v>0.22</v>
      </c>
      <c r="F32">
        <f t="shared" si="9"/>
        <v>7.9999999999999988E-2</v>
      </c>
      <c r="G32">
        <f t="shared" si="11"/>
        <v>0.14880980899999996</v>
      </c>
      <c r="H32">
        <f t="shared" si="12"/>
        <v>2.2144359254616469E-2</v>
      </c>
      <c r="N32">
        <v>0.65408599999999995</v>
      </c>
      <c r="O32">
        <v>0.22</v>
      </c>
      <c r="P32">
        <f t="shared" si="10"/>
        <v>7.9999999999999988E-2</v>
      </c>
      <c r="Q32">
        <f t="shared" si="13"/>
        <v>0.19722080899999994</v>
      </c>
      <c r="R32">
        <f t="shared" si="14"/>
        <v>3.889604750261446E-2</v>
      </c>
    </row>
    <row r="33" spans="4:19" x14ac:dyDescent="0.25">
      <c r="D33">
        <v>0.56860100000000002</v>
      </c>
      <c r="E33">
        <v>0.24</v>
      </c>
      <c r="F33">
        <f t="shared" si="9"/>
        <v>9.9999999999999978E-2</v>
      </c>
      <c r="G33">
        <f t="shared" si="11"/>
        <v>0.14192694</v>
      </c>
      <c r="H33">
        <f t="shared" si="12"/>
        <v>2.01432562977636E-2</v>
      </c>
      <c r="N33">
        <v>0.67018599999999995</v>
      </c>
      <c r="O33">
        <v>0.24</v>
      </c>
      <c r="P33">
        <f t="shared" si="10"/>
        <v>9.9999999999999978E-2</v>
      </c>
      <c r="Q33">
        <f t="shared" si="13"/>
        <v>0.24351193999999993</v>
      </c>
      <c r="R33">
        <f t="shared" si="14"/>
        <v>5.9298064922563565E-2</v>
      </c>
    </row>
    <row r="34" spans="4:19" x14ac:dyDescent="0.25">
      <c r="D34">
        <v>0.54630999999999996</v>
      </c>
      <c r="E34">
        <v>0.26</v>
      </c>
      <c r="F34">
        <f t="shared" si="9"/>
        <v>0.12</v>
      </c>
      <c r="G34">
        <f t="shared" si="11"/>
        <v>0.10894544699999997</v>
      </c>
      <c r="H34">
        <f t="shared" si="12"/>
        <v>1.1869110422029804E-2</v>
      </c>
      <c r="N34">
        <v>0.67170600000000003</v>
      </c>
      <c r="O34">
        <v>0.26</v>
      </c>
      <c r="P34">
        <f t="shared" si="10"/>
        <v>0.12</v>
      </c>
      <c r="Q34">
        <f t="shared" si="13"/>
        <v>0.23434144700000004</v>
      </c>
      <c r="R34">
        <f t="shared" si="14"/>
        <v>5.4915913782053828E-2</v>
      </c>
    </row>
    <row r="35" spans="4:19" x14ac:dyDescent="0.25">
      <c r="D35">
        <v>0.54231099999999999</v>
      </c>
      <c r="E35">
        <v>0.28000000000000003</v>
      </c>
      <c r="F35">
        <f t="shared" si="9"/>
        <v>0.14000000000000001</v>
      </c>
      <c r="G35">
        <f t="shared" si="11"/>
        <v>0.10134811499999996</v>
      </c>
      <c r="H35">
        <f>G35^2</f>
        <v>1.0271440414053217E-2</v>
      </c>
      <c r="N35">
        <v>0.65933200000000003</v>
      </c>
      <c r="O35">
        <v>0.28000000000000003</v>
      </c>
      <c r="P35">
        <f t="shared" si="10"/>
        <v>0.14000000000000001</v>
      </c>
      <c r="Q35">
        <f t="shared" si="13"/>
        <v>0.218369115</v>
      </c>
      <c r="R35">
        <f t="shared" si="14"/>
        <v>4.7685070385883224E-2</v>
      </c>
    </row>
    <row r="36" spans="4:19" x14ac:dyDescent="0.25">
      <c r="G36">
        <f>SUM(G23:G35)/13</f>
        <v>8.5710863230769208E-2</v>
      </c>
      <c r="H36">
        <f>SUM(H23:H35)/13</f>
        <v>8.9883318876332365E-3</v>
      </c>
      <c r="I36">
        <f>MAX(G23:G35)</f>
        <v>0.14880980899999996</v>
      </c>
      <c r="Q36">
        <f>SUM(Q23:Q35)/13</f>
        <v>0.16806463246153847</v>
      </c>
      <c r="R36">
        <f>SUM(R23:R35)/13</f>
        <v>3.0301946945077238E-2</v>
      </c>
      <c r="S36">
        <f>MAX(Q23:Q35)</f>
        <v>0.24351193999999993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2A11072680A4C82E406F5D35404E6" ma:contentTypeVersion="6" ma:contentTypeDescription="Create a new document." ma:contentTypeScope="" ma:versionID="3aa1d4a951648c0c8a5d795bea01e8e6">
  <xsd:schema xmlns:xsd="http://www.w3.org/2001/XMLSchema" xmlns:xs="http://www.w3.org/2001/XMLSchema" xmlns:p="http://schemas.microsoft.com/office/2006/metadata/properties" xmlns:ns3="055e91e1-91e3-4108-a385-a0d483273f43" targetNamespace="http://schemas.microsoft.com/office/2006/metadata/properties" ma:root="true" ma:fieldsID="f3eab4b9dc71142966dbf2dfbf37cbe2" ns3:_="">
    <xsd:import namespace="055e91e1-91e3-4108-a385-a0d483273f4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e91e1-91e3-4108-a385-a0d483273f4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5e91e1-91e3-4108-a385-a0d483273f43" xsi:nil="true"/>
  </documentManagement>
</p:properties>
</file>

<file path=customXml/itemProps1.xml><?xml version="1.0" encoding="utf-8"?>
<ds:datastoreItem xmlns:ds="http://schemas.openxmlformats.org/officeDocument/2006/customXml" ds:itemID="{7D58D77F-2C81-4449-9F82-6170BDD7EB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FB0DB8-245E-45CF-A4A3-97DE3C291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5e91e1-91e3-4108-a385-a0d483273f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F17705-76D4-46AD-AD37-E56E88F06031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55e91e1-91e3-4108-a385-a0d483273f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Analytical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Seshadri, Srinivasan</dc:creator>
  <cp:lastModifiedBy>Misa, Adam</cp:lastModifiedBy>
  <dcterms:created xsi:type="dcterms:W3CDTF">2024-12-05T14:58:51Z</dcterms:created>
  <dcterms:modified xsi:type="dcterms:W3CDTF">2024-12-06T20:54:22Z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0x0101008A72A11072680A4C82E406F5D35404E6</vt:lpwstr>
  </property>
</Properties>
</file>