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765" windowWidth="15600" windowHeight="7980" tabRatio="754" activeTab="3"/>
  </bookViews>
  <sheets>
    <sheet name="Admin" sheetId="11" r:id="rId1"/>
    <sheet name="COMM-DataSharing-OwnCtr" sheetId="4" r:id="rId2"/>
    <sheet name="COMM-DataSharing-CrossCtr" sheetId="1" r:id="rId3"/>
    <sheet name="StudyData-DataSharing" sheetId="3" r:id="rId4"/>
    <sheet name="ArchiveCx-ObsoleteStudyShares" sheetId="12" r:id="rId5"/>
    <sheet name="Sheet1" sheetId="13" r:id="rId6"/>
  </sheets>
  <definedNames>
    <definedName name="_xlnm._FilterDatabase" localSheetId="2" hidden="1">'COMM-DataSharing-CrossCtr'!$A$2:$AF$84</definedName>
    <definedName name="_xlnm._FilterDatabase" localSheetId="1" hidden="1">'COMM-DataSharing-OwnCtr'!$A$2:$HL$56</definedName>
    <definedName name="_xlnm._FilterDatabase" localSheetId="3" hidden="1">'StudyData-DataSharing'!$A$4:$AP$66</definedName>
    <definedName name="Check2" localSheetId="2">'COMM-DataSharing-CrossCtr'!#REF!</definedName>
  </definedNames>
  <calcPr calcId="145621"/>
  <pivotCaches>
    <pivotCache cacheId="4" r:id="rId7"/>
  </pivotCaches>
</workbook>
</file>

<file path=xl/calcChain.xml><?xml version="1.0" encoding="utf-8"?>
<calcChain xmlns="http://schemas.openxmlformats.org/spreadsheetml/2006/main">
  <c r="G15" i="1" l="1"/>
  <c r="G66" i="1" l="1"/>
  <c r="G67" i="1"/>
  <c r="G68" i="1"/>
  <c r="G69" i="1"/>
  <c r="G70" i="1"/>
  <c r="G71" i="1"/>
  <c r="G72" i="1"/>
  <c r="G73" i="1"/>
  <c r="G74" i="1"/>
  <c r="G75" i="1"/>
  <c r="G76" i="1"/>
  <c r="G77" i="1"/>
  <c r="G78" i="1"/>
  <c r="G79" i="1"/>
  <c r="G80" i="1"/>
  <c r="G81" i="1"/>
  <c r="G82" i="1"/>
  <c r="G83" i="1"/>
  <c r="G84" i="1"/>
  <c r="C19" i="3" l="1"/>
  <c r="C18" i="3"/>
  <c r="G63" i="1" l="1"/>
  <c r="C43" i="3" l="1"/>
  <c r="G64" i="1" l="1"/>
  <c r="G65" i="1"/>
  <c r="G58" i="1" l="1"/>
  <c r="G59" i="1"/>
  <c r="G60" i="1"/>
  <c r="G61" i="1"/>
  <c r="G62" i="1"/>
  <c r="C60" i="1" l="1"/>
  <c r="D60" i="1" s="1"/>
  <c r="C61" i="1"/>
  <c r="D61" i="1" s="1"/>
  <c r="C62" i="1"/>
  <c r="D62" i="1" s="1"/>
  <c r="C63" i="1"/>
  <c r="D63" i="1" s="1"/>
  <c r="C64" i="1"/>
  <c r="D64" i="1" s="1"/>
  <c r="C65" i="1"/>
  <c r="D65" i="1" s="1"/>
  <c r="C59" i="1" l="1"/>
  <c r="D59" i="1" s="1"/>
  <c r="C39" i="3" l="1"/>
  <c r="G57" i="1" l="1"/>
  <c r="G56" i="1"/>
  <c r="G55" i="1" l="1"/>
  <c r="G54" i="1" l="1"/>
  <c r="G48" i="1"/>
  <c r="G50" i="1" l="1"/>
  <c r="G51" i="1"/>
  <c r="G52" i="1"/>
  <c r="G53" i="1"/>
  <c r="G49" i="1" l="1"/>
  <c r="C49" i="1"/>
  <c r="D49" i="1" s="1"/>
  <c r="C51" i="1"/>
  <c r="D51" i="1" s="1"/>
  <c r="C50" i="1"/>
  <c r="D50" i="1" s="1"/>
  <c r="C48" i="1"/>
  <c r="D48" i="1" s="1"/>
  <c r="G47" i="1"/>
  <c r="G45" i="1"/>
  <c r="G46" i="1"/>
  <c r="G44" i="1"/>
  <c r="C16" i="3"/>
  <c r="C17" i="3"/>
  <c r="C20" i="3"/>
  <c r="C21" i="3"/>
  <c r="C22" i="3"/>
  <c r="C23" i="3"/>
  <c r="C24" i="3"/>
  <c r="C25" i="3"/>
  <c r="C26" i="3"/>
  <c r="C27" i="3"/>
  <c r="C28" i="3"/>
  <c r="C29" i="3"/>
  <c r="C30" i="3"/>
  <c r="C31" i="3"/>
  <c r="C32" i="3"/>
  <c r="C33" i="3"/>
  <c r="C34" i="3"/>
  <c r="C35" i="3"/>
  <c r="C36" i="3"/>
  <c r="C37" i="3"/>
  <c r="C38" i="3"/>
  <c r="C40" i="3"/>
  <c r="C41" i="3"/>
  <c r="C42" i="3"/>
  <c r="C44" i="3"/>
  <c r="C45" i="3"/>
  <c r="C46" i="3"/>
  <c r="C47" i="3"/>
  <c r="C48" i="3"/>
  <c r="C49" i="3"/>
  <c r="C50" i="3"/>
  <c r="C51" i="3"/>
  <c r="C52" i="3"/>
  <c r="C53" i="3"/>
  <c r="C54" i="3"/>
  <c r="C55" i="3"/>
  <c r="C56" i="3"/>
  <c r="C57" i="3"/>
  <c r="C58" i="3"/>
  <c r="C59" i="3"/>
  <c r="C60" i="3"/>
  <c r="C61" i="3"/>
  <c r="C62" i="3"/>
  <c r="C63" i="3"/>
  <c r="C64" i="3"/>
  <c r="C65" i="3"/>
  <c r="C66" i="3"/>
  <c r="C15" i="3"/>
  <c r="G42" i="1"/>
  <c r="G43" i="1"/>
  <c r="G37" i="1"/>
  <c r="G35" i="1"/>
  <c r="G34" i="1"/>
  <c r="G33" i="1"/>
  <c r="G32" i="1"/>
  <c r="G41" i="1"/>
  <c r="G40" i="1"/>
  <c r="G39" i="1"/>
  <c r="G38" i="1"/>
  <c r="G31" i="1"/>
  <c r="G30" i="1"/>
  <c r="G29" i="1"/>
  <c r="G28" i="1"/>
  <c r="G27" i="1"/>
  <c r="G26" i="1"/>
  <c r="G25" i="1"/>
  <c r="G24" i="1"/>
  <c r="G23" i="1"/>
  <c r="G22" i="1"/>
  <c r="G21" i="1"/>
  <c r="G20" i="1"/>
  <c r="G19" i="1"/>
  <c r="G18" i="1"/>
  <c r="G17" i="1"/>
  <c r="G16" i="1"/>
  <c r="G14" i="1"/>
  <c r="G13" i="1"/>
  <c r="G12" i="1"/>
  <c r="G11" i="1"/>
  <c r="G10" i="1"/>
  <c r="G9" i="1"/>
  <c r="G8" i="1"/>
  <c r="C56" i="4"/>
  <c r="C55" i="4"/>
  <c r="C54" i="4"/>
  <c r="C53" i="4"/>
  <c r="C52" i="4"/>
  <c r="C51" i="4"/>
  <c r="C50" i="4"/>
  <c r="C49" i="4"/>
  <c r="C48" i="4"/>
  <c r="C47" i="4"/>
  <c r="C46" i="4"/>
  <c r="C45" i="4"/>
  <c r="C44" i="4"/>
  <c r="C43" i="4"/>
  <c r="C42" i="4"/>
  <c r="C41" i="4"/>
  <c r="C40" i="4"/>
  <c r="C39" i="4"/>
  <c r="C38" i="4"/>
  <c r="C37" i="4"/>
  <c r="C36" i="4"/>
  <c r="C35" i="4"/>
  <c r="C34" i="4"/>
  <c r="C33" i="4"/>
  <c r="C32" i="4"/>
  <c r="C31" i="4"/>
  <c r="C30" i="4"/>
  <c r="D30" i="4" s="1"/>
  <c r="C29" i="4"/>
  <c r="D29" i="4" s="1"/>
  <c r="C28" i="4"/>
  <c r="D28" i="4" s="1"/>
  <c r="C27" i="4"/>
  <c r="D27" i="4" s="1"/>
  <c r="C26" i="4"/>
  <c r="D26" i="4" s="1"/>
  <c r="C25" i="4"/>
  <c r="D25" i="4" s="1"/>
  <c r="C24" i="4"/>
  <c r="D24" i="4" s="1"/>
  <c r="C23" i="4"/>
  <c r="D23" i="4" s="1"/>
  <c r="C22" i="4"/>
  <c r="D22" i="4" s="1"/>
  <c r="C21" i="4"/>
  <c r="D21" i="4" s="1"/>
  <c r="C20" i="4"/>
  <c r="D20" i="4" s="1"/>
  <c r="C19" i="4"/>
  <c r="D19" i="4" s="1"/>
  <c r="C18" i="4"/>
  <c r="D18" i="4" s="1"/>
  <c r="C17" i="4"/>
  <c r="D17" i="4" s="1"/>
  <c r="C16" i="4"/>
  <c r="D16" i="4" s="1"/>
  <c r="C15" i="4"/>
  <c r="D15" i="4" s="1"/>
  <c r="C14" i="4"/>
  <c r="D14" i="4" s="1"/>
  <c r="C13" i="4"/>
  <c r="D13" i="4" s="1"/>
  <c r="C12" i="4"/>
  <c r="D12" i="4" s="1"/>
  <c r="C11" i="4"/>
  <c r="D11" i="4" s="1"/>
  <c r="C10" i="4"/>
  <c r="D10" i="4" s="1"/>
  <c r="C9" i="4"/>
  <c r="D9" i="4" s="1"/>
  <c r="C8" i="4"/>
  <c r="D8" i="4" s="1"/>
  <c r="C7" i="4"/>
  <c r="D7" i="4" s="1"/>
  <c r="C58" i="1"/>
  <c r="D58" i="1" s="1"/>
  <c r="C57" i="1"/>
  <c r="D57" i="1" s="1"/>
  <c r="C56" i="1"/>
  <c r="D56" i="1" s="1"/>
  <c r="C55" i="1"/>
  <c r="D55" i="1" s="1"/>
  <c r="C54" i="1"/>
  <c r="D54" i="1" s="1"/>
  <c r="C53" i="1"/>
  <c r="D53" i="1" s="1"/>
  <c r="C52" i="1"/>
  <c r="D52"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alcChain>
</file>

<file path=xl/comments1.xml><?xml version="1.0" encoding="utf-8"?>
<comments xmlns="http://schemas.openxmlformats.org/spreadsheetml/2006/main">
  <authors>
    <author>Cairn Seale</author>
  </authors>
  <commentList>
    <comment ref="E12" authorId="0">
      <text>
        <r>
          <rPr>
            <b/>
            <sz val="9"/>
            <color indexed="81"/>
            <rFont val="Tahoma"/>
            <family val="2"/>
          </rPr>
          <t>Cairn Seale:</t>
        </r>
        <r>
          <rPr>
            <sz val="9"/>
            <color indexed="81"/>
            <rFont val="Tahoma"/>
            <family val="2"/>
          </rPr>
          <t xml:space="preserve">
on hold; check in Aug 2016</t>
        </r>
      </text>
    </comment>
    <comment ref="X29" authorId="0">
      <text>
        <r>
          <rPr>
            <b/>
            <sz val="9"/>
            <color indexed="81"/>
            <rFont val="Tahoma"/>
            <family val="2"/>
          </rPr>
          <t>Cairn Seale:</t>
        </r>
        <r>
          <rPr>
            <sz val="9"/>
            <color indexed="81"/>
            <rFont val="Tahoma"/>
            <family val="2"/>
          </rPr>
          <t xml:space="preserve">
finish paper work, pdf of approvals, etc</t>
        </r>
      </text>
    </comment>
    <comment ref="T57" authorId="0">
      <text>
        <r>
          <rPr>
            <b/>
            <sz val="9"/>
            <color indexed="81"/>
            <rFont val="Tahoma"/>
            <family val="2"/>
          </rPr>
          <t>Cairn Seale:</t>
        </r>
        <r>
          <rPr>
            <sz val="9"/>
            <color indexed="81"/>
            <rFont val="Tahoma"/>
            <family val="2"/>
          </rPr>
          <t xml:space="preserve">
Marshfield Clinic won't sign an Agreement to Safeguard PHI , but UWISC and Marschfield otherwise agreed to the sharing</t>
        </r>
      </text>
    </comment>
    <comment ref="AE57" authorId="0">
      <text>
        <r>
          <rPr>
            <b/>
            <sz val="9"/>
            <color indexed="81"/>
            <rFont val="Tahoma"/>
            <family val="2"/>
          </rPr>
          <t>Cairn Seale:</t>
        </r>
        <r>
          <rPr>
            <sz val="9"/>
            <color indexed="81"/>
            <rFont val="Tahoma"/>
            <family val="2"/>
          </rPr>
          <t xml:space="preserve">
-----Original Message-----
From: Means Steven P [mailto:Steven.Means@uwmf.wisc.edu] 
Sent: Friday, October 28, 2016 7:31 AM
To: Pamela Maher
Cc: Reed Diane M. (Compliance); Maier Pamela K
Subject: RE: Steve to respond - Advice Requested re NeuroPace's BAA with University of Wisconsin and Sharing Data with Other HCPS
That's correct.  As the patient has clearly consented to, and requested, that the Marshfield provider have access to the information, I am comfortable with you providing that access even if Marshfield doesn't want to sign your agreement.  With or without an agreement Marshfield and its physicians are subject to HIPAA and must protect the patient's privacy.
________________________________
From: Pamela Maher [pmaher@neuropace.com]
Sent: Thursday, October 27, 2016 1:25 PM
To: Means Steven P
Cc: Reed Diane M. (Compliance); Maier Pamela K
Subject: RE: Steve to respond - Advice Requested re NeuroPace's BAA with University of Wisconsin and Sharing Data with Other HCPS
Steve:
Thank you for taking the time to speak with me about the RNS(r) System and the proposed data share of patient data in the product, at the patient's request, with the physician who referred the patient to UW for the implant procedure.  Please confirm what we discussed on the phone, namely, that UW does not require Marshfield Clinic to incur any obligations to NeuroPace under HIPAA with respect to its use or disclosure of the data, including any obligation to report breaches or security incidents to NeuroPace.
Best,
Pamela
</t>
        </r>
      </text>
    </comment>
  </commentList>
</comments>
</file>

<file path=xl/comments2.xml><?xml version="1.0" encoding="utf-8"?>
<comments xmlns="http://schemas.openxmlformats.org/spreadsheetml/2006/main">
  <authors>
    <author>Cairn Seale</author>
    <author>Tracy Courtney</author>
    <author>Julie Harvey Park</author>
  </authors>
  <commentList>
    <comment ref="A1" authorId="0">
      <text>
        <r>
          <rPr>
            <b/>
            <sz val="50"/>
            <color indexed="81"/>
            <rFont val="Tahoma"/>
            <family val="2"/>
          </rPr>
          <t xml:space="preserve">Cairn Seale: </t>
        </r>
        <r>
          <rPr>
            <sz val="50"/>
            <color indexed="81"/>
            <rFont val="Tahoma"/>
            <family val="2"/>
          </rPr>
          <t>Log FIX in progress!</t>
        </r>
      </text>
    </comment>
    <comment ref="G2" authorId="1">
      <text>
        <r>
          <rPr>
            <b/>
            <sz val="9"/>
            <color indexed="81"/>
            <rFont val="Tahoma"/>
            <family val="2"/>
          </rPr>
          <t xml:space="preserve">Tracy Courtney:
</t>
        </r>
        <r>
          <rPr>
            <sz val="9"/>
            <color indexed="81"/>
            <rFont val="Tahoma"/>
            <family val="2"/>
          </rPr>
          <t>Auto entry by system</t>
        </r>
      </text>
    </comment>
    <comment ref="H2" authorId="1">
      <text>
        <r>
          <rPr>
            <b/>
            <sz val="9"/>
            <color indexed="81"/>
            <rFont val="Tahoma"/>
            <family val="2"/>
          </rPr>
          <t>Tracy Courtney:</t>
        </r>
        <r>
          <rPr>
            <sz val="9"/>
            <color indexed="81"/>
            <rFont val="Tahoma"/>
            <family val="2"/>
          </rPr>
          <t xml:space="preserve">
Auto entry by system</t>
        </r>
      </text>
    </comment>
    <comment ref="J2" authorId="1">
      <text>
        <r>
          <rPr>
            <b/>
            <sz val="9"/>
            <color indexed="81"/>
            <rFont val="Tahoma"/>
            <family val="2"/>
          </rPr>
          <t>Tracy Courtney:</t>
        </r>
        <r>
          <rPr>
            <sz val="9"/>
            <color indexed="81"/>
            <rFont val="Tahoma"/>
            <family val="2"/>
          </rPr>
          <t xml:space="preserve">
Cannot share data without Approval date.
Must be a date field. (Typically date of the approval email - from Tracy or Julie or Marty.)</t>
        </r>
      </text>
    </comment>
    <comment ref="K2" authorId="1">
      <text>
        <r>
          <rPr>
            <b/>
            <sz val="9"/>
            <color indexed="81"/>
            <rFont val="Tahoma"/>
            <family val="2"/>
          </rPr>
          <t>Tracy Courtney:</t>
        </r>
        <r>
          <rPr>
            <sz val="9"/>
            <color indexed="81"/>
            <rFont val="Tahoma"/>
            <family val="2"/>
          </rPr>
          <t xml:space="preserve">
Autofill by Matt's system based on column J</t>
        </r>
      </text>
    </comment>
    <comment ref="N2" authorId="1">
      <text>
        <r>
          <rPr>
            <b/>
            <sz val="9"/>
            <color indexed="81"/>
            <rFont val="Tahoma"/>
            <family val="2"/>
          </rPr>
          <t>Tracy Courtney:</t>
        </r>
        <r>
          <rPr>
            <sz val="9"/>
            <color indexed="81"/>
            <rFont val="Tahoma"/>
            <family val="2"/>
          </rPr>
          <t xml:space="preserve">
Drop-down based on map of site/handle</t>
        </r>
      </text>
    </comment>
    <comment ref="R2" authorId="2">
      <text>
        <r>
          <rPr>
            <b/>
            <sz val="9"/>
            <color indexed="81"/>
            <rFont val="Tahoma"/>
            <family val="2"/>
          </rPr>
          <t>Julie Harvey Park:</t>
        </r>
        <r>
          <rPr>
            <sz val="9"/>
            <color indexed="81"/>
            <rFont val="Tahoma"/>
            <family val="2"/>
          </rPr>
          <t xml:space="preserve">
If "Other" then free text field to describe</t>
        </r>
      </text>
    </comment>
    <comment ref="S2" authorId="2">
      <text>
        <r>
          <rPr>
            <b/>
            <sz val="9"/>
            <color indexed="81"/>
            <rFont val="Tahoma"/>
            <family val="2"/>
          </rPr>
          <t>Julie Harvey Park:</t>
        </r>
        <r>
          <rPr>
            <sz val="9"/>
            <color indexed="81"/>
            <rFont val="Tahoma"/>
            <family val="2"/>
          </rPr>
          <t xml:space="preserve">
Default to "Yes".</t>
        </r>
      </text>
    </comment>
    <comment ref="U2" authorId="1">
      <text>
        <r>
          <rPr>
            <b/>
            <sz val="9"/>
            <color indexed="81"/>
            <rFont val="Tahoma"/>
            <family val="2"/>
          </rPr>
          <t>Tracy Courtney:</t>
        </r>
        <r>
          <rPr>
            <sz val="9"/>
            <color indexed="81"/>
            <rFont val="Tahoma"/>
            <family val="2"/>
          </rPr>
          <t xml:space="preserve">
Discuss - were possibly going to eliminate but thinking no - based on situation with NYU.</t>
        </r>
      </text>
    </comment>
    <comment ref="AA2" authorId="2">
      <text>
        <r>
          <rPr>
            <b/>
            <sz val="9"/>
            <color indexed="81"/>
            <rFont val="Tahoma"/>
            <family val="2"/>
          </rPr>
          <t>Julie Harvey Park:</t>
        </r>
        <r>
          <rPr>
            <sz val="9"/>
            <color indexed="81"/>
            <rFont val="Tahoma"/>
            <family val="2"/>
          </rPr>
          <t xml:space="preserve">
Flag when this date it prior to current date, if sharing status = "ongoing".</t>
        </r>
      </text>
    </comment>
    <comment ref="AE2" authorId="1">
      <text>
        <r>
          <rPr>
            <b/>
            <sz val="9"/>
            <color indexed="81"/>
            <rFont val="Tahoma"/>
            <family val="2"/>
          </rPr>
          <t>Tracy Courtney:</t>
        </r>
        <r>
          <rPr>
            <sz val="9"/>
            <color indexed="81"/>
            <rFont val="Tahoma"/>
            <family val="2"/>
          </rPr>
          <t xml:space="preserve">
Ask Cairn</t>
        </r>
      </text>
    </comment>
    <comment ref="AF2" authorId="1">
      <text>
        <r>
          <rPr>
            <b/>
            <sz val="9"/>
            <color indexed="81"/>
            <rFont val="Tahoma"/>
            <family val="2"/>
          </rPr>
          <t>Tracy Courtney:</t>
        </r>
        <r>
          <rPr>
            <sz val="9"/>
            <color indexed="81"/>
            <rFont val="Tahoma"/>
            <family val="2"/>
          </rPr>
          <t xml:space="preserve">
Make a notes column since only need it for 3 instances?</t>
        </r>
      </text>
    </comment>
    <comment ref="AM2" authorId="1">
      <text>
        <r>
          <rPr>
            <b/>
            <sz val="9"/>
            <color indexed="81"/>
            <rFont val="Tahoma"/>
            <family val="2"/>
          </rPr>
          <t>Tracy Courtney:</t>
        </r>
        <r>
          <rPr>
            <sz val="9"/>
            <color indexed="81"/>
            <rFont val="Tahoma"/>
            <family val="2"/>
          </rPr>
          <t xml:space="preserve">
Get rid of this column
</t>
        </r>
      </text>
    </comment>
    <comment ref="G4" authorId="1">
      <text>
        <r>
          <rPr>
            <b/>
            <sz val="9"/>
            <color indexed="81"/>
            <rFont val="Tahoma"/>
            <family val="2"/>
          </rPr>
          <t xml:space="preserve">Tracy Courtney:
</t>
        </r>
        <r>
          <rPr>
            <sz val="9"/>
            <color indexed="81"/>
            <rFont val="Tahoma"/>
            <family val="2"/>
          </rPr>
          <t>Auto entry by system</t>
        </r>
      </text>
    </comment>
    <comment ref="H4" authorId="1">
      <text>
        <r>
          <rPr>
            <b/>
            <sz val="9"/>
            <color indexed="81"/>
            <rFont val="Tahoma"/>
            <family val="2"/>
          </rPr>
          <t>Tracy Courtney:</t>
        </r>
        <r>
          <rPr>
            <sz val="9"/>
            <color indexed="81"/>
            <rFont val="Tahoma"/>
            <family val="2"/>
          </rPr>
          <t xml:space="preserve">
Auto entry by system</t>
        </r>
      </text>
    </comment>
    <comment ref="J4" authorId="1">
      <text>
        <r>
          <rPr>
            <b/>
            <sz val="9"/>
            <color indexed="81"/>
            <rFont val="Tahoma"/>
            <family val="2"/>
          </rPr>
          <t>Tracy Courtney:</t>
        </r>
        <r>
          <rPr>
            <sz val="9"/>
            <color indexed="81"/>
            <rFont val="Tahoma"/>
            <family val="2"/>
          </rPr>
          <t xml:space="preserve">
Cannot share data without Approval date.
Must be a date field. (Typically date of the approval email - from Tracy or Julie or Marty.)</t>
        </r>
      </text>
    </comment>
    <comment ref="K4" authorId="1">
      <text>
        <r>
          <rPr>
            <b/>
            <sz val="9"/>
            <color indexed="81"/>
            <rFont val="Tahoma"/>
            <family val="2"/>
          </rPr>
          <t>Tracy Courtney:</t>
        </r>
        <r>
          <rPr>
            <sz val="9"/>
            <color indexed="81"/>
            <rFont val="Tahoma"/>
            <family val="2"/>
          </rPr>
          <t xml:space="preserve">
Autofill by Matt's system based on column J</t>
        </r>
      </text>
    </comment>
    <comment ref="N4" authorId="1">
      <text>
        <r>
          <rPr>
            <b/>
            <sz val="9"/>
            <color indexed="81"/>
            <rFont val="Tahoma"/>
            <family val="2"/>
          </rPr>
          <t>Tracy Courtney:</t>
        </r>
        <r>
          <rPr>
            <sz val="9"/>
            <color indexed="81"/>
            <rFont val="Tahoma"/>
            <family val="2"/>
          </rPr>
          <t xml:space="preserve">
Drop-down based on map of site/handle</t>
        </r>
      </text>
    </comment>
    <comment ref="R4" authorId="2">
      <text>
        <r>
          <rPr>
            <b/>
            <sz val="9"/>
            <color indexed="81"/>
            <rFont val="Tahoma"/>
            <family val="2"/>
          </rPr>
          <t>Julie Harvey Park:</t>
        </r>
        <r>
          <rPr>
            <sz val="9"/>
            <color indexed="81"/>
            <rFont val="Tahoma"/>
            <family val="2"/>
          </rPr>
          <t xml:space="preserve">
If "Other" then free text field to describe</t>
        </r>
      </text>
    </comment>
    <comment ref="S4" authorId="2">
      <text>
        <r>
          <rPr>
            <b/>
            <sz val="9"/>
            <color indexed="81"/>
            <rFont val="Tahoma"/>
            <family val="2"/>
          </rPr>
          <t>Julie Harvey Park:</t>
        </r>
        <r>
          <rPr>
            <sz val="9"/>
            <color indexed="81"/>
            <rFont val="Tahoma"/>
            <family val="2"/>
          </rPr>
          <t xml:space="preserve">
Default to "Yes".</t>
        </r>
      </text>
    </comment>
    <comment ref="U4" authorId="1">
      <text>
        <r>
          <rPr>
            <b/>
            <sz val="9"/>
            <color indexed="81"/>
            <rFont val="Tahoma"/>
            <family val="2"/>
          </rPr>
          <t>Tracy Courtney:</t>
        </r>
        <r>
          <rPr>
            <sz val="9"/>
            <color indexed="81"/>
            <rFont val="Tahoma"/>
            <family val="2"/>
          </rPr>
          <t xml:space="preserve">
Discuss - were possibly going to eliminate but thinking no - based on situation with NYU.</t>
        </r>
      </text>
    </comment>
    <comment ref="AA4" authorId="2">
      <text>
        <r>
          <rPr>
            <b/>
            <sz val="9"/>
            <color indexed="81"/>
            <rFont val="Tahoma"/>
            <family val="2"/>
          </rPr>
          <t>Julie Harvey Park:</t>
        </r>
        <r>
          <rPr>
            <sz val="9"/>
            <color indexed="81"/>
            <rFont val="Tahoma"/>
            <family val="2"/>
          </rPr>
          <t xml:space="preserve">
Flag when this date it prior to current date, if sharing status = "ongoing".</t>
        </r>
      </text>
    </comment>
    <comment ref="AE4" authorId="1">
      <text>
        <r>
          <rPr>
            <b/>
            <sz val="9"/>
            <color indexed="81"/>
            <rFont val="Tahoma"/>
            <family val="2"/>
          </rPr>
          <t>Tracy Courtney:</t>
        </r>
        <r>
          <rPr>
            <sz val="9"/>
            <color indexed="81"/>
            <rFont val="Tahoma"/>
            <family val="2"/>
          </rPr>
          <t xml:space="preserve">
Ask Cairn</t>
        </r>
      </text>
    </comment>
    <comment ref="AF4" authorId="1">
      <text>
        <r>
          <rPr>
            <b/>
            <sz val="9"/>
            <color indexed="81"/>
            <rFont val="Tahoma"/>
            <family val="2"/>
          </rPr>
          <t>Tracy Courtney:</t>
        </r>
        <r>
          <rPr>
            <sz val="9"/>
            <color indexed="81"/>
            <rFont val="Tahoma"/>
            <family val="2"/>
          </rPr>
          <t xml:space="preserve">
Make a notes column since only need it for 3 instances?</t>
        </r>
      </text>
    </comment>
    <comment ref="AM4" authorId="1">
      <text>
        <r>
          <rPr>
            <b/>
            <sz val="9"/>
            <color indexed="81"/>
            <rFont val="Tahoma"/>
            <family val="2"/>
          </rPr>
          <t>Tracy Courtney:</t>
        </r>
        <r>
          <rPr>
            <sz val="9"/>
            <color indexed="81"/>
            <rFont val="Tahoma"/>
            <family val="2"/>
          </rPr>
          <t xml:space="preserve">
Get rid of this column
</t>
        </r>
      </text>
    </comment>
  </commentList>
</comments>
</file>

<file path=xl/sharedStrings.xml><?xml version="1.0" encoding="utf-8"?>
<sst xmlns="http://schemas.openxmlformats.org/spreadsheetml/2006/main" count="3455" uniqueCount="813">
  <si>
    <t>Tag #</t>
  </si>
  <si>
    <t>01</t>
  </si>
  <si>
    <t>02</t>
  </si>
  <si>
    <t>03</t>
  </si>
  <si>
    <t>04</t>
  </si>
  <si>
    <t>05</t>
  </si>
  <si>
    <t>06</t>
  </si>
  <si>
    <t>07</t>
  </si>
  <si>
    <t>08</t>
  </si>
  <si>
    <t>09</t>
  </si>
  <si>
    <t>No</t>
  </si>
  <si>
    <t>UCLA</t>
  </si>
  <si>
    <t>Dartmouth</t>
  </si>
  <si>
    <t>George Nune</t>
  </si>
  <si>
    <t>PDMS</t>
  </si>
  <si>
    <t>IEEG.org</t>
  </si>
  <si>
    <t>UW</t>
  </si>
  <si>
    <t>YES</t>
  </si>
  <si>
    <t>n/a</t>
  </si>
  <si>
    <t>Erik Kobylarz</t>
  </si>
  <si>
    <t>Related Files</t>
  </si>
  <si>
    <t>Jeff Ojemann</t>
  </si>
  <si>
    <t>incomplete</t>
  </si>
  <si>
    <t>UCSF</t>
  </si>
  <si>
    <t>Barbara Jobst</t>
  </si>
  <si>
    <t>Richard Byrne</t>
  </si>
  <si>
    <t>Ryder Gwinn</t>
  </si>
  <si>
    <t>TS</t>
  </si>
  <si>
    <t>TT</t>
  </si>
  <si>
    <t>MGH</t>
  </si>
  <si>
    <t>CCF</t>
  </si>
  <si>
    <t>Rush</t>
  </si>
  <si>
    <t>Swedish</t>
  </si>
  <si>
    <t>Requestor</t>
  </si>
  <si>
    <t>Contract Needed</t>
  </si>
  <si>
    <t>Data Sharing Req</t>
  </si>
  <si>
    <t>CommData-SR_</t>
  </si>
  <si>
    <t>programming only</t>
  </si>
  <si>
    <t>implanting</t>
  </si>
  <si>
    <t>.</t>
  </si>
  <si>
    <t>complete</t>
  </si>
  <si>
    <t>in progress</t>
  </si>
  <si>
    <t>not initiated</t>
  </si>
  <si>
    <t>Ready to share on PDMS?</t>
  </si>
  <si>
    <t>BAA addendum</t>
  </si>
  <si>
    <t>Other</t>
  </si>
  <si>
    <t>This LOG tracks COMMERCIAL DATA sharing between commercial centers.</t>
  </si>
  <si>
    <t>Center  name</t>
  </si>
  <si>
    <t>Data Set Description</t>
  </si>
  <si>
    <t>ICF Coverage</t>
  </si>
  <si>
    <t>Data Sharing Method</t>
  </si>
  <si>
    <t>Data handling</t>
  </si>
  <si>
    <t>no PHI removed</t>
  </si>
  <si>
    <t>all 18 PHI items removed</t>
  </si>
  <si>
    <t>Derivative DB</t>
  </si>
  <si>
    <t>patient ID only removed</t>
  </si>
  <si>
    <t>other</t>
  </si>
  <si>
    <t>Encrypted USB</t>
  </si>
  <si>
    <t>COMM-SR-OwnData_</t>
  </si>
  <si>
    <t>Itzhak Fried, Nanthia Suthana</t>
  </si>
  <si>
    <t>Requestor Affiliation</t>
  </si>
  <si>
    <t>PHI Present</t>
  </si>
  <si>
    <t>USB (encrypted)</t>
  </si>
  <si>
    <t>Email or ftp (encrypted)</t>
  </si>
  <si>
    <t>Contract status</t>
  </si>
  <si>
    <t>Date Needed</t>
  </si>
  <si>
    <t>no</t>
  </si>
  <si>
    <t>Notes</t>
  </si>
  <si>
    <t>yes</t>
  </si>
  <si>
    <t>Zack Ives, 
Joost Waganer</t>
  </si>
  <si>
    <t>device only</t>
  </si>
  <si>
    <t>USC</t>
  </si>
  <si>
    <t>yes, new</t>
  </si>
  <si>
    <t xml:space="preserve">Need ASAP sas no other contract covering work with UCLA on the DARPA RAM program; Contract is to cover IP rights for DARPA RAM studies. NP is vendor, not subcontractor of UCLA. As a result, NP will not be receiving DARPA contract for  UCLA work &amp; want to have something in place with them. </t>
  </si>
  <si>
    <t>not req'd</t>
  </si>
  <si>
    <t>Center contact</t>
  </si>
  <si>
    <t xml:space="preserve">Vikram Rao, Eddie Chang </t>
  </si>
  <si>
    <t>Bob Yonchak, CCF legal rep</t>
  </si>
  <si>
    <t>Entry date</t>
  </si>
  <si>
    <t>Entered by</t>
  </si>
  <si>
    <t>CGS</t>
  </si>
  <si>
    <t>11/25: center emailed PM requesting update on BAA exemption</t>
  </si>
  <si>
    <t>none</t>
  </si>
  <si>
    <t>George Lawrence</t>
  </si>
  <si>
    <t>data_extraction_log</t>
  </si>
  <si>
    <t>&gt;</t>
  </si>
  <si>
    <t>lay &amp; dat files</t>
  </si>
  <si>
    <t>IFU sent as well (pdf)</t>
  </si>
  <si>
    <t>Additional Info</t>
  </si>
  <si>
    <t>NYU</t>
  </si>
  <si>
    <t>St B</t>
  </si>
  <si>
    <t>C.Seale</t>
  </si>
  <si>
    <t>Friedman</t>
  </si>
  <si>
    <t>Agreement Method</t>
  </si>
  <si>
    <t>Geller</t>
  </si>
  <si>
    <t>LSU</t>
  </si>
  <si>
    <t>Olejniczak</t>
  </si>
  <si>
    <t>Sydney Cash</t>
  </si>
  <si>
    <t>No patients yet</t>
  </si>
  <si>
    <t xml:space="preserve">PM needs language from ICF regarding data use; Need a contract of some sort that documents that we are opporating outside HIPAA/BAA land, because patient has consented to this, including NP use of data; Delayed; as of 3/23/15, need in ~6 months; Need ASAP sas no other contract covering work with UCLA on the DARPA RAM program; Contract is to cover IP rights for DARPA RAM studies. NP is vendor, not subcontractor of UCLA. As a result, NP will not be receiving DARPA contract for  UCLA work &amp; want to have something in place with them. </t>
  </si>
  <si>
    <t>GRU</t>
  </si>
  <si>
    <t>UAB</t>
  </si>
  <si>
    <t>Emory</t>
  </si>
  <si>
    <t>Yale</t>
  </si>
  <si>
    <t>Geisinger</t>
  </si>
  <si>
    <t xml:space="preserve">Paul McCabe </t>
  </si>
  <si>
    <t>None required</t>
  </si>
  <si>
    <t>Dr. Ver Hoef</t>
  </si>
  <si>
    <t>Not req'd</t>
  </si>
  <si>
    <t>Park</t>
  </si>
  <si>
    <t>Andres Rodriguez</t>
  </si>
  <si>
    <t>Shih</t>
  </si>
  <si>
    <t>Worrell</t>
  </si>
  <si>
    <t>Share Request Tag #</t>
  </si>
  <si>
    <t>Req'd By Date</t>
  </si>
  <si>
    <t>Ctr #1 name</t>
  </si>
  <si>
    <t>Ctr #1 type</t>
  </si>
  <si>
    <t>Ctr #1 BAA status</t>
  </si>
  <si>
    <t>Ctr #1 phys contact</t>
  </si>
  <si>
    <t>Ctr #2 name</t>
  </si>
  <si>
    <t>Ctr #2 type</t>
  </si>
  <si>
    <t>Ctr #2 BAA status</t>
  </si>
  <si>
    <t>Ctr #2 phys contact</t>
  </si>
  <si>
    <t>Full</t>
  </si>
  <si>
    <t>PGM only</t>
  </si>
  <si>
    <t>No BAA req'd</t>
  </si>
  <si>
    <t>not yet implanted</t>
  </si>
  <si>
    <t>tbd</t>
  </si>
  <si>
    <t>Duckrow</t>
  </si>
  <si>
    <t>Incomplete</t>
  </si>
  <si>
    <t>BAA complete</t>
  </si>
  <si>
    <t>MayoFL</t>
  </si>
  <si>
    <t>MayoMN</t>
  </si>
  <si>
    <t>Becky Kowalsky</t>
  </si>
  <si>
    <t>FCE(S) MF/RE</t>
  </si>
  <si>
    <t>FCE(S) RE</t>
  </si>
  <si>
    <t>FCE(S) RE/KC</t>
  </si>
  <si>
    <t>FCE(S) MF/CH</t>
  </si>
  <si>
    <t>FCE(S) WW/MF</t>
  </si>
  <si>
    <t>encrypted email or egnyte</t>
  </si>
  <si>
    <t>CS</t>
  </si>
  <si>
    <t>Cal Pac</t>
  </si>
  <si>
    <t>not specified</t>
  </si>
  <si>
    <t>CalPac</t>
  </si>
  <si>
    <t xml:space="preserve">David King-Stephens; Peter Weber </t>
  </si>
  <si>
    <t>No BAA, so standard delivery alone suffices</t>
  </si>
  <si>
    <t>Okun</t>
  </si>
  <si>
    <t>UFL</t>
  </si>
  <si>
    <t>Had group conf with UCSF; Asked NP to complete security questtionnaire; Mark/Vikram/Pamela exchanged emails about our process; Pamela pursuing BAA adendum or amendment</t>
  </si>
  <si>
    <t>TBD</t>
  </si>
  <si>
    <t>Jobst</t>
  </si>
  <si>
    <t xml:space="preserve">Maine </t>
  </si>
  <si>
    <t>get date from mb</t>
  </si>
  <si>
    <t>Albany</t>
  </si>
  <si>
    <t>Babak Razavi</t>
  </si>
  <si>
    <t>Stanford</t>
  </si>
  <si>
    <t>Casey Halpern</t>
  </si>
  <si>
    <t xml:space="preserve">research project. Memory. Working on funding opportunities. Collecting data under Barbara's IRB protocol. </t>
  </si>
  <si>
    <t>MayoAZ</t>
  </si>
  <si>
    <t>JG</t>
  </si>
  <si>
    <t>FCE(s)/Sales</t>
  </si>
  <si>
    <t>Doherty</t>
  </si>
  <si>
    <t>asap</t>
  </si>
  <si>
    <t>UC Davis</t>
  </si>
  <si>
    <t>King-Stephens</t>
  </si>
  <si>
    <t xml:space="preserve">Seyal </t>
  </si>
  <si>
    <t>C. Harden</t>
  </si>
  <si>
    <t>C.Harden</t>
  </si>
  <si>
    <t>RNS SN 18958</t>
  </si>
  <si>
    <t>EM</t>
  </si>
  <si>
    <t>MF</t>
  </si>
  <si>
    <t>Winthrop</t>
  </si>
  <si>
    <t>Syd Cash</t>
  </si>
  <si>
    <t>Ettinger</t>
  </si>
  <si>
    <t>Henninger</t>
  </si>
  <si>
    <t>Northshore-LIJ</t>
  </si>
  <si>
    <t>Drazkowski</t>
  </si>
  <si>
    <t>Neurobiology and biomarkers of Depression Experiments</t>
  </si>
  <si>
    <t>Binge eating and Responsive Stimulation</t>
  </si>
  <si>
    <t>Nanthia Suthana</t>
  </si>
  <si>
    <t>Seton</t>
  </si>
  <si>
    <t>Modur</t>
  </si>
  <si>
    <t>Request via Vijay; PM emailed Dr. Modur re BAA addendum on 9/11.</t>
  </si>
  <si>
    <t>TC</t>
  </si>
  <si>
    <t>raw ECoG data for 216, 220 and 221</t>
  </si>
  <si>
    <t>Request Notes</t>
  </si>
  <si>
    <t>Data Notes</t>
  </si>
  <si>
    <t>MF/WW/AH</t>
  </si>
  <si>
    <t>Share or Switch</t>
  </si>
  <si>
    <t>Eric Geller</t>
  </si>
  <si>
    <t>St. Barnabas</t>
  </si>
  <si>
    <t>RE</t>
  </si>
  <si>
    <t>RE/EM</t>
  </si>
  <si>
    <t>Bell</t>
  </si>
  <si>
    <t>Faught</t>
  </si>
  <si>
    <t>Pati</t>
  </si>
  <si>
    <t xml:space="preserve">Dual site. Retrospectively got permission from GRU (Murro); Pt f/ Feas; Pamela decided &amp; confirmed via email on 5/26/15 that an Agreement to Safeguard PHI is not required. [May 28, 2015, at 2:16 AM, Cairn Seale &lt;cseale@neuropace.com&gt; wrote:
Rosana – Dr. Rodriquez at Emory now has access to patient ID 2107320 from GRU.]
</t>
  </si>
  <si>
    <t>complete (HIPAA agreement)</t>
  </si>
  <si>
    <t>Froedtert</t>
  </si>
  <si>
    <t>Iowa</t>
  </si>
  <si>
    <t>Granner</t>
  </si>
  <si>
    <t>TBD: all Iowa referred pts</t>
  </si>
  <si>
    <t>Mount Sinai Beth Israel</t>
  </si>
  <si>
    <t>Dual Ctr Share (ongoing)</t>
  </si>
  <si>
    <t>Conf from Doherty at Swedish</t>
  </si>
  <si>
    <t>Conf from both ctrs</t>
  </si>
  <si>
    <t xml:space="preserve">Received approval from Winthrop privacy officer. (PM pursued f/ winthrop due to BAA conditions) MGH physicians (center 2) can see all data. Per BAA/because NOT a sharing situation but a complete transfer, Winthrop (center 1), can only see data up to the time of the patient transfer to the new center (08/28/15)
</t>
  </si>
  <si>
    <t>KC/JH</t>
  </si>
  <si>
    <t>TJU</t>
  </si>
  <si>
    <t>Sperling</t>
  </si>
  <si>
    <t>Ctr #1 contract/ training status</t>
  </si>
  <si>
    <t>Ctr #2 contract/ training status</t>
  </si>
  <si>
    <t>JS/TM/RE/VJ</t>
  </si>
  <si>
    <t>WW/MF</t>
  </si>
  <si>
    <t>Written Conf (memo/email)</t>
  </si>
  <si>
    <t>TEG</t>
  </si>
  <si>
    <t>Texas Neurology</t>
  </si>
  <si>
    <t>Conf from DKS; No written conf from Seyal - Emily Mirro received requests directly.</t>
  </si>
  <si>
    <t>Permanent switch; Phil adjusted so that new pateint@center ID created</t>
  </si>
  <si>
    <t xml:space="preserve">Phil adjusted so that new pateint@center ID created; CGS obtained written conf f/ Dr. Harden 11/30. (PM confirmed we only need conf from Harden; May to pursue. 8/28: checking with PM if need more) Cynthia Harden moved centers; one former patient will now be followed at the new center.  </t>
  </si>
  <si>
    <t>IRB Study #</t>
  </si>
  <si>
    <t>15-000548</t>
  </si>
  <si>
    <t>Vikram Rao</t>
  </si>
  <si>
    <t>Harvey</t>
  </si>
  <si>
    <t>ASPHI</t>
  </si>
  <si>
    <t>Jenevein</t>
  </si>
  <si>
    <t>RM/VR</t>
  </si>
  <si>
    <t>Arne Ekstrom</t>
  </si>
  <si>
    <t>Investigating the Cognitive and Neuroal Bases of Human Spatial Memory during Free Navigation with Vestibular and Proprioceptive Input</t>
  </si>
  <si>
    <t>NSR</t>
  </si>
  <si>
    <t>Renown</t>
  </si>
  <si>
    <t>Peng</t>
  </si>
  <si>
    <t>EM/AG</t>
  </si>
  <si>
    <t>Phil did full switch</t>
  </si>
  <si>
    <t>Sharing complete</t>
  </si>
  <si>
    <t>UPMC</t>
  </si>
  <si>
    <t>Request via DG to PM; MB aware.</t>
  </si>
  <si>
    <t>UCI</t>
  </si>
  <si>
    <t>Loma Linda</t>
  </si>
  <si>
    <t>Harborview</t>
  </si>
  <si>
    <t>Shahin Hakimian</t>
  </si>
  <si>
    <t>Wyoming</t>
  </si>
  <si>
    <t>Wheeler</t>
  </si>
  <si>
    <t>AG/CH</t>
  </si>
  <si>
    <t>GC/MV</t>
  </si>
  <si>
    <t xml:space="preserve">Bannout </t>
  </si>
  <si>
    <t>PDMS Only</t>
  </si>
  <si>
    <t>Caylor</t>
  </si>
  <si>
    <t>Mnatsakanyan</t>
  </si>
  <si>
    <t>Memorial Hermann</t>
  </si>
  <si>
    <t>NOT APPROVED</t>
  </si>
  <si>
    <t>INCOMPLETE</t>
  </si>
  <si>
    <t>uncertain</t>
  </si>
  <si>
    <t>Lenox Hill</t>
  </si>
  <si>
    <t>Derek Chong</t>
  </si>
  <si>
    <t>MF/SS</t>
  </si>
  <si>
    <t>Hakimian/Holmes</t>
  </si>
  <si>
    <t>No BAA with Swedish so waived req to get ASPHI</t>
  </si>
  <si>
    <t>16-18896</t>
  </si>
  <si>
    <t>Investigating the effects of responsive neurostimulation on sleep in patients with epilepsy</t>
  </si>
  <si>
    <t>Spectrum</t>
  </si>
  <si>
    <t>HFH</t>
  </si>
  <si>
    <t>Smith</t>
  </si>
  <si>
    <t>Assaad</t>
  </si>
  <si>
    <t>DG/EW</t>
  </si>
  <si>
    <t>UCSD</t>
  </si>
  <si>
    <t>All St B patients</t>
  </si>
  <si>
    <t>Penn State Hershey</t>
  </si>
  <si>
    <t>Frank Gilliam</t>
  </si>
  <si>
    <t>Kansal</t>
  </si>
  <si>
    <t>MF/DG</t>
  </si>
  <si>
    <t>UPENN</t>
  </si>
  <si>
    <t>Friedman/French</t>
  </si>
  <si>
    <t>in negotiation; may not need after all</t>
  </si>
  <si>
    <t>UTHSC-SA</t>
  </si>
  <si>
    <t>CCF, Columbia, Memorial Hermann</t>
  </si>
  <si>
    <t>Ritaccio</t>
  </si>
  <si>
    <t>Old notes: "Pamela said following up with Albany legal is the 1st step. " 3/31: CGS sent email to group summarizing need for PM to talk to Albany and CGS to pursue phys approvals.</t>
  </si>
  <si>
    <t>DG/MF/VR</t>
  </si>
  <si>
    <t>Dan Friedman</t>
  </si>
  <si>
    <t>all patients</t>
  </si>
  <si>
    <t>USB (encrypted) (Iron Key)</t>
  </si>
  <si>
    <t>Iron Key returned</t>
  </si>
  <si>
    <t>contracts to permit ironkey sharing method finalized 4/8/15; Mark to coordinate shipment/return of key (OLD: Wanted specific sharing method; we said no, PM send back request to amend our form; in centers court)</t>
  </si>
  <si>
    <t>Semi-switch (see notes)</t>
  </si>
  <si>
    <t>Patient 212 removed from the situation. Spoke with Becky Kowalski; confirmed we can share the data, but will cut-off NYU access until the NYU physicians need it for a device replacement. PM determined that sharing can proceed without an ASPHI with Lenox Hill.</t>
  </si>
  <si>
    <t>see notes</t>
  </si>
  <si>
    <t>(add from email)</t>
  </si>
  <si>
    <t>Kuzniecky</t>
  </si>
  <si>
    <t>GWU</t>
  </si>
  <si>
    <t>TBD (Potolicchio/Gerogetown?)</t>
  </si>
  <si>
    <t>Had conf call with Dr. P; his ultimate new employment is still undecided. Wait to hear from him after mtg on 4/8 with Georgetown</t>
  </si>
  <si>
    <t>TM</t>
  </si>
  <si>
    <t>Graber</t>
  </si>
  <si>
    <t>EM/RM</t>
  </si>
  <si>
    <t>Yes - St B</t>
  </si>
  <si>
    <t>CNI</t>
  </si>
  <si>
    <t>Mark did final sharing on PDMS. Becky Kowalsky approved.</t>
  </si>
  <si>
    <t>Cancelled</t>
  </si>
  <si>
    <t>Have Dr. Szabo's email conf</t>
  </si>
  <si>
    <t>Ctr #1 conf email</t>
  </si>
  <si>
    <t>Ctr #2 conf email</t>
  </si>
  <si>
    <t>Giridhar Kalamangalam</t>
  </si>
  <si>
    <t>Charles Akos Szabo</t>
  </si>
  <si>
    <t>Heck</t>
  </si>
  <si>
    <t>Livsey</t>
  </si>
  <si>
    <t>6/6/16: emailed PM, JS, MF for update</t>
  </si>
  <si>
    <t>Becker</t>
  </si>
  <si>
    <t xml:space="preserve">Bucurescu </t>
  </si>
  <si>
    <t>Wake Forest</t>
  </si>
  <si>
    <t>MV/AG</t>
  </si>
  <si>
    <t>Written Conf (Memo/approval from UPENN Legal)</t>
  </si>
  <si>
    <t>active share</t>
  </si>
  <si>
    <t>RNS SN</t>
  </si>
  <si>
    <t>PT Identifier</t>
  </si>
  <si>
    <t>RNS SN 189524</t>
  </si>
  <si>
    <t>RNS SN 189314</t>
  </si>
  <si>
    <t>RNS SN 189233</t>
  </si>
  <si>
    <t>RNS SN 190927</t>
  </si>
  <si>
    <t>RNS SN 190921</t>
  </si>
  <si>
    <t xml:space="preserve">RNS-300 #190248 </t>
  </si>
  <si>
    <t>RNS-300 #191335</t>
  </si>
  <si>
    <t xml:space="preserve">RNS-300 #191039 </t>
  </si>
  <si>
    <t>RNS-300 #189219</t>
  </si>
  <si>
    <t>RNS SN 190563</t>
  </si>
  <si>
    <t>RNS SN 190474</t>
  </si>
  <si>
    <t>RNS SN 190036</t>
  </si>
  <si>
    <t xml:space="preserve">RNS SN 191101 </t>
  </si>
  <si>
    <t>RNS SN 190703</t>
  </si>
  <si>
    <t xml:space="preserve">RNS SN 189973 </t>
  </si>
  <si>
    <t>On hold (otherwise ready) 8/7/15: RE said this is on hold for a year or 2; 7/7: RE said needed ~ June 2015; will send update after pt appt. Dual site. Pt f/ Feas</t>
  </si>
  <si>
    <t>Also have Security/Legal @ USC approval; was originally a Dual Ctr Share (ongoing), the moved to perm switch</t>
  </si>
  <si>
    <t>202, 211, 217</t>
  </si>
  <si>
    <t>RNS SN: 189687</t>
  </si>
  <si>
    <t>Conf/Contract Status</t>
  </si>
  <si>
    <t>PM Action</t>
  </si>
  <si>
    <t>Access exp</t>
  </si>
  <si>
    <t>No (Cx)</t>
  </si>
  <si>
    <t>switch correct</t>
  </si>
  <si>
    <t>Bautista (CCF), Srinivasan (Columbia), Slater (MemHerm)</t>
  </si>
  <si>
    <t>PDMS name "Crescenz VAMC"</t>
  </si>
  <si>
    <t>JS/TM</t>
  </si>
  <si>
    <t>Not Req'd</t>
  </si>
  <si>
    <t>Sam</t>
  </si>
  <si>
    <t>MF/TM</t>
  </si>
  <si>
    <t>Stern</t>
  </si>
  <si>
    <t>multiple</t>
  </si>
  <si>
    <t>single</t>
  </si>
  <si>
    <t xml:space="preserve">Comp ($) </t>
  </si>
  <si>
    <t>NP CT ICF</t>
  </si>
  <si>
    <t>CTR ICF</t>
  </si>
  <si>
    <t>Project</t>
  </si>
  <si>
    <t>DARPA</t>
  </si>
  <si>
    <t>Tourette</t>
  </si>
  <si>
    <t>Memory</t>
  </si>
  <si>
    <t>Funding Source</t>
  </si>
  <si>
    <t>Epilepsy</t>
  </si>
  <si>
    <t>CTR</t>
  </si>
  <si>
    <t>Project Notes</t>
  </si>
  <si>
    <t>Sharing Status</t>
  </si>
  <si>
    <t>ADJUSTMENT: SWITCH (7/7/16)</t>
  </si>
  <si>
    <t>COMMERCIAL DATA SHARING LOG</t>
  </si>
  <si>
    <t>COMMERCIAL DATA/OWN CENTER SHARING LOG (sharing PDMS data outside PDMS backwith center where the data was collected)</t>
  </si>
  <si>
    <t>For all data sharing scenarios, commerical and clinical trial, refer to Data Sharing Policy Work Instruction (DN 1016672)</t>
  </si>
  <si>
    <t xml:space="preserve">
Owners of each tab herein are (updated July 7, 2016)</t>
  </si>
  <si>
    <t>COMM-DataSharing-CrossCtr:  Cairn Seale</t>
  </si>
  <si>
    <t>PDMS, PSS, Usability</t>
  </si>
  <si>
    <t>ECOG data</t>
  </si>
  <si>
    <t>device</t>
  </si>
  <si>
    <t xml:space="preserve">18 PHI identifiers removed from data set, but not techinically deidentified. [Old: need ASAP sas no other contract covering work with UCLA on the DARPA RAM program; Contract is to cover IP rights for DARPA RAM studies. NP is vendor, not subcontractor of UCLA. As a result, NP will not be receiving DARPA contract for  UCLA work &amp; want to have something in place with them.]
PM needs language from ICF regarding data use; Need a contract of some sort that documents that we are opporating outside HIPAA/BAA land, because patient has consented to this, including NP use of data; Delayed; as of 3/23/15, need in ~6 months; Need ASAP sas no other contract covering work with UCLA on the DARPA RAM program; Contract is to cover IP rights for DARPA RAM studies. NP is vendor, not subcontractor of UCLA. As a result, NP will not be receiving DARPA contract for  UCLA work &amp; want to have something in place with them. </t>
  </si>
  <si>
    <t>Eric Gellar</t>
  </si>
  <si>
    <t>.dat files</t>
  </si>
  <si>
    <t>Talk to PM</t>
  </si>
  <si>
    <t>Yong Park</t>
  </si>
  <si>
    <t>PDMS eRNS data</t>
  </si>
  <si>
    <t>PDMS Pivotal data</t>
  </si>
  <si>
    <t>William Tatum</t>
  </si>
  <si>
    <t>Written Conf (memo/email, physician and patient)</t>
  </si>
  <si>
    <t>Approval obtained from the patient &amp; dr kalayjian; hx access for UCLA maintained for now.</t>
  </si>
  <si>
    <t>JC/GC</t>
  </si>
  <si>
    <t xml:space="preserve">Share Type
(NP IDE/PMA or Investigator Initiated) </t>
  </si>
  <si>
    <t>NP IDE/PMA</t>
  </si>
  <si>
    <t>Investigator Initiated</t>
  </si>
  <si>
    <t>CT-Data-SR_01</t>
  </si>
  <si>
    <t>CT-Data-SR_02</t>
  </si>
  <si>
    <t>CT-Data-SR_03</t>
  </si>
  <si>
    <t>CT-Data-SR_04_Cx</t>
  </si>
  <si>
    <t>CT-Data-SR_05_Cx</t>
  </si>
  <si>
    <t>CT-Data-SR_06_Cx</t>
  </si>
  <si>
    <t>CT-Data-SR_07</t>
  </si>
  <si>
    <t>CT-Data-SR_08</t>
  </si>
  <si>
    <t>CT-Data-SR_09</t>
  </si>
  <si>
    <t>CT-Data-SR_10</t>
  </si>
  <si>
    <t>CT-Data-SR_12_Obs</t>
  </si>
  <si>
    <t>CT-Data-SR_13</t>
  </si>
  <si>
    <t>CT-Data-SR_14_Obs</t>
  </si>
  <si>
    <t>CT-Data-SR_15</t>
  </si>
  <si>
    <t>CT-Data-SR_16</t>
  </si>
  <si>
    <t>CT-Data-SR_17</t>
  </si>
  <si>
    <t>CT-Data-SR_18</t>
  </si>
  <si>
    <t>CT-Data-SR_19</t>
  </si>
  <si>
    <t>ORIG TAG (CT Log)</t>
  </si>
  <si>
    <t>ORIG TAG (Inv Init Log)</t>
  </si>
  <si>
    <t>StudyData-SR_</t>
  </si>
  <si>
    <t>CT-Data-SR_04</t>
  </si>
  <si>
    <t>CT-Data-SR_06</t>
  </si>
  <si>
    <t>CT-Data-SR_12</t>
  </si>
  <si>
    <t>CT-Data-SR_14</t>
  </si>
  <si>
    <t>Cancelled?</t>
  </si>
  <si>
    <t>STUDY DATA SHARING LOG</t>
  </si>
  <si>
    <t>IRB type</t>
  </si>
  <si>
    <t>CTR ICF, Pending</t>
  </si>
  <si>
    <t>Depression</t>
  </si>
  <si>
    <t>Binge eating</t>
  </si>
  <si>
    <t>Sleep</t>
  </si>
  <si>
    <t>10</t>
  </si>
  <si>
    <t>11</t>
  </si>
  <si>
    <t>12</t>
  </si>
  <si>
    <t>14</t>
  </si>
  <si>
    <t>16</t>
  </si>
  <si>
    <t>19</t>
  </si>
  <si>
    <t>20</t>
  </si>
  <si>
    <t>21</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</si>
  <si>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</si>
  <si>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</si>
  <si>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</si>
  <si>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</si>
  <si>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</si>
  <si>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</si>
  <si>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</si>
  <si>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</si>
  <si>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</si>
  <si>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</si>
  <si>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</si>
  <si>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</si>
  <si>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</si>
  <si>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</si>
  <si>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</si>
  <si>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</si>
  <si>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</si>
  <si>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</si>
  <si>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</si>
  <si>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</si>
  <si>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</si>
  <si>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</si>
  <si>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</si>
  <si>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</si>
  <si>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</si>
  <si>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</si>
  <si>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</si>
  <si>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</si>
  <si>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NEW TAG</t>
  </si>
  <si>
    <t>Regional Memorial Hospital</t>
  </si>
  <si>
    <t>Zakaria</t>
  </si>
  <si>
    <t>KC/DG/VJ</t>
  </si>
  <si>
    <t>Chronic Ambulatory Electrocortocography with the RNS System to Study Neuroplasticity</t>
  </si>
  <si>
    <t>2016 Access Review (6/6/16)</t>
  </si>
  <si>
    <t>7/26: 1 of these patients is calling werner doyle about possible lead swap;  may need re-establish access temporarily or semi-permanantly</t>
  </si>
  <si>
    <t>A feasibility study of Responsive Neural Stimulation for Memory</t>
  </si>
  <si>
    <t>Responsive Neurostimulation Studies of Memory</t>
  </si>
  <si>
    <t>119</t>
  </si>
  <si>
    <t>T. Courtney</t>
  </si>
  <si>
    <t>Columbia</t>
  </si>
  <si>
    <t>M. Bell</t>
  </si>
  <si>
    <t>MF/VJ</t>
  </si>
  <si>
    <t>TGH-USF</t>
  </si>
  <si>
    <t>patient explanted (found out in August 2016)</t>
  </si>
  <si>
    <t>A. TUMKUR</t>
  </si>
  <si>
    <t>Philadelphia VA (Corporal Michael J. Crescenz VA Medical Center)</t>
  </si>
  <si>
    <t>EM/CH</t>
  </si>
  <si>
    <t>Idaho Comprensive Epliepsy Center</t>
  </si>
  <si>
    <t>Wechsler</t>
  </si>
  <si>
    <t>MV/AG/CH</t>
  </si>
  <si>
    <t>OHSU</t>
  </si>
  <si>
    <t>Spencer</t>
  </si>
  <si>
    <t>Fertig</t>
  </si>
  <si>
    <t>Texas Epilepsy Group</t>
  </si>
  <si>
    <t>4120637</t>
  </si>
  <si>
    <t>VR/RM/MV/GC</t>
  </si>
  <si>
    <t>3358283</t>
  </si>
  <si>
    <t>Eliashiv </t>
  </si>
  <si>
    <t>no patients yet</t>
  </si>
  <si>
    <t>Seizure Onset Classification - MTL</t>
  </si>
  <si>
    <t>Pilot ECoG Data Analysis</t>
  </si>
  <si>
    <t>NP</t>
  </si>
  <si>
    <t>CGS to look for email</t>
  </si>
  <si>
    <t>06_Cx</t>
  </si>
  <si>
    <t>07_Cx</t>
  </si>
  <si>
    <t>15_Obs</t>
  </si>
  <si>
    <t>17_Obs</t>
  </si>
  <si>
    <t>CT-Data-SR_11_Obs</t>
  </si>
  <si>
    <t>13_Obs</t>
  </si>
  <si>
    <t>Obsolete</t>
  </si>
  <si>
    <t>9/2: Per group/PM agreement, will make TEG the lead. 9/2: PM to connect with UCLA legal to determine long-term plan (may end up being a switch, but for now, per Dr. Eliashiv request, will be a share)</t>
  </si>
  <si>
    <t>None (grant proposal)</t>
  </si>
  <si>
    <t>need to restore PDMS access for the PIV-tx, read only (need to check back in in 2016) (9/21/16 access status: LTT-RNS (Rpts) , LTT-RNS (PI) , LTT-RNS (missing visits mgr) and report shows that this change was never made.)</t>
  </si>
  <si>
    <t>XXX?</t>
  </si>
  <si>
    <t>Inv Sites Approval Req'd</t>
  </si>
  <si>
    <t>Providence Brain and Spine Institute</t>
  </si>
  <si>
    <t>ASPHI?</t>
  </si>
  <si>
    <t>PM was going to pursue agreement to safeguard PHI with Albany, but didn't end up doing; at the time of the data share, decided that nothing required from Dartmouth</t>
  </si>
  <si>
    <t>Complete</t>
  </si>
  <si>
    <t>Conf Memo</t>
  </si>
  <si>
    <t>INCOMPLETE (NOT SENT)</t>
  </si>
  <si>
    <t>Cigna case so denied and can't be overturned  (Pt implant not scheduled until 6/23. Dual site. Commercial pt) Previous plan: 1) CGS to inform Becky Kowalsky of situation; Swedish conf</t>
  </si>
  <si>
    <t>getting permission from relevant UCSF; need ASPHI from UCSD (Orig ctr UCLA: per Tony Davis, Contracts Mgr UCLA, ok to share)</t>
  </si>
  <si>
    <t>ASPHI &amp; Written Conf (memo/email)</t>
  </si>
  <si>
    <t>MMC referred pts: 3889245, 3851024, 3739460</t>
  </si>
  <si>
    <t>WW, MN</t>
  </si>
  <si>
    <t>Barbara Jobst agreed (in email) to sharing all of Maine referred pts; Pamela was considering going to contact Kimberly E. Troland at Dartmouth to clarify the situation and see if anything official needs to happen before we permit the access.  Patient in question was referred by Dr. Hennigner (Maine) to Dr. Jobst (Dartmouth), so Dr Henniger wants PDMS access; Pt is not even implanted yet; do not have implant date.</t>
  </si>
  <si>
    <t>Rockwood Neurology Center</t>
  </si>
  <si>
    <t xml:space="preserve">Caylor </t>
  </si>
  <si>
    <t>Carlson</t>
  </si>
  <si>
    <t>NEED ASPHI; cannot share the Columbia pt bc pt is still in LTT.</t>
  </si>
  <si>
    <t>Holy Cross</t>
  </si>
  <si>
    <t>Cloud (BOX)</t>
  </si>
  <si>
    <t>Cloud (Egnyte)</t>
  </si>
  <si>
    <t>IRB Exp Date</t>
  </si>
  <si>
    <t>Protocol Title</t>
  </si>
  <si>
    <t>IRB App Date</t>
  </si>
  <si>
    <t>PI</t>
  </si>
  <si>
    <t>Approval Date</t>
  </si>
  <si>
    <t>Orin Devinsky</t>
  </si>
  <si>
    <t>SUDEP</t>
  </si>
  <si>
    <t>18_Cx</t>
  </si>
  <si>
    <t>On hold</t>
  </si>
  <si>
    <t>22_Cx</t>
  </si>
  <si>
    <t>Donna Bridge</t>
  </si>
  <si>
    <t>JHP</t>
  </si>
  <si>
    <t>Electrocorticography recordings of memory formation and retrieval</t>
  </si>
  <si>
    <t>Northwestern</t>
  </si>
  <si>
    <t>Daniel Friedman</t>
  </si>
  <si>
    <t>S15-00209</t>
  </si>
  <si>
    <t>Neurophysiology of Human Cognition in NeuroPace-Implanted Patients</t>
  </si>
  <si>
    <t>St Barnabas</t>
  </si>
  <si>
    <t>IDE G030126</t>
  </si>
  <si>
    <t>VPN access?</t>
  </si>
  <si>
    <t>Single or Multiple Ctrs</t>
  </si>
  <si>
    <t>Project Title</t>
  </si>
  <si>
    <t>narrative/CRF/aggregate device data</t>
  </si>
  <si>
    <t>RNS SNs 191795, 191093, 190497</t>
  </si>
  <si>
    <t>Written confirmation from Yale received (Bill Stempel/ Anthony D'Urso on Tuesday, July 14, 2015 12:36 PM); PM worked with Yale so that we did not need an Agreement to Safeguard PHI w/ Geisinger; email conf from Geisinger was not pursued.)</t>
  </si>
  <si>
    <t>SD</t>
  </si>
  <si>
    <t>03_Cx</t>
  </si>
  <si>
    <t>StudyData-SR_03_Cx</t>
  </si>
  <si>
    <t>StudyData-SR_06_Cx</t>
  </si>
  <si>
    <t>StudyData-SR_07_Cx</t>
  </si>
  <si>
    <t>StudyData-SR_13_Obs</t>
  </si>
  <si>
    <t>StudyData-SR_15_Obs</t>
  </si>
  <si>
    <t>StudyData-SR_17_Obs</t>
  </si>
  <si>
    <t>StudyData-SR_18_Cx</t>
  </si>
  <si>
    <t>StudyData-SR_22_Cx</t>
  </si>
  <si>
    <t>COMM-DataSharing-OwnCtr:   Cairn Seale, Pamela Maher, Eric Frech</t>
  </si>
  <si>
    <t xml:space="preserve">StudyData-DataSharing: Tracy Courtney, Julie Park, Tara Skarpaas, Tom Tcheng, </t>
  </si>
  <si>
    <t>See the archive tab for obsolete or cancelled study data sharings as of data sharing handling process refresh in Oct 2016</t>
  </si>
  <si>
    <t>Brien Smith</t>
  </si>
  <si>
    <t xml:space="preserve">Greg Worrell </t>
  </si>
  <si>
    <t xml:space="preserve">Lia Ernst </t>
  </si>
  <si>
    <t>patient transferred without informing the center or NP</t>
  </si>
  <si>
    <t>CH/MeMa</t>
  </si>
  <si>
    <t>Anderson</t>
  </si>
  <si>
    <t>Locatelli</t>
  </si>
  <si>
    <t xml:space="preserve">Maintain access for all (Froedtert, Regional Memorial, Holy Cross), eventually make Holy Cross primary center (have the ASPHI already in place) </t>
  </si>
  <si>
    <t>New interim Tag</t>
  </si>
  <si>
    <t>StudyData-SR_01</t>
  </si>
  <si>
    <t>StudyData-SR_02</t>
  </si>
  <si>
    <t>StudyData-SR_04</t>
  </si>
  <si>
    <t>StudyData-SR_05</t>
  </si>
  <si>
    <t>StudyData-SR_08</t>
  </si>
  <si>
    <t>StudyData-SR_09</t>
  </si>
  <si>
    <t>StudyData-SR_10</t>
  </si>
  <si>
    <t>StudyData-SR_11</t>
  </si>
  <si>
    <t>StudyData-SR_12</t>
  </si>
  <si>
    <t>StudyData-SR_14</t>
  </si>
  <si>
    <t>StudyData-SR_16</t>
  </si>
  <si>
    <t>StudyData-SR_19</t>
  </si>
  <si>
    <t>StudyData-SR_20</t>
  </si>
  <si>
    <t>StudyData-SR_21</t>
  </si>
  <si>
    <t>StudyData-SR_23</t>
  </si>
  <si>
    <t>StudyData-SR_24</t>
  </si>
  <si>
    <t>StudyData-SR_25</t>
  </si>
  <si>
    <t>StudyData-SR_26</t>
  </si>
  <si>
    <t>StudyData-SR_27</t>
  </si>
  <si>
    <t>StudyData-SR_28</t>
  </si>
  <si>
    <t>StudyData-SR_29</t>
  </si>
  <si>
    <t>StudyData-SR_30</t>
  </si>
  <si>
    <t>13</t>
  </si>
  <si>
    <t>15</t>
  </si>
  <si>
    <t>17</t>
  </si>
  <si>
    <t>18</t>
  </si>
  <si>
    <t>22</t>
  </si>
  <si>
    <t>Greg Barkley</t>
  </si>
  <si>
    <t>Shan E Abbas</t>
  </si>
  <si>
    <t>DG</t>
  </si>
  <si>
    <t>n/a END of 2016 review</t>
  </si>
  <si>
    <t xml:space="preserve">Marshfield Clinic </t>
  </si>
  <si>
    <t>UWISC</t>
  </si>
  <si>
    <t>Not Required (see note)</t>
  </si>
  <si>
    <t>KC</t>
  </si>
  <si>
    <t>Evan Sandok</t>
  </si>
  <si>
    <t>Evelyn Tunnell</t>
  </si>
  <si>
    <t>Memory, epilepsy and brain stimulation: Oscillatory patterns during real-world
navigation and free recall in chronically implanted humans</t>
  </si>
  <si>
    <t>Grand Total</t>
  </si>
  <si>
    <t>(Multiple Items)</t>
  </si>
  <si>
    <t>Memory, Epilepsy And Brain Stimulation: Oscillatory Patterns During Real-World Navigation And Free Recall In Chronically Implanted Humans</t>
  </si>
  <si>
    <t>Initial ICF and protocol did not include exact NP sharing language however review determined ICF covered sharing data with center. Approved data sharing for initial subject with caveat that protocol and ICF must be revised before further data sharing will be approved.</t>
  </si>
  <si>
    <t>James Leiphart</t>
  </si>
  <si>
    <t>Inova</t>
  </si>
  <si>
    <t>.DAT files</t>
  </si>
  <si>
    <t>Cloud (Box)</t>
  </si>
  <si>
    <t>Pamela to work with center to get an addendum moving forward</t>
  </si>
  <si>
    <t>not applicable</t>
  </si>
  <si>
    <t>TAC</t>
  </si>
  <si>
    <t>MtSinai</t>
  </si>
  <si>
    <t>case registration data</t>
  </si>
  <si>
    <t>Addendum to BAA not required</t>
  </si>
  <si>
    <t>For all 3 MtSinai Centers</t>
  </si>
  <si>
    <t>all but SN and PT ID removed</t>
  </si>
  <si>
    <t>Date Shipped / Provided</t>
  </si>
  <si>
    <t xml:space="preserve">Data shared based on confirmation email from physician, James Liephart (filed), but without an addendum to the contract; </t>
  </si>
  <si>
    <t>EM/CH/DB</t>
  </si>
  <si>
    <t>Project Category</t>
  </si>
  <si>
    <t>NP Sharing Approval By</t>
  </si>
  <si>
    <t>RNS-300 #189853</t>
  </si>
  <si>
    <t>Patient withdrew early from LTT @ CalPac, so no commercial HIPAA elements governing data; no approval from CalPac required to transition patient to new center</t>
  </si>
  <si>
    <t>NP Study Sharing Approval Date</t>
  </si>
  <si>
    <t>Institution</t>
  </si>
  <si>
    <t>Latest IRB Exp Date</t>
  </si>
  <si>
    <t>Single or Multi-Ctr</t>
  </si>
  <si>
    <t xml:space="preserve">Compensation ($) </t>
  </si>
  <si>
    <t>Consultant</t>
  </si>
  <si>
    <t>Yes</t>
  </si>
  <si>
    <t>Contract Approval Date</t>
  </si>
  <si>
    <t>KaiserRWC</t>
  </si>
  <si>
    <t>Mark Sedrak</t>
  </si>
  <si>
    <t>BAA covers sharing for treatment purposes</t>
  </si>
  <si>
    <t>Emad Eskandar</t>
  </si>
  <si>
    <t>MRI</t>
  </si>
  <si>
    <t>pdf of images</t>
  </si>
  <si>
    <t>RNS SN 194501</t>
  </si>
  <si>
    <t xml:space="preserve">UTSW </t>
  </si>
  <si>
    <t xml:space="preserve">Agostini </t>
  </si>
  <si>
    <t>VR/RM</t>
  </si>
  <si>
    <t>RNS SN 192338</t>
  </si>
  <si>
    <t>Transfer (7/7/2016) [Orig: Dual Ctr Share (ongoing)]</t>
  </si>
  <si>
    <t>TRANSFER</t>
  </si>
  <si>
    <t>University of Kentucky</t>
  </si>
  <si>
    <t>Norton Healthcare</t>
  </si>
  <si>
    <t>Rebekah Woods</t>
  </si>
  <si>
    <t>No BAA; Pamela to send Agreement</t>
  </si>
  <si>
    <t xml:space="preserve">Meriem Bensalem-Owen </t>
  </si>
  <si>
    <t>sent</t>
  </si>
  <si>
    <t>.DAT files &amp; device diagnostics &amp; seizure info summary</t>
  </si>
  <si>
    <t>Dr. Willie</t>
  </si>
  <si>
    <t>approved</t>
  </si>
  <si>
    <t>Imran Qurasishi</t>
  </si>
  <si>
    <t>RNS SN 193256</t>
  </si>
  <si>
    <t>Camilo Garcia</t>
  </si>
  <si>
    <t>University of Miami</t>
  </si>
  <si>
    <t>Kanner</t>
  </si>
  <si>
    <t>VN/DG/DG</t>
  </si>
  <si>
    <t>1/3/17; Swedish seeing patient, so adjusted permissions so Lisa Caylor has access at Swedish; Minute chance that Swedish may want/need access in the future, but for now, requested as a switch, not a share.</t>
  </si>
  <si>
    <t>RNS SN 190032</t>
  </si>
  <si>
    <t>USF/TGH</t>
  </si>
  <si>
    <t>University of Florida Gainesville</t>
  </si>
  <si>
    <t xml:space="preserve">4180551 only </t>
  </si>
  <si>
    <t>BAA addendum already in place</t>
  </si>
  <si>
    <t>Univeristy of Chicago</t>
  </si>
  <si>
    <t>MB provided instructions and delivered decryption key; Agreement to provide by iron key established with 'Kowalsky, Rebecca' &lt;Rebecca.Kowalsky@nyumc.org&gt;</t>
  </si>
  <si>
    <t>get date(s) of provision from mb (4/1/2016)</t>
  </si>
  <si>
    <t xml:space="preserve">Ashesh Mehta </t>
  </si>
  <si>
    <t>North Shore University Hospital (NSLIJ) (Northwell)</t>
  </si>
  <si>
    <t>??</t>
  </si>
  <si>
    <t>CHECK Approval</t>
  </si>
  <si>
    <t>Eric ready to send</t>
  </si>
  <si>
    <t xml:space="preserve">University of Kentucky </t>
  </si>
  <si>
    <t>RNS-300 #192065</t>
  </si>
  <si>
    <t>3932631</t>
  </si>
  <si>
    <t>3/21/2016 (and 1/9/17)</t>
  </si>
  <si>
    <t>Naoum Issa</t>
  </si>
  <si>
    <t>Selim Bendadis: sbenbadi@health.usf.edu</t>
  </si>
  <si>
    <t xml:space="preserve">other TGH phys: Ambica Tumkur:  amtumkur@health.usf.edu; </t>
  </si>
  <si>
    <t>Jean Cibula/Stephen  Eisenschenk</t>
  </si>
  <si>
    <t>VJ/LE</t>
  </si>
  <si>
    <t>Kimford Meador</t>
  </si>
  <si>
    <t>NP Sponsored</t>
  </si>
  <si>
    <t>Spatial Nagivation</t>
  </si>
  <si>
    <t>Grant NP</t>
  </si>
  <si>
    <t>Grant Institution</t>
  </si>
  <si>
    <t>NEW NEW TAG*</t>
  </si>
  <si>
    <t>Entry date*</t>
  </si>
  <si>
    <t>Entered by*</t>
  </si>
  <si>
    <t>Cancel</t>
  </si>
  <si>
    <t>Void</t>
  </si>
  <si>
    <t>Ongoing</t>
  </si>
  <si>
    <t>NP ICF</t>
  </si>
  <si>
    <t>IDE</t>
  </si>
  <si>
    <t>IRB</t>
  </si>
  <si>
    <t>G030126</t>
  </si>
  <si>
    <t>STU00202828</t>
  </si>
  <si>
    <t>Study
Identifier</t>
  </si>
  <si>
    <t>G080140</t>
  </si>
  <si>
    <t>Sharing Status*</t>
  </si>
  <si>
    <t>In Review</t>
  </si>
  <si>
    <t>Data Sharing Method*</t>
  </si>
  <si>
    <t>Device only</t>
  </si>
  <si>
    <t>Addiction</t>
  </si>
  <si>
    <t>Accounting Code = SLEEP1</t>
  </si>
  <si>
    <t>Grant proposal</t>
  </si>
  <si>
    <t>BOX link</t>
  </si>
  <si>
    <t>NP Responsible</t>
  </si>
  <si>
    <t>Yes, current</t>
  </si>
  <si>
    <t>Yes, new</t>
  </si>
  <si>
    <t>Study
Type</t>
  </si>
  <si>
    <t>ICF
Coverage</t>
  </si>
  <si>
    <t>SR</t>
  </si>
  <si>
    <t>Reason for Sharing</t>
  </si>
  <si>
    <t>Publication</t>
  </si>
  <si>
    <t>Study</t>
  </si>
  <si>
    <t>Product Development</t>
  </si>
  <si>
    <t>Collaboration</t>
  </si>
  <si>
    <t>Pilot ECoG Data Analysis - Influence of high frequency stim on oscillatory content</t>
  </si>
  <si>
    <t>Working on funding opportunities</t>
  </si>
  <si>
    <t>NIH grant (David Greene)</t>
  </si>
  <si>
    <t>Not tracked</t>
  </si>
  <si>
    <t>FS</t>
  </si>
  <si>
    <t>NH</t>
  </si>
  <si>
    <t>Email (Unencrypted)</t>
  </si>
  <si>
    <t>IDE/PMA</t>
  </si>
  <si>
    <t>PMA</t>
  </si>
  <si>
    <t>Institution ICF</t>
  </si>
  <si>
    <t>PHI
Present</t>
  </si>
  <si>
    <t>Study
Risk
Level</t>
  </si>
  <si>
    <t>Initial IRB
App Date</t>
  </si>
  <si>
    <t>Multiple</t>
  </si>
  <si>
    <t>Single</t>
  </si>
  <si>
    <t>Spatial Navigation</t>
  </si>
  <si>
    <t>Yes, update</t>
  </si>
  <si>
    <t>Contract should cover IP rights for DARPA RAM studies. NP is vendor, not subcontractor of UCLA. As a result, NP will not be receiving DARPA contract for  UCLA work &amp; want to have something in place with them.  PM needs language from ICF regarding data use; Need a contract of some sort that documents that we are opporating outside HIPAA/BAA land, because patient has consented to this, including NP use of data; Delayed; as of 3/23/15, need in ~6 months; Need ASAP sas no other contract covering work with UCLA on the DARPA RAM program; Contract is to cover IP rights for DARPA RAM studies. NP is vendor, not subcontractor of UCLA. As a result, NP will not be receiving DARPA contract for  UCLA work &amp; want to have something in place with them.</t>
  </si>
  <si>
    <t>Detection data (LE) and detection correlations with clinical events (seizure outcomes)</t>
  </si>
  <si>
    <t>Pilot ECoG Data Analysis - demonstrate ability to manipulate ECoG data</t>
  </si>
  <si>
    <t>Pilot ECoG Data Analysis - signal processing of stored ECoGs. Sharing the results of the analyses and not the raw data.</t>
  </si>
  <si>
    <t>Scheduled and Responsive Brain Stimulation for the Treatment of Tourette Syndrome</t>
  </si>
  <si>
    <t>Grant</t>
  </si>
  <si>
    <t>Institution handle*</t>
  </si>
  <si>
    <t>Michael Okun</t>
  </si>
  <si>
    <t>IRB 28435</t>
  </si>
  <si>
    <t>IRB 29468</t>
  </si>
  <si>
    <t>IRB-15-17982</t>
  </si>
  <si>
    <t>PI / Contact*</t>
  </si>
  <si>
    <t>Direct Patient Consent (Legal Guradian)</t>
  </si>
  <si>
    <t xml:space="preserve">When the request was originally for all patients previously seen by Frank Gilliam, PM sent email and ASPHI to Lehman, Nicole &amp; 'Ierley, Deneen'. They </t>
  </si>
  <si>
    <t>all Dr. G patients</t>
  </si>
  <si>
    <t>PM sent email to Hershey people (Lehman, Nicole &amp; 'Ierley, Deneen') to see if they felt anything beyond phys approvals were necessary. Heshey said they would not permit dual access. This was shelved. See SR_56 for a single patient situation.</t>
  </si>
  <si>
    <t>Direct Patient Consent (Legal Guradian) &amp; Physician Written Conf (memo/email)</t>
  </si>
  <si>
    <t>Research</t>
  </si>
  <si>
    <t>Pilot ECoG Data Analysis, spike rates for scheduled ECoGs</t>
  </si>
  <si>
    <t>Aggregate ECOG data</t>
  </si>
  <si>
    <t>Device histograms</t>
  </si>
  <si>
    <t>List of centers w/ pts w/ post-RNS implant resections; if pursued would be to get approval from each center to access patient data; as of July 2016, no followup.</t>
  </si>
  <si>
    <t>DARPA.  Shared MRI/CT co-reg images.  Nov 2014: determined that low risk and no contract necessary.  Need USB thumb drive to support 4.4GB of data; need to send per protocol with IFU</t>
  </si>
  <si>
    <t>Seizure Onset Classification - MTL.   Limited access (no actual access to data).</t>
  </si>
  <si>
    <t>Multi-center:  Stanford, Pacific,- Emory</t>
  </si>
  <si>
    <t>ECOG &amp; CRF data</t>
  </si>
  <si>
    <t>CRF data</t>
  </si>
  <si>
    <t>Seizure data; Lead location</t>
  </si>
  <si>
    <t>Received; NOT approved in full, but access for just kanner to this patient activated</t>
  </si>
  <si>
    <t>PM following up with CCF about complete switch. Patient was at Dr. Kanner's office and he called to release the data to him, which was done. [prior: CCF email sent to lawyers, not physician; confirmed ok to share]</t>
  </si>
  <si>
    <t>MSD data overlayed with ECOG data also provided.</t>
  </si>
  <si>
    <t>Contract</t>
  </si>
  <si>
    <t>BAA Addendum</t>
  </si>
  <si>
    <t>check</t>
  </si>
  <si>
    <t>Andy Cole</t>
  </si>
  <si>
    <t>CH/WW</t>
  </si>
  <si>
    <t xml:space="preserve">Lisa Caylor </t>
  </si>
  <si>
    <t>RNS-300 #193950</t>
  </si>
  <si>
    <t>No (postponed or cancelled)</t>
  </si>
  <si>
    <t>3573147</t>
  </si>
  <si>
    <t>OPEN: CCF (Columbia, MemHerm: complete)</t>
  </si>
  <si>
    <t>Jack J Lin</t>
  </si>
  <si>
    <t>Visual-Spatial Learning</t>
  </si>
  <si>
    <t>UCI and UC Berkeley</t>
  </si>
  <si>
    <t>Nadara Pouratian</t>
  </si>
  <si>
    <t>15-001117</t>
  </si>
  <si>
    <t>Visual Prosthesis</t>
  </si>
  <si>
    <t>Study to Assess the Feasibility of Stimulating the Visual Cortex in Blind Volunteers</t>
  </si>
  <si>
    <t>Flow 4</t>
  </si>
  <si>
    <t>Status</t>
  </si>
  <si>
    <t>Reason for Collaboration</t>
  </si>
  <si>
    <t>Category</t>
  </si>
  <si>
    <t>Two fields - "PI" &amp; "Institution Contact"</t>
  </si>
  <si>
    <t>NeuroPace Contact</t>
  </si>
  <si>
    <t>Flow 1/Flow 2</t>
  </si>
  <si>
    <t>Two fields - "Description" and "Study Title"</t>
  </si>
  <si>
    <t>Single or Multi-Center</t>
  </si>
  <si>
    <t>Data Share Type</t>
  </si>
  <si>
    <t>Data Sharing Language</t>
  </si>
  <si>
    <t>Research Accessories Language</t>
  </si>
  <si>
    <t>Research Accessories Needed?</t>
  </si>
  <si>
    <t>NP Protocol/ICF</t>
  </si>
  <si>
    <t>Institution Protocol/ICF</t>
  </si>
  <si>
    <t>NP Protocol</t>
  </si>
  <si>
    <t>Institution Protocol</t>
  </si>
  <si>
    <t>Consultant to NP?</t>
  </si>
  <si>
    <t xml:space="preserve">Compensated by NP? </t>
  </si>
  <si>
    <t>Contract Needed?</t>
  </si>
  <si>
    <t>Flow 2 / Pg 3</t>
  </si>
  <si>
    <t>Flow 2/Pg 2</t>
  </si>
  <si>
    <t>Flow 1/Pg 1</t>
  </si>
  <si>
    <t>Budget Needed?</t>
  </si>
  <si>
    <t>Fully Executed</t>
  </si>
  <si>
    <t>In Progress</t>
  </si>
  <si>
    <t>Not 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</si>
</sst>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d\-mmm\-yy;@"/>
    <numFmt numFmtId="165" formatCode="mm/d/yyyy"/>
    <numFmt numFmtId="166" formatCode="mm/dd/yy;@"/>
    <numFmt numFmtId="167" formatCode="mm/dd/yyyy"/>
  </numFmts>
  <fonts count="50" x14ac:knownFonts="1">
    <font>
      <sz val="11"/>
      <color theme="1"/>
      <name val="Calibri"/>
      <family val="2"/>
      <scheme val="minor"/>
    </font>
    <font>
      <b/>
      <sz val="9"/>
      <color theme="1"/>
      <name val="Calibri"/>
      <family val="2"/>
      <scheme val="minor"/>
    </font>
    <font>
      <sz val="9"/>
      <color rgb="FF0070C0"/>
      <name val="Calibri"/>
      <family val="2"/>
      <scheme val="minor"/>
    </font>
    <font>
      <sz val="9"/>
      <color theme="1"/>
      <name val="Calibri"/>
      <family val="2"/>
      <scheme val="minor"/>
    </font>
    <font>
      <b/>
      <sz val="12"/>
      <color theme="6" tint="0.79998168889431442"/>
      <name val="Calibri"/>
      <family val="2"/>
      <scheme val="minor"/>
    </font>
    <font>
      <sz val="9"/>
      <color indexed="81"/>
      <name val="Tahoma"/>
      <family val="2"/>
    </font>
    <font>
      <b/>
      <sz val="9"/>
      <color indexed="81"/>
      <name val="Tahoma"/>
      <family val="2"/>
    </font>
    <font>
      <u/>
      <sz val="11"/>
      <color theme="10"/>
      <name val="Calibri"/>
      <family val="2"/>
      <scheme val="minor"/>
    </font>
    <font>
      <sz val="11"/>
      <color rgb="FF006100"/>
      <name val="Calibri"/>
      <family val="2"/>
      <scheme val="minor"/>
    </font>
    <font>
      <sz val="11"/>
      <color theme="1"/>
      <name val="Calibri"/>
      <family val="2"/>
      <scheme val="minor"/>
    </font>
    <font>
      <b/>
      <sz val="12"/>
      <color theme="4" tint="0.59999389629810485"/>
      <name val="Calibri"/>
      <family val="2"/>
      <scheme val="minor"/>
    </font>
    <font>
      <sz val="9"/>
      <color theme="4" tint="0.59999389629810485"/>
      <name val="Calibri"/>
      <family val="2"/>
      <scheme val="minor"/>
    </font>
    <font>
      <b/>
      <sz val="9"/>
      <color theme="4" tint="0.59999389629810485"/>
      <name val="Calibri"/>
      <family val="2"/>
      <scheme val="minor"/>
    </font>
    <font>
      <sz val="10"/>
      <color rgb="FF0070C0"/>
      <name val="Calibri"/>
      <family val="2"/>
      <scheme val="minor"/>
    </font>
    <font>
      <b/>
      <sz val="10"/>
      <color theme="4" tint="0.59999389629810485"/>
      <name val="Calibri"/>
      <family val="2"/>
      <scheme val="minor"/>
    </font>
    <font>
      <b/>
      <sz val="10"/>
      <color theme="1"/>
      <name val="Calibri"/>
      <family val="2"/>
      <scheme val="minor"/>
    </font>
    <font>
      <b/>
      <sz val="10"/>
      <color theme="0"/>
      <name val="Calibri"/>
      <family val="2"/>
      <scheme val="minor"/>
    </font>
    <font>
      <sz val="10"/>
      <color theme="4" tint="0.59999389629810485"/>
      <name val="Calibri"/>
      <family val="2"/>
      <scheme val="minor"/>
    </font>
    <font>
      <sz val="10"/>
      <color theme="1"/>
      <name val="Calibri"/>
      <family val="2"/>
      <scheme val="minor"/>
    </font>
    <font>
      <b/>
      <sz val="10"/>
      <color rgb="FF0000FF"/>
      <name val="Calibri"/>
      <family val="2"/>
      <scheme val="minor"/>
    </font>
    <font>
      <sz val="10"/>
      <name val="Calibri"/>
      <family val="2"/>
      <scheme val="minor"/>
    </font>
    <font>
      <sz val="10"/>
      <color rgb="FF0000FF"/>
      <name val="Calibri"/>
      <family val="2"/>
      <scheme val="minor"/>
    </font>
    <font>
      <b/>
      <sz val="10"/>
      <color theme="6" tint="0.79998168889431442"/>
      <name val="Calibri"/>
      <family val="2"/>
      <scheme val="minor"/>
    </font>
    <font>
      <u/>
      <sz val="10"/>
      <color theme="10"/>
      <name val="Calibri"/>
      <family val="2"/>
      <scheme val="minor"/>
    </font>
    <font>
      <b/>
      <sz val="10"/>
      <color rgb="FF9966FF"/>
      <name val="Calibri"/>
      <family val="2"/>
      <scheme val="minor"/>
    </font>
    <font>
      <u/>
      <sz val="10"/>
      <color theme="1"/>
      <name val="Calibri"/>
      <family val="2"/>
      <scheme val="minor"/>
    </font>
    <font>
      <b/>
      <sz val="20"/>
      <color theme="1"/>
      <name val="Calibri"/>
      <family val="2"/>
      <scheme val="minor"/>
    </font>
    <font>
      <b/>
      <sz val="16"/>
      <color theme="1"/>
      <name val="Calibri"/>
      <family val="2"/>
      <scheme val="minor"/>
    </font>
    <font>
      <sz val="14"/>
      <color theme="1"/>
      <name val="Calibri"/>
      <family val="2"/>
      <scheme val="minor"/>
    </font>
    <font>
      <i/>
      <sz val="10"/>
      <color theme="1"/>
      <name val="Calibri"/>
      <family val="2"/>
      <scheme val="minor"/>
    </font>
    <font>
      <b/>
      <sz val="50"/>
      <color indexed="81"/>
      <name val="Tahoma"/>
      <family val="2"/>
    </font>
    <font>
      <sz val="50"/>
      <color indexed="81"/>
      <name val="Tahoma"/>
      <family val="2"/>
    </font>
    <font>
      <b/>
      <i/>
      <sz val="10"/>
      <color rgb="FF808080"/>
      <name val="Calibri"/>
      <family val="2"/>
      <scheme val="minor"/>
    </font>
    <font>
      <sz val="10"/>
      <color rgb="FF808080"/>
      <name val="Calibri"/>
      <family val="2"/>
      <scheme val="minor"/>
    </font>
    <font>
      <i/>
      <sz val="10"/>
      <color rgb="FF808080"/>
      <name val="Calibri"/>
      <family val="2"/>
      <scheme val="minor"/>
    </font>
    <font>
      <sz val="10"/>
      <color theme="1" tint="0.34998626667073579"/>
      <name val="Calibri"/>
      <family val="2"/>
      <scheme val="minor"/>
    </font>
    <font>
      <i/>
      <sz val="10"/>
      <color theme="1" tint="0.34998626667073579"/>
      <name val="Calibri"/>
      <family val="2"/>
      <scheme val="minor"/>
    </font>
    <font>
      <b/>
      <i/>
      <sz val="10"/>
      <color theme="1" tint="0.34998626667073579"/>
      <name val="Calibri"/>
      <family val="2"/>
      <scheme val="minor"/>
    </font>
    <font>
      <b/>
      <sz val="10"/>
      <color theme="1" tint="0.34998626667073579"/>
      <name val="Calibri"/>
      <family val="2"/>
      <scheme val="minor"/>
    </font>
    <font>
      <sz val="10"/>
      <color rgb="FFC00000"/>
      <name val="Calibri"/>
      <family val="2"/>
      <scheme val="minor"/>
    </font>
    <font>
      <sz val="10"/>
      <color theme="1" tint="0.249977111117893"/>
      <name val="Calibri"/>
      <family val="2"/>
      <scheme val="minor"/>
    </font>
    <font>
      <u/>
      <sz val="10"/>
      <color theme="1" tint="0.249977111117893"/>
      <name val="Calibri"/>
      <family val="2"/>
      <scheme val="minor"/>
    </font>
    <font>
      <i/>
      <sz val="10"/>
      <color theme="1" tint="0.249977111117893"/>
      <name val="Calibri"/>
      <family val="2"/>
      <scheme val="minor"/>
    </font>
    <font>
      <b/>
      <i/>
      <sz val="10"/>
      <color theme="1" tint="0.249977111117893"/>
      <name val="Calibri"/>
      <family val="2"/>
      <scheme val="minor"/>
    </font>
    <font>
      <b/>
      <sz val="10"/>
      <color theme="1" tint="0.249977111117893"/>
      <name val="Calibri"/>
      <family val="2"/>
      <scheme val="minor"/>
    </font>
    <font>
      <b/>
      <sz val="10"/>
      <color rgb="FF9900CC"/>
      <name val="Calibri"/>
      <family val="2"/>
      <scheme val="minor"/>
    </font>
    <font>
      <b/>
      <i/>
      <sz val="10"/>
      <color rgb="FF9900CC"/>
      <name val="Calibri"/>
      <family val="2"/>
      <scheme val="minor"/>
    </font>
    <font>
      <b/>
      <sz val="9"/>
      <color rgb="FF9900CC"/>
      <name val="Calibri"/>
      <family val="2"/>
      <scheme val="minor"/>
    </font>
    <font>
      <sz val="10"/>
      <color rgb="FF9900CC"/>
      <name val="Calibri"/>
      <family val="2"/>
      <scheme val="minor"/>
    </font>
    <font>
      <b/>
      <sz val="10"/>
      <name val="Calibri"/>
      <family val="2"/>
      <scheme val="minor"/>
    </font>
  </fonts>
  <fills count="33">
    <fill>
      <patternFill patternType="none"/>
    </fill>
    <fill>
      <patternFill patternType="gray125"/>
    </fill>
    <fill>
      <patternFill patternType="solid">
        <fgColor rgb="FF92D050"/>
        <bgColor indexed="64"/>
      </patternFill>
    </fill>
    <fill>
      <patternFill patternType="solid">
        <fgColor theme="1"/>
        <bgColor indexed="64"/>
      </patternFill>
    </fill>
    <fill>
      <patternFill patternType="solid">
        <fgColor rgb="FF00B0F0"/>
        <bgColor indexed="64"/>
      </patternFill>
    </fill>
    <fill>
      <patternFill patternType="solid">
        <fgColor rgb="FFC4D79B"/>
        <bgColor indexed="64"/>
      </patternFill>
    </fill>
    <fill>
      <patternFill patternType="solid">
        <fgColor theme="0"/>
        <bgColor indexed="64"/>
      </patternFill>
    </fill>
    <fill>
      <patternFill patternType="solid">
        <fgColor rgb="FF9966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C6EFCE"/>
      </patternFill>
    </fill>
    <fill>
      <patternFill patternType="solid">
        <fgColor theme="8" tint="0.59999389629810485"/>
        <bgColor indexed="65"/>
      </patternFill>
    </fill>
    <fill>
      <patternFill patternType="solid">
        <fgColor theme="0" tint="-0.249977111117893"/>
        <bgColor indexed="64"/>
      </patternFill>
    </fill>
    <fill>
      <patternFill patternType="solid">
        <fgColor theme="1" tint="0.14999847407452621"/>
        <bgColor indexed="64"/>
      </patternFill>
    </fill>
    <fill>
      <patternFill patternType="solid">
        <fgColor rgb="FFBFBFBF"/>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0000FF"/>
        <bgColor indexed="64"/>
      </patternFill>
    </fill>
    <fill>
      <patternFill patternType="solid">
        <fgColor rgb="FF9900CC"/>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EBF6F9"/>
        <bgColor indexed="64"/>
      </patternFill>
    </fill>
    <fill>
      <patternFill patternType="solid">
        <fgColor rgb="FF92CDDC"/>
        <bgColor indexed="64"/>
      </patternFill>
    </fill>
    <fill>
      <patternFill patternType="solid">
        <fgColor theme="8" tint="-0.249977111117893"/>
        <bgColor indexed="64"/>
      </patternFill>
    </fill>
    <fill>
      <patternFill patternType="solid">
        <fgColor rgb="FFFFC000"/>
        <bgColor indexed="64"/>
      </patternFill>
    </fill>
    <fill>
      <patternFill patternType="solid">
        <fgColor rgb="FFFFCCFF"/>
        <bgColor indexed="64"/>
      </patternFill>
    </fill>
    <fill>
      <patternFill patternType="solid">
        <fgColor rgb="FFFF99FF"/>
        <bgColor indexed="64"/>
      </patternFill>
    </fill>
    <fill>
      <patternFill patternType="solid">
        <fgColor rgb="FFFFFF9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7" fillId="0" borderId="0" applyNumberFormat="0" applyFill="0" applyBorder="0" applyAlignment="0" applyProtection="0"/>
    <xf numFmtId="0" fontId="8" fillId="13" borderId="0" applyNumberFormat="0" applyBorder="0" applyAlignment="0" applyProtection="0"/>
    <xf numFmtId="0" fontId="9" fillId="14" borderId="0" applyNumberFormat="0" applyBorder="0" applyAlignment="0" applyProtection="0"/>
  </cellStyleXfs>
  <cellXfs count="277">
    <xf numFmtId="0" fontId="0" fillId="0" borderId="0" xfId="0"/>
    <xf numFmtId="0" fontId="2" fillId="0" borderId="0" xfId="0" applyFont="1" applyFill="1" applyBorder="1" applyAlignment="1">
      <alignment horizontal="left" vertical="top"/>
    </xf>
    <xf numFmtId="0" fontId="1" fillId="0" borderId="0" xfId="0" applyFont="1" applyFill="1" applyBorder="1" applyAlignment="1">
      <alignment horizontal="left" vertical="top"/>
    </xf>
    <xf numFmtId="0" fontId="4" fillId="16" borderId="0" xfId="0" applyFont="1" applyFill="1" applyBorder="1"/>
    <xf numFmtId="0" fontId="4" fillId="16" borderId="0" xfId="0" applyFont="1" applyFill="1" applyBorder="1" applyAlignment="1">
      <alignment horizontal="left"/>
    </xf>
    <xf numFmtId="164" fontId="4" fillId="16" borderId="0" xfId="0" applyNumberFormat="1" applyFont="1" applyFill="1" applyBorder="1"/>
    <xf numFmtId="0" fontId="4" fillId="0" borderId="0" xfId="0" applyFont="1" applyFill="1" applyBorder="1"/>
    <xf numFmtId="0" fontId="1" fillId="0" borderId="0" xfId="0" applyFont="1" applyFill="1" applyBorder="1"/>
    <xf numFmtId="164" fontId="1" fillId="0" borderId="0" xfId="0" applyNumberFormat="1" applyFont="1" applyBorder="1" applyAlignment="1">
      <alignment horizontal="left" vertical="top"/>
    </xf>
    <xf numFmtId="0" fontId="1" fillId="0" borderId="0" xfId="0" applyFont="1" applyBorder="1" applyAlignment="1">
      <alignment horizontal="left" vertical="top"/>
    </xf>
    <xf numFmtId="0" fontId="1" fillId="0" borderId="0" xfId="0" applyFont="1" applyBorder="1"/>
    <xf numFmtId="0" fontId="2" fillId="0" borderId="0" xfId="0" applyFont="1" applyFill="1" applyBorder="1"/>
    <xf numFmtId="0" fontId="2" fillId="0" borderId="0" xfId="0" applyFont="1" applyFill="1" applyBorder="1" applyAlignment="1">
      <alignment horizontal="left"/>
    </xf>
    <xf numFmtId="164" fontId="1" fillId="0" borderId="0" xfId="0" applyNumberFormat="1" applyFont="1" applyBorder="1"/>
    <xf numFmtId="0" fontId="3" fillId="0" borderId="0" xfId="0" applyFont="1" applyFill="1" applyBorder="1"/>
    <xf numFmtId="0" fontId="3" fillId="0" borderId="0" xfId="0" applyFont="1" applyFill="1" applyBorder="1" applyAlignment="1">
      <alignment horizontal="left" vertical="top"/>
    </xf>
    <xf numFmtId="0" fontId="10" fillId="16" borderId="0" xfId="0" applyFont="1" applyFill="1" applyBorder="1"/>
    <xf numFmtId="0" fontId="11" fillId="16" borderId="0" xfId="0" applyFont="1" applyFill="1" applyBorder="1" applyAlignment="1">
      <alignment horizontal="left" vertical="top"/>
    </xf>
    <xf numFmtId="0" fontId="12" fillId="16" borderId="0" xfId="0" applyFont="1" applyFill="1" applyBorder="1" applyAlignment="1">
      <alignment horizontal="left" vertical="top"/>
    </xf>
    <xf numFmtId="0" fontId="12" fillId="16" borderId="0" xfId="0" applyFont="1" applyFill="1" applyBorder="1"/>
    <xf numFmtId="0" fontId="11" fillId="16" borderId="0" xfId="0" applyFont="1" applyFill="1" applyBorder="1"/>
    <xf numFmtId="0" fontId="13" fillId="0" borderId="0" xfId="0" applyFont="1" applyFill="1" applyBorder="1" applyAlignment="1">
      <alignment horizontal="center"/>
    </xf>
    <xf numFmtId="0" fontId="14" fillId="16" borderId="0" xfId="0" applyFont="1" applyFill="1" applyBorder="1" applyAlignment="1">
      <alignment horizontal="center" wrapText="1"/>
    </xf>
    <xf numFmtId="0" fontId="15" fillId="2" borderId="0" xfId="0" applyFont="1" applyFill="1" applyBorder="1" applyAlignment="1">
      <alignment horizontal="center" wrapText="1"/>
    </xf>
    <xf numFmtId="0" fontId="16" fillId="21" borderId="0" xfId="3" applyFont="1" applyFill="1" applyBorder="1" applyAlignment="1">
      <alignment horizontal="center" wrapText="1"/>
    </xf>
    <xf numFmtId="0" fontId="15" fillId="8" borderId="0" xfId="0" applyFont="1" applyFill="1" applyBorder="1" applyAlignment="1">
      <alignment horizontal="center" wrapText="1"/>
    </xf>
    <xf numFmtId="0" fontId="15" fillId="0" borderId="0" xfId="0" applyFont="1" applyFill="1" applyBorder="1" applyAlignment="1">
      <alignment horizontal="center" wrapText="1"/>
    </xf>
    <xf numFmtId="0" fontId="15" fillId="19" borderId="0" xfId="0" applyFont="1" applyFill="1" applyBorder="1" applyAlignment="1">
      <alignment horizontal="center" wrapText="1"/>
    </xf>
    <xf numFmtId="0" fontId="13" fillId="5" borderId="0" xfId="0" applyFont="1" applyFill="1" applyBorder="1" applyAlignment="1">
      <alignment horizontal="center" vertical="center"/>
    </xf>
    <xf numFmtId="0" fontId="17" fillId="16" borderId="0" xfId="0" applyFont="1" applyFill="1" applyBorder="1" applyAlignment="1">
      <alignment horizontal="center" vertical="center"/>
    </xf>
    <xf numFmtId="0" fontId="18" fillId="5"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3" fillId="15" borderId="0" xfId="0" applyFont="1" applyFill="1" applyBorder="1" applyAlignment="1">
      <alignment horizontal="left" vertical="top"/>
    </xf>
    <xf numFmtId="49" fontId="13" fillId="15" borderId="0" xfId="0" applyNumberFormat="1" applyFont="1" applyFill="1" applyBorder="1" applyAlignment="1">
      <alignment horizontal="left" vertical="top"/>
    </xf>
    <xf numFmtId="0" fontId="17" fillId="16" borderId="0" xfId="0" applyFont="1" applyFill="1" applyBorder="1" applyAlignment="1">
      <alignment horizontal="left" vertical="top"/>
    </xf>
    <xf numFmtId="164" fontId="18" fillId="15" borderId="0" xfId="0" applyNumberFormat="1" applyFont="1" applyFill="1" applyBorder="1" applyAlignment="1">
      <alignment horizontal="left" vertical="top"/>
    </xf>
    <xf numFmtId="0" fontId="18" fillId="15" borderId="0" xfId="0" applyFont="1" applyFill="1" applyBorder="1" applyAlignment="1">
      <alignment horizontal="left" vertical="top"/>
    </xf>
    <xf numFmtId="0" fontId="19" fillId="15" borderId="0" xfId="0" applyFont="1" applyFill="1" applyBorder="1" applyAlignment="1">
      <alignment horizontal="left" vertical="top"/>
    </xf>
    <xf numFmtId="0" fontId="15" fillId="0" borderId="0" xfId="0" applyFont="1" applyFill="1" applyBorder="1" applyAlignment="1">
      <alignment horizontal="left" vertical="top"/>
    </xf>
    <xf numFmtId="0" fontId="18" fillId="11" borderId="0" xfId="0" applyFont="1" applyFill="1" applyBorder="1" applyAlignment="1">
      <alignment horizontal="left" vertical="top"/>
    </xf>
    <xf numFmtId="0" fontId="13" fillId="0" borderId="0" xfId="0" applyFont="1" applyFill="1" applyBorder="1" applyAlignment="1">
      <alignment horizontal="left" vertical="top"/>
    </xf>
    <xf numFmtId="49" fontId="13" fillId="0" borderId="0" xfId="0" applyNumberFormat="1" applyFont="1" applyFill="1" applyBorder="1" applyAlignment="1">
      <alignment horizontal="left" vertical="top"/>
    </xf>
    <xf numFmtId="0" fontId="18" fillId="17" borderId="0" xfId="0" applyFont="1" applyFill="1" applyBorder="1" applyAlignment="1">
      <alignment horizontal="left" vertical="top"/>
    </xf>
    <xf numFmtId="0" fontId="13" fillId="11" borderId="0" xfId="0" applyFont="1" applyFill="1" applyBorder="1" applyAlignment="1">
      <alignment horizontal="left" vertical="top"/>
    </xf>
    <xf numFmtId="49" fontId="13" fillId="11" borderId="0" xfId="0" applyNumberFormat="1" applyFont="1" applyFill="1" applyBorder="1" applyAlignment="1">
      <alignment horizontal="left" vertical="top"/>
    </xf>
    <xf numFmtId="1" fontId="13" fillId="0" borderId="0" xfId="0" applyNumberFormat="1" applyFont="1" applyFill="1" applyBorder="1" applyAlignment="1">
      <alignment horizontal="left" vertical="top"/>
    </xf>
    <xf numFmtId="164" fontId="18" fillId="17" borderId="0" xfId="0" applyNumberFormat="1" applyFont="1" applyFill="1" applyBorder="1" applyAlignment="1">
      <alignment horizontal="left" vertical="top"/>
    </xf>
    <xf numFmtId="0" fontId="19" fillId="17" borderId="0" xfId="0" applyFont="1" applyFill="1" applyBorder="1" applyAlignment="1">
      <alignment horizontal="left" vertical="top"/>
    </xf>
    <xf numFmtId="0" fontId="18" fillId="12" borderId="0" xfId="0" applyFont="1" applyFill="1" applyBorder="1" applyAlignment="1">
      <alignment horizontal="left" vertical="top"/>
    </xf>
    <xf numFmtId="14" fontId="18" fillId="15" borderId="0" xfId="0" applyNumberFormat="1" applyFont="1" applyFill="1" applyBorder="1" applyAlignment="1">
      <alignment horizontal="left" vertical="top"/>
    </xf>
    <xf numFmtId="15" fontId="18" fillId="17" borderId="0" xfId="0" applyNumberFormat="1" applyFont="1" applyFill="1" applyBorder="1" applyAlignment="1">
      <alignment horizontal="left" vertical="top"/>
    </xf>
    <xf numFmtId="164" fontId="20" fillId="15" borderId="0" xfId="0" applyNumberFormat="1" applyFont="1" applyFill="1" applyBorder="1" applyAlignment="1">
      <alignment horizontal="left" vertical="top"/>
    </xf>
    <xf numFmtId="0" fontId="20" fillId="15" borderId="0" xfId="0" applyFont="1" applyFill="1" applyBorder="1" applyAlignment="1">
      <alignment horizontal="left" vertical="top"/>
    </xf>
    <xf numFmtId="14" fontId="20" fillId="15" borderId="0" xfId="0" applyNumberFormat="1" applyFont="1" applyFill="1" applyBorder="1" applyAlignment="1">
      <alignment horizontal="left" vertical="top"/>
    </xf>
    <xf numFmtId="164" fontId="19" fillId="15" borderId="0" xfId="0" applyNumberFormat="1" applyFont="1" applyFill="1" applyBorder="1" applyAlignment="1">
      <alignment horizontal="left" vertical="top"/>
    </xf>
    <xf numFmtId="164" fontId="18" fillId="12" borderId="0" xfId="0" applyNumberFormat="1" applyFont="1" applyFill="1" applyBorder="1" applyAlignment="1">
      <alignment horizontal="left" vertical="top"/>
    </xf>
    <xf numFmtId="0" fontId="15" fillId="12" borderId="0" xfId="0" applyFont="1" applyFill="1" applyBorder="1" applyAlignment="1">
      <alignment horizontal="left" vertical="top"/>
    </xf>
    <xf numFmtId="0" fontId="19" fillId="12" borderId="0" xfId="0" applyFont="1" applyFill="1" applyBorder="1" applyAlignment="1">
      <alignment horizontal="left" vertical="top"/>
    </xf>
    <xf numFmtId="14" fontId="18" fillId="17" borderId="0" xfId="0" applyNumberFormat="1" applyFont="1" applyFill="1" applyBorder="1" applyAlignment="1">
      <alignment horizontal="left" vertical="top"/>
    </xf>
    <xf numFmtId="0" fontId="18" fillId="0" borderId="0" xfId="0" applyFont="1" applyFill="1" applyBorder="1" applyAlignment="1">
      <alignment horizontal="left" vertical="top"/>
    </xf>
    <xf numFmtId="0" fontId="16" fillId="22" borderId="0" xfId="0" applyFont="1" applyFill="1" applyBorder="1" applyAlignment="1">
      <alignment horizontal="center" wrapText="1"/>
    </xf>
    <xf numFmtId="164" fontId="18" fillId="20" borderId="0" xfId="0" applyNumberFormat="1" applyFont="1" applyFill="1" applyBorder="1" applyAlignment="1">
      <alignment horizontal="left" vertical="top"/>
    </xf>
    <xf numFmtId="0" fontId="18" fillId="20" borderId="0" xfId="0" applyFont="1" applyFill="1" applyBorder="1" applyAlignment="1">
      <alignment horizontal="left" vertical="top"/>
    </xf>
    <xf numFmtId="0" fontId="19" fillId="20" borderId="0" xfId="0" applyFont="1" applyFill="1" applyBorder="1" applyAlignment="1">
      <alignment horizontal="left" vertical="top"/>
    </xf>
    <xf numFmtId="0" fontId="19" fillId="20" borderId="0" xfId="2" applyFont="1" applyFill="1" applyBorder="1" applyAlignment="1">
      <alignment horizontal="left" vertical="top"/>
    </xf>
    <xf numFmtId="0" fontId="15" fillId="18" borderId="0" xfId="3" applyFont="1" applyFill="1" applyBorder="1" applyAlignment="1">
      <alignment horizontal="center" wrapText="1"/>
    </xf>
    <xf numFmtId="49" fontId="18" fillId="12" borderId="0" xfId="0" applyNumberFormat="1" applyFont="1" applyFill="1" applyBorder="1" applyAlignment="1">
      <alignment horizontal="left" vertical="top"/>
    </xf>
    <xf numFmtId="49" fontId="18" fillId="15" borderId="0" xfId="0" applyNumberFormat="1" applyFont="1" applyFill="1" applyBorder="1" applyAlignment="1">
      <alignment horizontal="left" vertical="top"/>
    </xf>
    <xf numFmtId="49" fontId="18" fillId="20" borderId="0" xfId="0" applyNumberFormat="1" applyFont="1" applyFill="1" applyBorder="1" applyAlignment="1">
      <alignment horizontal="left" vertical="top"/>
    </xf>
    <xf numFmtId="49" fontId="18" fillId="17" borderId="0" xfId="0" applyNumberFormat="1" applyFont="1" applyFill="1" applyBorder="1" applyAlignment="1">
      <alignment horizontal="left" vertical="top"/>
    </xf>
    <xf numFmtId="49" fontId="20" fillId="15" borderId="0" xfId="0" applyNumberFormat="1" applyFont="1" applyFill="1" applyBorder="1" applyAlignment="1">
      <alignment horizontal="left" vertical="top"/>
    </xf>
    <xf numFmtId="0" fontId="13" fillId="0" borderId="0" xfId="0" applyFont="1" applyFill="1" applyAlignment="1"/>
    <xf numFmtId="0" fontId="13" fillId="0" borderId="0" xfId="0" applyFont="1" applyFill="1" applyAlignment="1">
      <alignment horizontal="left"/>
    </xf>
    <xf numFmtId="0" fontId="15" fillId="0" borderId="0" xfId="0" applyFont="1" applyAlignment="1"/>
    <xf numFmtId="0" fontId="13" fillId="0" borderId="1" xfId="0" applyFont="1" applyFill="1" applyBorder="1" applyAlignment="1">
      <alignment horizontal="left" vertical="top"/>
    </xf>
    <xf numFmtId="1" fontId="13" fillId="0" borderId="1" xfId="0" applyNumberFormat="1" applyFont="1" applyFill="1" applyBorder="1" applyAlignment="1">
      <alignment horizontal="left" vertical="top"/>
    </xf>
    <xf numFmtId="0" fontId="18" fillId="0" borderId="1" xfId="0" applyFont="1" applyBorder="1" applyAlignment="1">
      <alignment horizontal="left" vertical="top"/>
    </xf>
    <xf numFmtId="0" fontId="15" fillId="0" borderId="0" xfId="0" applyFont="1" applyAlignment="1">
      <alignment horizontal="left" vertical="top"/>
    </xf>
    <xf numFmtId="0" fontId="13" fillId="0" borderId="0" xfId="0" applyFont="1" applyFill="1" applyAlignment="1">
      <alignment horizontal="left" vertical="top"/>
    </xf>
    <xf numFmtId="164" fontId="15" fillId="0" borderId="0" xfId="0" applyNumberFormat="1" applyFont="1" applyAlignment="1">
      <alignment horizontal="left" vertical="top"/>
    </xf>
    <xf numFmtId="0" fontId="17" fillId="16" borderId="0" xfId="0" applyFont="1" applyFill="1" applyBorder="1" applyAlignment="1">
      <alignment horizontal="left" vertical="center"/>
    </xf>
    <xf numFmtId="0" fontId="24" fillId="3" borderId="0" xfId="0" applyFont="1" applyFill="1"/>
    <xf numFmtId="0" fontId="24" fillId="3" borderId="0" xfId="0" applyFont="1" applyFill="1" applyAlignment="1">
      <alignment horizontal="left"/>
    </xf>
    <xf numFmtId="164" fontId="24" fillId="3" borderId="0" xfId="0" applyNumberFormat="1" applyFont="1" applyFill="1"/>
    <xf numFmtId="0" fontId="24" fillId="3" borderId="0" xfId="0" applyFont="1" applyFill="1" applyBorder="1" applyAlignment="1">
      <alignment horizontal="right"/>
    </xf>
    <xf numFmtId="0" fontId="25" fillId="3" borderId="0" xfId="1" applyFont="1" applyFill="1" applyBorder="1"/>
    <xf numFmtId="0" fontId="24" fillId="3" borderId="0" xfId="0" applyFont="1" applyFill="1" applyBorder="1"/>
    <xf numFmtId="0" fontId="22" fillId="0" borderId="0" xfId="0" applyFont="1" applyFill="1"/>
    <xf numFmtId="0" fontId="13" fillId="0" borderId="1" xfId="0" applyFont="1" applyFill="1" applyBorder="1" applyAlignment="1">
      <alignment horizontal="center" vertical="center"/>
    </xf>
    <xf numFmtId="0" fontId="15" fillId="7" borderId="1" xfId="0" applyFont="1" applyFill="1" applyBorder="1" applyAlignment="1">
      <alignment horizontal="center" vertical="center" wrapText="1"/>
    </xf>
    <xf numFmtId="0" fontId="15" fillId="0" borderId="0" xfId="0" applyFont="1" applyFill="1" applyAlignment="1">
      <alignment horizontal="center" vertical="center" wrapText="1"/>
    </xf>
    <xf numFmtId="0" fontId="13" fillId="8" borderId="1" xfId="0" applyFont="1" applyFill="1" applyBorder="1" applyAlignment="1">
      <alignment horizontal="center" vertical="center"/>
    </xf>
    <xf numFmtId="0" fontId="18" fillId="8" borderId="1" xfId="0" applyFont="1" applyFill="1" applyBorder="1" applyAlignment="1">
      <alignment horizontal="center" vertical="center" wrapText="1"/>
    </xf>
    <xf numFmtId="0" fontId="18" fillId="6" borderId="0" xfId="0" applyFont="1" applyFill="1" applyAlignment="1">
      <alignment horizontal="center" vertical="center" wrapText="1"/>
    </xf>
    <xf numFmtId="49" fontId="13" fillId="0" borderId="1" xfId="0" applyNumberFormat="1" applyFont="1" applyFill="1" applyBorder="1" applyAlignment="1">
      <alignment horizontal="left" vertical="top"/>
    </xf>
    <xf numFmtId="14" fontId="18" fillId="11" borderId="1" xfId="0" applyNumberFormat="1" applyFont="1" applyFill="1" applyBorder="1" applyAlignment="1">
      <alignment horizontal="left" vertical="top"/>
    </xf>
    <xf numFmtId="0" fontId="18" fillId="11" borderId="1" xfId="0" applyFont="1" applyFill="1" applyBorder="1" applyAlignment="1">
      <alignment horizontal="left" vertical="top"/>
    </xf>
    <xf numFmtId="14" fontId="18" fillId="0" borderId="1" xfId="0" applyNumberFormat="1" applyFont="1" applyBorder="1" applyAlignment="1">
      <alignment horizontal="left" vertical="top"/>
    </xf>
    <xf numFmtId="0" fontId="18" fillId="0" borderId="1" xfId="0" applyFont="1" applyFill="1" applyBorder="1" applyAlignment="1">
      <alignment horizontal="left" vertical="top"/>
    </xf>
    <xf numFmtId="0" fontId="15" fillId="11" borderId="0" xfId="0" applyFont="1" applyFill="1" applyAlignment="1">
      <alignment horizontal="left" vertical="top"/>
    </xf>
    <xf numFmtId="14" fontId="18" fillId="12" borderId="1" xfId="0" applyNumberFormat="1" applyFont="1" applyFill="1" applyBorder="1" applyAlignment="1">
      <alignment horizontal="left" vertical="top"/>
    </xf>
    <xf numFmtId="0" fontId="18" fillId="12" borderId="1" xfId="0" applyFont="1" applyFill="1" applyBorder="1" applyAlignment="1">
      <alignment horizontal="left" vertical="top"/>
    </xf>
    <xf numFmtId="0" fontId="15" fillId="0" borderId="0" xfId="0" applyFont="1"/>
    <xf numFmtId="0" fontId="13" fillId="0" borderId="0" xfId="0" applyFont="1" applyFill="1"/>
    <xf numFmtId="164" fontId="15" fillId="0" borderId="0" xfId="0" applyNumberFormat="1" applyFont="1"/>
    <xf numFmtId="0" fontId="0" fillId="0" borderId="0" xfId="0" applyAlignment="1">
      <alignment vertical="center"/>
    </xf>
    <xf numFmtId="0" fontId="26" fillId="24" borderId="0" xfId="0" applyFont="1" applyFill="1" applyAlignment="1">
      <alignment vertical="center" wrapText="1"/>
    </xf>
    <xf numFmtId="0" fontId="27" fillId="9" borderId="0" xfId="0" applyFont="1" applyFill="1" applyAlignment="1">
      <alignment wrapText="1"/>
    </xf>
    <xf numFmtId="0" fontId="0" fillId="6" borderId="0" xfId="0" applyFill="1" applyAlignment="1">
      <alignment horizontal="left" vertical="center"/>
    </xf>
    <xf numFmtId="0" fontId="0" fillId="6" borderId="0" xfId="0" applyFill="1"/>
    <xf numFmtId="0" fontId="28" fillId="25" borderId="0" xfId="0" applyFont="1" applyFill="1" applyAlignment="1">
      <alignment horizontal="left" wrapText="1" indent="1"/>
    </xf>
    <xf numFmtId="0" fontId="28" fillId="26" borderId="0" xfId="0" applyFont="1" applyFill="1" applyAlignment="1">
      <alignment horizontal="left" wrapText="1" indent="1"/>
    </xf>
    <xf numFmtId="0" fontId="15" fillId="15" borderId="0" xfId="0" applyFont="1" applyFill="1" applyBorder="1" applyAlignment="1">
      <alignment horizontal="left" vertical="top"/>
    </xf>
    <xf numFmtId="0" fontId="15" fillId="2" borderId="0" xfId="0" applyFont="1" applyFill="1" applyAlignment="1">
      <alignment horizontal="left" vertical="top"/>
    </xf>
    <xf numFmtId="0" fontId="15" fillId="2" borderId="0" xfId="0" applyFont="1" applyFill="1" applyAlignment="1"/>
    <xf numFmtId="0" fontId="10" fillId="16" borderId="1" xfId="0" applyFont="1" applyFill="1" applyBorder="1" applyAlignment="1">
      <alignment horizontal="left"/>
    </xf>
    <xf numFmtId="0" fontId="10" fillId="16" borderId="1" xfId="0" applyFont="1" applyFill="1" applyBorder="1" applyAlignment="1">
      <alignment horizontal="left" wrapText="1"/>
    </xf>
    <xf numFmtId="0" fontId="18" fillId="2" borderId="0" xfId="0" applyFont="1" applyFill="1" applyAlignment="1">
      <alignment horizontal="left" vertical="top"/>
    </xf>
    <xf numFmtId="0" fontId="18" fillId="2" borderId="0" xfId="0" applyFont="1" applyFill="1" applyAlignment="1"/>
    <xf numFmtId="0" fontId="18" fillId="18" borderId="0" xfId="0" applyFont="1" applyFill="1" applyAlignment="1">
      <alignment horizontal="left" vertical="top"/>
    </xf>
    <xf numFmtId="0" fontId="15" fillId="18" borderId="0" xfId="0" applyFont="1" applyFill="1" applyAlignment="1">
      <alignment horizontal="left" vertical="top"/>
    </xf>
    <xf numFmtId="0" fontId="15" fillId="18" borderId="0" xfId="0" applyFont="1" applyFill="1" applyAlignment="1"/>
    <xf numFmtId="0" fontId="18" fillId="18" borderId="0" xfId="0" applyFont="1" applyFill="1" applyAlignment="1"/>
    <xf numFmtId="0" fontId="29" fillId="15" borderId="0" xfId="0" applyFont="1" applyFill="1" applyBorder="1" applyAlignment="1">
      <alignment horizontal="left" vertical="top"/>
    </xf>
    <xf numFmtId="0" fontId="32" fillId="10" borderId="0" xfId="0" applyFont="1" applyFill="1" applyBorder="1" applyAlignment="1">
      <alignment horizontal="left" vertical="top"/>
    </xf>
    <xf numFmtId="0" fontId="33" fillId="16" borderId="0" xfId="0" applyFont="1" applyFill="1" applyBorder="1" applyAlignment="1">
      <alignment horizontal="left" vertical="top"/>
    </xf>
    <xf numFmtId="164" fontId="32" fillId="10" borderId="0" xfId="0" applyNumberFormat="1" applyFont="1" applyFill="1" applyBorder="1" applyAlignment="1">
      <alignment horizontal="left" vertical="top"/>
    </xf>
    <xf numFmtId="49" fontId="32" fillId="10" borderId="0" xfId="2" applyNumberFormat="1" applyFont="1" applyFill="1" applyBorder="1" applyAlignment="1">
      <alignment horizontal="left" vertical="top"/>
    </xf>
    <xf numFmtId="0" fontId="32" fillId="10" borderId="0" xfId="2" applyFont="1" applyFill="1" applyBorder="1" applyAlignment="1">
      <alignment horizontal="left" vertical="top"/>
    </xf>
    <xf numFmtId="0" fontId="34" fillId="10" borderId="0" xfId="0" applyFont="1" applyFill="1" applyBorder="1" applyAlignment="1">
      <alignment horizontal="left" vertical="top"/>
    </xf>
    <xf numFmtId="49" fontId="34" fillId="10" borderId="0" xfId="0" applyNumberFormat="1" applyFont="1" applyFill="1" applyBorder="1" applyAlignment="1">
      <alignment horizontal="left" vertical="top"/>
    </xf>
    <xf numFmtId="0" fontId="32" fillId="0" borderId="0" xfId="0" applyFont="1" applyFill="1" applyBorder="1" applyAlignment="1">
      <alignment horizontal="left" vertical="top"/>
    </xf>
    <xf numFmtId="0" fontId="34" fillId="11" borderId="0" xfId="0" applyFont="1" applyFill="1" applyBorder="1" applyAlignment="1">
      <alignment horizontal="left" vertical="top"/>
    </xf>
    <xf numFmtId="0" fontId="34" fillId="0" borderId="0" xfId="0" applyFont="1" applyFill="1" applyBorder="1" applyAlignment="1">
      <alignment horizontal="left" vertical="top"/>
    </xf>
    <xf numFmtId="1" fontId="34" fillId="0" borderId="0" xfId="0" applyNumberFormat="1" applyFont="1" applyFill="1" applyBorder="1" applyAlignment="1">
      <alignment horizontal="left" vertical="top"/>
    </xf>
    <xf numFmtId="0" fontId="34" fillId="16" borderId="0" xfId="0" applyFont="1" applyFill="1" applyBorder="1" applyAlignment="1">
      <alignment horizontal="left" vertical="top"/>
    </xf>
    <xf numFmtId="164" fontId="34" fillId="10" borderId="0" xfId="0" applyNumberFormat="1" applyFont="1" applyFill="1" applyBorder="1" applyAlignment="1">
      <alignment horizontal="left" vertical="top"/>
    </xf>
    <xf numFmtId="164" fontId="15" fillId="12" borderId="0" xfId="0" applyNumberFormat="1" applyFont="1" applyFill="1" applyBorder="1" applyAlignment="1">
      <alignment horizontal="left" vertical="top"/>
    </xf>
    <xf numFmtId="164" fontId="18" fillId="24" borderId="0" xfId="0" applyNumberFormat="1" applyFont="1" applyFill="1" applyBorder="1" applyAlignment="1">
      <alignment horizontal="left" vertical="top"/>
    </xf>
    <xf numFmtId="0" fontId="18" fillId="24" borderId="0" xfId="0" applyFont="1" applyFill="1" applyBorder="1" applyAlignment="1">
      <alignment horizontal="left" vertical="top"/>
    </xf>
    <xf numFmtId="49" fontId="18" fillId="24" borderId="0" xfId="0" applyNumberFormat="1" applyFont="1" applyFill="1" applyBorder="1" applyAlignment="1">
      <alignment horizontal="left" vertical="top"/>
    </xf>
    <xf numFmtId="0" fontId="19" fillId="24" borderId="0" xfId="0" applyFont="1" applyFill="1" applyBorder="1" applyAlignment="1">
      <alignment horizontal="left" vertical="top"/>
    </xf>
    <xf numFmtId="14" fontId="18" fillId="12" borderId="0" xfId="0" applyNumberFormat="1" applyFont="1" applyFill="1" applyBorder="1" applyAlignment="1">
      <alignment horizontal="left" vertical="top"/>
    </xf>
    <xf numFmtId="0" fontId="18" fillId="0" borderId="0" xfId="0" applyFont="1" applyBorder="1" applyAlignment="1">
      <alignment horizontal="left" vertical="top"/>
    </xf>
    <xf numFmtId="164" fontId="3" fillId="0" borderId="0" xfId="0" applyNumberFormat="1" applyFont="1" applyBorder="1" applyAlignment="1">
      <alignment horizontal="left" vertical="top"/>
    </xf>
    <xf numFmtId="0" fontId="3" fillId="0" borderId="0" xfId="0" applyFont="1" applyBorder="1" applyAlignment="1">
      <alignment horizontal="left" vertical="top"/>
    </xf>
    <xf numFmtId="0" fontId="18" fillId="27" borderId="0" xfId="0" applyFont="1" applyFill="1" applyBorder="1" applyAlignment="1">
      <alignment horizontal="left" vertical="top"/>
    </xf>
    <xf numFmtId="0" fontId="17" fillId="16" borderId="2" xfId="0" applyFont="1" applyFill="1" applyBorder="1" applyAlignment="1">
      <alignment horizontal="left" vertical="center"/>
    </xf>
    <xf numFmtId="0" fontId="15" fillId="18" borderId="2" xfId="0" applyFont="1" applyFill="1" applyBorder="1" applyAlignment="1">
      <alignment horizontal="left" vertical="center"/>
    </xf>
    <xf numFmtId="0" fontId="15" fillId="2" borderId="2" xfId="0"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applyAlignment="1">
      <alignment horizontal="left" vertical="center"/>
    </xf>
    <xf numFmtId="0" fontId="15" fillId="0" borderId="0" xfId="0" applyFont="1" applyFill="1" applyAlignment="1">
      <alignment horizontal="left" vertical="top"/>
    </xf>
    <xf numFmtId="0" fontId="15" fillId="0" borderId="0" xfId="0" applyFont="1" applyFill="1" applyAlignment="1"/>
    <xf numFmtId="0" fontId="15" fillId="0" borderId="0" xfId="0" applyFont="1" applyFill="1" applyBorder="1" applyAlignment="1">
      <alignment horizontal="left" vertical="center"/>
    </xf>
    <xf numFmtId="0" fontId="15" fillId="4" borderId="2" xfId="0" applyFont="1" applyFill="1" applyBorder="1" applyAlignment="1">
      <alignment horizontal="center" vertical="center" wrapText="1"/>
    </xf>
    <xf numFmtId="0" fontId="15" fillId="4" borderId="2" xfId="0" applyFont="1" applyFill="1" applyBorder="1" applyAlignment="1">
      <alignment horizontal="left" vertical="center" wrapText="1"/>
    </xf>
    <xf numFmtId="0" fontId="15" fillId="0" borderId="0" xfId="0" applyFont="1" applyFill="1" applyBorder="1" applyAlignment="1">
      <alignment horizontal="center" vertical="center" wrapText="1"/>
    </xf>
    <xf numFmtId="0" fontId="13" fillId="0" borderId="0" xfId="0" applyFont="1" applyFill="1" applyBorder="1" applyAlignment="1">
      <alignment horizontal="left" vertical="center"/>
    </xf>
    <xf numFmtId="49" fontId="13" fillId="0" borderId="0" xfId="0" applyNumberFormat="1" applyFont="1" applyFill="1" applyBorder="1" applyAlignment="1">
      <alignment horizontal="left" vertical="center"/>
    </xf>
    <xf numFmtId="0" fontId="18" fillId="18" borderId="0" xfId="0" applyFont="1" applyFill="1" applyBorder="1" applyAlignment="1">
      <alignment horizontal="left" vertical="top"/>
    </xf>
    <xf numFmtId="0" fontId="18" fillId="2" borderId="0" xfId="0" applyFont="1" applyFill="1" applyBorder="1" applyAlignment="1">
      <alignment horizontal="left" vertical="top"/>
    </xf>
    <xf numFmtId="165" fontId="18" fillId="0" borderId="0" xfId="0" applyNumberFormat="1" applyFont="1" applyBorder="1" applyAlignment="1">
      <alignment horizontal="left" vertical="center"/>
    </xf>
    <xf numFmtId="0" fontId="18" fillId="0" borderId="0" xfId="0" applyFont="1" applyBorder="1" applyAlignment="1">
      <alignment horizontal="left" vertical="center"/>
    </xf>
    <xf numFmtId="165" fontId="18" fillId="0" borderId="0" xfId="0" applyNumberFormat="1" applyFont="1" applyFill="1" applyBorder="1" applyAlignment="1">
      <alignment horizontal="left" vertical="center"/>
    </xf>
    <xf numFmtId="0" fontId="23" fillId="0" borderId="0" xfId="1" applyFont="1" applyBorder="1" applyAlignment="1">
      <alignment vertical="center"/>
    </xf>
    <xf numFmtId="0" fontId="23" fillId="0" borderId="0" xfId="1" applyFont="1" applyFill="1" applyBorder="1" applyAlignment="1">
      <alignment vertical="center"/>
    </xf>
    <xf numFmtId="0" fontId="23" fillId="0" borderId="0" xfId="1" applyFont="1" applyFill="1" applyBorder="1" applyAlignment="1">
      <alignment horizontal="left" vertical="center"/>
    </xf>
    <xf numFmtId="165" fontId="18" fillId="0" borderId="0" xfId="0" applyNumberFormat="1" applyFont="1" applyBorder="1" applyAlignment="1">
      <alignment horizontal="left" vertical="top"/>
    </xf>
    <xf numFmtId="0" fontId="35" fillId="0" borderId="0" xfId="0" applyFont="1" applyFill="1" applyBorder="1" applyAlignment="1">
      <alignment horizontal="left" vertical="center"/>
    </xf>
    <xf numFmtId="49" fontId="35" fillId="0" borderId="0" xfId="0" applyNumberFormat="1" applyFont="1" applyFill="1" applyBorder="1" applyAlignment="1">
      <alignment horizontal="left" vertical="center"/>
    </xf>
    <xf numFmtId="0" fontId="35" fillId="16" borderId="0" xfId="0" applyFont="1" applyFill="1" applyBorder="1" applyAlignment="1">
      <alignment horizontal="left" vertical="top"/>
    </xf>
    <xf numFmtId="0" fontId="36" fillId="18" borderId="0" xfId="0" applyFont="1" applyFill="1" applyBorder="1" applyAlignment="1">
      <alignment horizontal="left" vertical="top"/>
    </xf>
    <xf numFmtId="0" fontId="36" fillId="2" borderId="0" xfId="0" applyFont="1" applyFill="1" applyBorder="1" applyAlignment="1">
      <alignment horizontal="left" vertical="top"/>
    </xf>
    <xf numFmtId="0" fontId="37" fillId="0" borderId="0" xfId="0" applyFont="1" applyFill="1" applyBorder="1" applyAlignment="1">
      <alignment horizontal="left" vertical="center"/>
    </xf>
    <xf numFmtId="0" fontId="35" fillId="18" borderId="0" xfId="0" applyFont="1" applyFill="1" applyBorder="1" applyAlignment="1">
      <alignment horizontal="left" vertical="top"/>
    </xf>
    <xf numFmtId="0" fontId="35" fillId="2" borderId="0" xfId="0" applyFont="1" applyFill="1" applyBorder="1" applyAlignment="1">
      <alignment horizontal="left" vertical="top"/>
    </xf>
    <xf numFmtId="0" fontId="38" fillId="0" borderId="0" xfId="0" applyFont="1" applyFill="1" applyBorder="1" applyAlignment="1">
      <alignment horizontal="left" vertical="center"/>
    </xf>
    <xf numFmtId="0" fontId="18" fillId="5" borderId="0" xfId="0" applyFont="1" applyFill="1" applyBorder="1" applyAlignment="1">
      <alignment horizontal="center" vertical="center"/>
    </xf>
    <xf numFmtId="0" fontId="18" fillId="9" borderId="0" xfId="0" applyFont="1" applyFill="1" applyBorder="1" applyAlignment="1">
      <alignment horizontal="left" vertical="center"/>
    </xf>
    <xf numFmtId="0" fontId="18" fillId="0" borderId="0" xfId="0" applyFont="1" applyFill="1" applyAlignment="1">
      <alignment horizontal="left" vertical="center"/>
    </xf>
    <xf numFmtId="0" fontId="7" fillId="0" borderId="0" xfId="1" applyBorder="1" applyAlignment="1">
      <alignment vertical="center"/>
    </xf>
    <xf numFmtId="165" fontId="20" fillId="0" borderId="0" xfId="0" applyNumberFormat="1" applyFont="1" applyFill="1" applyBorder="1" applyAlignment="1">
      <alignment horizontal="left" vertical="center"/>
    </xf>
    <xf numFmtId="0" fontId="39" fillId="0" borderId="0" xfId="0" applyFont="1" applyFill="1" applyBorder="1" applyAlignment="1">
      <alignment horizontal="left" vertical="center"/>
    </xf>
    <xf numFmtId="0" fontId="7" fillId="0" borderId="0" xfId="1" applyBorder="1" applyAlignment="1">
      <alignment horizontal="left" vertical="top"/>
    </xf>
    <xf numFmtId="0" fontId="15" fillId="2" borderId="0" xfId="0" applyFont="1" applyFill="1" applyBorder="1" applyAlignment="1">
      <alignment horizontal="left" wrapText="1"/>
    </xf>
    <xf numFmtId="0" fontId="18" fillId="5" borderId="0" xfId="0" applyFont="1" applyFill="1" applyBorder="1" applyAlignment="1">
      <alignment horizontal="left" vertical="center" wrapText="1"/>
    </xf>
    <xf numFmtId="0" fontId="1" fillId="0" borderId="0" xfId="0" applyFont="1" applyBorder="1" applyAlignment="1">
      <alignment horizontal="left"/>
    </xf>
    <xf numFmtId="0" fontId="18" fillId="12" borderId="0" xfId="2" applyFont="1" applyFill="1" applyBorder="1" applyAlignment="1">
      <alignment horizontal="left" vertical="top"/>
    </xf>
    <xf numFmtId="0" fontId="15" fillId="4" borderId="0" xfId="0" applyFont="1" applyFill="1" applyBorder="1" applyAlignment="1">
      <alignment horizontal="center" vertical="center" wrapText="1"/>
    </xf>
    <xf numFmtId="0" fontId="15" fillId="18" borderId="0" xfId="0" applyFont="1" applyFill="1" applyBorder="1" applyAlignment="1">
      <alignment horizontal="left" vertical="center"/>
    </xf>
    <xf numFmtId="0" fontId="15" fillId="2" borderId="0" xfId="0" applyFont="1" applyFill="1" applyBorder="1" applyAlignment="1">
      <alignment horizontal="left" vertical="center"/>
    </xf>
    <xf numFmtId="0" fontId="15" fillId="4" borderId="0" xfId="0" applyFont="1" applyFill="1" applyBorder="1" applyAlignment="1">
      <alignment horizontal="left" vertical="center" wrapText="1"/>
    </xf>
    <xf numFmtId="165" fontId="40" fillId="23" borderId="0" xfId="0" applyNumberFormat="1" applyFont="1" applyFill="1" applyBorder="1" applyAlignment="1">
      <alignment horizontal="left" vertical="top"/>
    </xf>
    <xf numFmtId="0" fontId="40" fillId="23" borderId="0" xfId="0" applyFont="1" applyFill="1" applyBorder="1" applyAlignment="1">
      <alignment horizontal="left" vertical="top"/>
    </xf>
    <xf numFmtId="166" fontId="40" fillId="23" borderId="0" xfId="0" applyNumberFormat="1" applyFont="1" applyFill="1" applyBorder="1" applyAlignment="1">
      <alignment horizontal="left" vertical="top"/>
    </xf>
    <xf numFmtId="166" fontId="40" fillId="23" borderId="0" xfId="0" applyNumberFormat="1" applyFont="1" applyFill="1" applyBorder="1" applyAlignment="1">
      <alignment horizontal="left" vertical="center"/>
    </xf>
    <xf numFmtId="165" fontId="40" fillId="23" borderId="0" xfId="0" applyNumberFormat="1" applyFont="1" applyFill="1" applyBorder="1" applyAlignment="1">
      <alignment horizontal="left" vertical="center"/>
    </xf>
    <xf numFmtId="0" fontId="40" fillId="23" borderId="0" xfId="0" applyFont="1" applyFill="1" applyBorder="1" applyAlignment="1">
      <alignment horizontal="left" vertical="center"/>
    </xf>
    <xf numFmtId="0" fontId="41" fillId="23" borderId="0" xfId="1" applyFont="1" applyFill="1" applyBorder="1" applyAlignment="1">
      <alignment vertical="center"/>
    </xf>
    <xf numFmtId="165" fontId="42" fillId="23" borderId="0" xfId="0" applyNumberFormat="1" applyFont="1" applyFill="1" applyBorder="1" applyAlignment="1">
      <alignment horizontal="left" vertical="center"/>
    </xf>
    <xf numFmtId="0" fontId="42" fillId="23" borderId="0" xfId="0" applyFont="1" applyFill="1" applyBorder="1" applyAlignment="1">
      <alignment horizontal="left" vertical="center"/>
    </xf>
    <xf numFmtId="166" fontId="42" fillId="23" borderId="0" xfId="0" applyNumberFormat="1" applyFont="1" applyFill="1" applyBorder="1" applyAlignment="1">
      <alignment horizontal="left" vertical="center"/>
    </xf>
    <xf numFmtId="0" fontId="43" fillId="23" borderId="0" xfId="0" applyFont="1" applyFill="1" applyBorder="1" applyAlignment="1">
      <alignment horizontal="left" vertical="center"/>
    </xf>
    <xf numFmtId="49" fontId="40" fillId="23" borderId="0" xfId="0" applyNumberFormat="1" applyFont="1" applyFill="1" applyBorder="1" applyAlignment="1">
      <alignment horizontal="left" vertical="center"/>
    </xf>
    <xf numFmtId="0" fontId="44" fillId="23" borderId="0" xfId="0" applyFont="1" applyFill="1" applyBorder="1" applyAlignment="1">
      <alignment horizontal="left" vertical="center"/>
    </xf>
    <xf numFmtId="0" fontId="17" fillId="28" borderId="2" xfId="0" applyFont="1" applyFill="1" applyBorder="1" applyAlignment="1">
      <alignment horizontal="left" vertical="center"/>
    </xf>
    <xf numFmtId="0" fontId="17" fillId="28" borderId="0" xfId="0" applyFont="1" applyFill="1" applyBorder="1" applyAlignment="1">
      <alignment horizontal="left" vertical="top"/>
    </xf>
    <xf numFmtId="0" fontId="13" fillId="28" borderId="0" xfId="0" applyFont="1" applyFill="1" applyAlignment="1">
      <alignment horizontal="left" vertical="top"/>
    </xf>
    <xf numFmtId="0" fontId="15" fillId="28" borderId="0" xfId="0" applyFont="1" applyFill="1" applyAlignment="1">
      <alignment horizontal="left" vertical="top"/>
    </xf>
    <xf numFmtId="0" fontId="15" fillId="28" borderId="0" xfId="0" applyFont="1" applyFill="1" applyAlignment="1"/>
    <xf numFmtId="0" fontId="13" fillId="28" borderId="0" xfId="0" applyFont="1" applyFill="1" applyAlignment="1"/>
    <xf numFmtId="0" fontId="0" fillId="0" borderId="0" xfId="0" pivotButton="1"/>
    <xf numFmtId="0" fontId="20" fillId="0" borderId="0" xfId="0" applyFont="1" applyFill="1" applyBorder="1" applyAlignment="1">
      <alignment horizontal="left" vertical="center"/>
    </xf>
    <xf numFmtId="167" fontId="10" fillId="16" borderId="1" xfId="0" applyNumberFormat="1" applyFont="1" applyFill="1" applyBorder="1" applyAlignment="1">
      <alignment horizontal="left"/>
    </xf>
    <xf numFmtId="167" fontId="18" fillId="9" borderId="0" xfId="0" applyNumberFormat="1" applyFont="1" applyFill="1" applyBorder="1" applyAlignment="1">
      <alignment horizontal="left" vertical="center"/>
    </xf>
    <xf numFmtId="167" fontId="18" fillId="0" borderId="0" xfId="0" applyNumberFormat="1" applyFont="1" applyBorder="1" applyAlignment="1">
      <alignment horizontal="left" vertical="center"/>
    </xf>
    <xf numFmtId="167" fontId="18" fillId="0" borderId="0" xfId="0" applyNumberFormat="1" applyFont="1" applyFill="1" applyBorder="1" applyAlignment="1">
      <alignment horizontal="left" vertical="top"/>
    </xf>
    <xf numFmtId="167" fontId="18" fillId="0" borderId="0" xfId="0" applyNumberFormat="1" applyFont="1" applyFill="1" applyBorder="1" applyAlignment="1">
      <alignment horizontal="left" vertical="center"/>
    </xf>
    <xf numFmtId="167" fontId="20" fillId="0" borderId="0" xfId="0" applyNumberFormat="1" applyFont="1" applyBorder="1" applyAlignment="1">
      <alignment horizontal="left" vertical="center"/>
    </xf>
    <xf numFmtId="167" fontId="18" fillId="0" borderId="0" xfId="0" applyNumberFormat="1" applyFont="1" applyBorder="1" applyAlignment="1">
      <alignment horizontal="left" vertical="top"/>
    </xf>
    <xf numFmtId="167" fontId="15" fillId="0" borderId="0" xfId="0" applyNumberFormat="1" applyFont="1" applyAlignment="1">
      <alignment horizontal="left" vertical="top"/>
    </xf>
    <xf numFmtId="167" fontId="15" fillId="0" borderId="0" xfId="0" applyNumberFormat="1" applyFont="1" applyAlignment="1"/>
    <xf numFmtId="167" fontId="39" fillId="0" borderId="0" xfId="0" applyNumberFormat="1" applyFont="1" applyFill="1" applyBorder="1" applyAlignment="1">
      <alignment horizontal="left" vertical="center"/>
    </xf>
    <xf numFmtId="167" fontId="20" fillId="0" borderId="0" xfId="0" applyNumberFormat="1" applyFont="1" applyFill="1" applyBorder="1" applyAlignment="1">
      <alignment horizontal="left" vertical="center"/>
    </xf>
    <xf numFmtId="0" fontId="20" fillId="0" borderId="0" xfId="0" applyFont="1" applyBorder="1" applyAlignment="1">
      <alignment horizontal="left" vertical="top"/>
    </xf>
    <xf numFmtId="0" fontId="20" fillId="0" borderId="0" xfId="0" applyFont="1" applyFill="1" applyBorder="1" applyAlignment="1">
      <alignment horizontal="left" vertical="top"/>
    </xf>
    <xf numFmtId="166" fontId="20" fillId="0" borderId="0" xfId="0" applyNumberFormat="1" applyFont="1" applyFill="1" applyBorder="1" applyAlignment="1">
      <alignment horizontal="left" vertical="center"/>
    </xf>
    <xf numFmtId="14" fontId="18" fillId="0" borderId="0" xfId="0" applyNumberFormat="1" applyFont="1" applyFill="1" applyBorder="1" applyAlignment="1">
      <alignment horizontal="left" vertical="center"/>
    </xf>
    <xf numFmtId="164" fontId="18" fillId="15" borderId="0" xfId="0" applyNumberFormat="1" applyFont="1" applyFill="1" applyBorder="1" applyAlignment="1">
      <alignment horizontal="left" vertical="top"/>
    </xf>
    <xf numFmtId="0" fontId="18" fillId="15" borderId="0" xfId="0" applyFont="1" applyFill="1" applyBorder="1" applyAlignment="1">
      <alignment horizontal="left" vertical="top"/>
    </xf>
    <xf numFmtId="0" fontId="19" fillId="15" borderId="0" xfId="0" applyFont="1" applyFill="1" applyBorder="1" applyAlignment="1">
      <alignment horizontal="left" vertical="top"/>
    </xf>
    <xf numFmtId="0" fontId="18" fillId="17" borderId="0" xfId="0" applyFont="1" applyFill="1" applyBorder="1" applyAlignment="1">
      <alignment horizontal="left" vertical="top"/>
    </xf>
    <xf numFmtId="0" fontId="18" fillId="12" borderId="0" xfId="0" applyFont="1" applyFill="1" applyBorder="1" applyAlignment="1">
      <alignment horizontal="left" vertical="top"/>
    </xf>
    <xf numFmtId="14" fontId="18" fillId="15" borderId="0" xfId="0" applyNumberFormat="1" applyFont="1" applyFill="1" applyBorder="1" applyAlignment="1">
      <alignment horizontal="left" vertical="top"/>
    </xf>
    <xf numFmtId="164" fontId="18" fillId="12" borderId="0" xfId="0" applyNumberFormat="1" applyFont="1" applyFill="1" applyBorder="1" applyAlignment="1">
      <alignment horizontal="left" vertical="top"/>
    </xf>
    <xf numFmtId="164" fontId="3" fillId="0" borderId="0" xfId="0" applyNumberFormat="1" applyFont="1" applyBorder="1" applyAlignment="1">
      <alignment horizontal="left" vertical="top"/>
    </xf>
    <xf numFmtId="0" fontId="3" fillId="0" borderId="0" xfId="0" applyFont="1" applyBorder="1" applyAlignment="1">
      <alignment horizontal="left" vertical="top"/>
    </xf>
    <xf numFmtId="0" fontId="3" fillId="15" borderId="0" xfId="0" applyFont="1" applyFill="1" applyBorder="1" applyAlignment="1">
      <alignment horizontal="left" vertical="top"/>
    </xf>
    <xf numFmtId="14" fontId="3" fillId="15" borderId="0" xfId="0" applyNumberFormat="1" applyFont="1" applyFill="1" applyBorder="1" applyAlignment="1">
      <alignment horizontal="left" vertical="top"/>
    </xf>
    <xf numFmtId="164" fontId="3" fillId="15" borderId="0" xfId="0" applyNumberFormat="1" applyFont="1" applyFill="1" applyBorder="1" applyAlignment="1">
      <alignment horizontal="left" vertical="top"/>
    </xf>
    <xf numFmtId="0" fontId="21" fillId="11" borderId="1" xfId="0" applyFont="1" applyFill="1" applyBorder="1" applyAlignment="1">
      <alignment horizontal="left" vertical="top"/>
    </xf>
    <xf numFmtId="0" fontId="45" fillId="15" borderId="0" xfId="0" applyFont="1" applyFill="1" applyBorder="1" applyAlignment="1">
      <alignment horizontal="left" vertical="top"/>
    </xf>
    <xf numFmtId="0" fontId="45" fillId="20" borderId="0" xfId="0" applyFont="1" applyFill="1" applyBorder="1" applyAlignment="1">
      <alignment horizontal="left" vertical="top"/>
    </xf>
    <xf numFmtId="0" fontId="46" fillId="10" borderId="0" xfId="0" applyFont="1" applyFill="1" applyBorder="1" applyAlignment="1">
      <alignment horizontal="left" vertical="top"/>
    </xf>
    <xf numFmtId="0" fontId="45" fillId="17" borderId="0" xfId="0" applyFont="1" applyFill="1" applyBorder="1" applyAlignment="1">
      <alignment horizontal="left" vertical="top"/>
    </xf>
    <xf numFmtId="0" fontId="45" fillId="12" borderId="0" xfId="0" applyFont="1" applyFill="1" applyBorder="1" applyAlignment="1">
      <alignment horizontal="left" vertical="top"/>
    </xf>
    <xf numFmtId="0" fontId="45" fillId="24" borderId="0" xfId="0" applyFont="1" applyFill="1" applyBorder="1" applyAlignment="1">
      <alignment horizontal="left" vertical="top"/>
    </xf>
    <xf numFmtId="0" fontId="47" fillId="15" borderId="0" xfId="0" applyFont="1" applyFill="1" applyBorder="1" applyAlignment="1">
      <alignment horizontal="left" vertical="top"/>
    </xf>
    <xf numFmtId="0" fontId="18" fillId="12" borderId="0" xfId="0" applyFont="1" applyFill="1" applyBorder="1" applyAlignment="1">
      <alignment horizontal="left" vertical="center"/>
    </xf>
    <xf numFmtId="167" fontId="39" fillId="12" borderId="0" xfId="0" applyNumberFormat="1" applyFont="1" applyFill="1" applyBorder="1" applyAlignment="1">
      <alignment horizontal="left" vertical="center"/>
    </xf>
    <xf numFmtId="167" fontId="18" fillId="12" borderId="0" xfId="0" applyNumberFormat="1" applyFont="1" applyFill="1" applyBorder="1" applyAlignment="1">
      <alignment horizontal="left" vertical="top"/>
    </xf>
    <xf numFmtId="167" fontId="15" fillId="9" borderId="0" xfId="0" applyNumberFormat="1" applyFont="1" applyFill="1" applyBorder="1" applyAlignment="1">
      <alignment horizontal="left" vertical="center"/>
    </xf>
    <xf numFmtId="0" fontId="18" fillId="29" borderId="0" xfId="0" applyFont="1" applyFill="1" applyBorder="1" applyAlignment="1">
      <alignment horizontal="left" vertical="top"/>
    </xf>
    <xf numFmtId="0" fontId="3" fillId="29" borderId="0" xfId="0" applyFont="1" applyFill="1" applyBorder="1" applyAlignment="1">
      <alignment horizontal="left" vertical="top"/>
    </xf>
    <xf numFmtId="164" fontId="18" fillId="29" borderId="0" xfId="0" applyNumberFormat="1" applyFont="1" applyFill="1" applyBorder="1" applyAlignment="1">
      <alignment horizontal="left" vertical="top"/>
    </xf>
    <xf numFmtId="164" fontId="18" fillId="11" borderId="0" xfId="0" applyNumberFormat="1" applyFont="1" applyFill="1" applyBorder="1" applyAlignment="1">
      <alignment horizontal="left" vertical="top"/>
    </xf>
    <xf numFmtId="49" fontId="18" fillId="11" borderId="0" xfId="0" applyNumberFormat="1" applyFont="1" applyFill="1" applyBorder="1" applyAlignment="1">
      <alignment horizontal="left" vertical="top"/>
    </xf>
    <xf numFmtId="14" fontId="18" fillId="11" borderId="0" xfId="0" applyNumberFormat="1" applyFont="1" applyFill="1" applyBorder="1" applyAlignment="1">
      <alignment horizontal="left" vertical="top"/>
    </xf>
    <xf numFmtId="0" fontId="19" fillId="11" borderId="0" xfId="0" applyFont="1" applyFill="1" applyBorder="1" applyAlignment="1">
      <alignment horizontal="left" vertical="top"/>
    </xf>
    <xf numFmtId="0" fontId="45" fillId="11" borderId="0" xfId="0" applyFont="1" applyFill="1" applyBorder="1" applyAlignment="1">
      <alignment horizontal="left" vertical="top"/>
    </xf>
    <xf numFmtId="0" fontId="21" fillId="11" borderId="0" xfId="0" applyFont="1" applyFill="1" applyBorder="1" applyAlignment="1">
      <alignment horizontal="left" vertical="top"/>
    </xf>
    <xf numFmtId="0" fontId="48" fillId="11" borderId="0" xfId="0" applyFont="1" applyFill="1" applyBorder="1" applyAlignment="1">
      <alignment horizontal="left" vertical="top"/>
    </xf>
    <xf numFmtId="167" fontId="18" fillId="30" borderId="0" xfId="0" applyNumberFormat="1" applyFont="1" applyFill="1" applyBorder="1" applyAlignment="1">
      <alignment horizontal="left" vertical="top"/>
    </xf>
    <xf numFmtId="167" fontId="15" fillId="30" borderId="2" xfId="0" applyNumberFormat="1" applyFont="1" applyFill="1" applyBorder="1" applyAlignment="1">
      <alignment horizontal="center" vertical="center" wrapText="1"/>
    </xf>
    <xf numFmtId="167" fontId="15" fillId="2" borderId="2" xfId="0" applyNumberFormat="1" applyFont="1" applyFill="1" applyBorder="1" applyAlignment="1">
      <alignment horizontal="center" vertical="center" wrapText="1"/>
    </xf>
    <xf numFmtId="0" fontId="15" fillId="2" borderId="2" xfId="0" applyFont="1" applyFill="1" applyBorder="1" applyAlignment="1">
      <alignment horizontal="center" vertical="center" wrapText="1"/>
    </xf>
    <xf numFmtId="0" fontId="10" fillId="16" borderId="2" xfId="0" applyFont="1" applyFill="1" applyBorder="1" applyAlignment="1">
      <alignment horizontal="left"/>
    </xf>
    <xf numFmtId="0" fontId="10" fillId="16" borderId="2" xfId="0" applyFont="1" applyFill="1" applyBorder="1" applyAlignment="1">
      <alignment horizontal="left" wrapText="1"/>
    </xf>
    <xf numFmtId="167" fontId="15" fillId="32" borderId="2" xfId="0" applyNumberFormat="1" applyFont="1" applyFill="1" applyBorder="1" applyAlignment="1">
      <alignment horizontal="center" vertical="center" wrapText="1"/>
    </xf>
    <xf numFmtId="0" fontId="15" fillId="32" borderId="2" xfId="0" applyFont="1" applyFill="1" applyBorder="1" applyAlignment="1">
      <alignment horizontal="center" vertical="center" wrapText="1"/>
    </xf>
    <xf numFmtId="0" fontId="15" fillId="32" borderId="2" xfId="0" applyFont="1" applyFill="1" applyBorder="1" applyAlignment="1">
      <alignment horizontal="left" vertical="center" wrapText="1"/>
    </xf>
    <xf numFmtId="167" fontId="15" fillId="31" borderId="2" xfId="0" applyNumberFormat="1" applyFont="1" applyFill="1" applyBorder="1" applyAlignment="1">
      <alignment horizontal="center" vertical="center" wrapText="1"/>
    </xf>
    <xf numFmtId="0" fontId="15" fillId="31" borderId="2" xfId="0" applyFont="1" applyFill="1" applyBorder="1" applyAlignment="1">
      <alignment horizontal="center" vertical="center" wrapText="1"/>
    </xf>
    <xf numFmtId="0" fontId="15" fillId="31" borderId="2" xfId="0" applyFont="1" applyFill="1" applyBorder="1" applyAlignment="1">
      <alignment horizontal="left" vertical="center" wrapText="1"/>
    </xf>
    <xf numFmtId="0" fontId="49" fillId="32" borderId="2" xfId="0" applyFont="1" applyFill="1" applyBorder="1" applyAlignment="1">
      <alignment horizontal="center" vertical="center" wrapText="1"/>
    </xf>
  </cellXfs>
  <cellStyles count="4">
    <cellStyle name="40% - Accent5" xfId="3" builtinId="47"/>
    <cellStyle name="Good" xfId="2" builtinId="26"/>
    <cellStyle name="Hyperlink" xfId="1" builtinId="8"/>
    <cellStyle name="Normal" xfId="0" builtinId="0"/>
  </cellStyles>
  <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color rgb="FFFF99FF"/>
      <color rgb="FFFFCCFF"/>
      <color rgb="FFFF00FF"/>
      <color rgb="FF95B3D7"/>
      <color rgb="FF9900CC"/>
      <color rgb="FF9900FF"/>
      <color rgb="FFBFBFBF"/>
      <color rgb="FF92CDDC"/>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irn Seale" refreshedDate="42676.629435300929" createdVersion="4" refreshedVersion="4" minRefreshableVersion="3" recordCount="30">
  <cacheSource type="worksheet">
    <worksheetSource ref="G4:AG39" sheet="StudyData-DataSharing"/>
  </cacheSource>
  <cacheFields count="22">
    <cacheField name="Entry date" numFmtId="0">
      <sharedItems containsDate="1" containsMixedTypes="1" minDate="2014-03-17T00:00:00" maxDate="2016-11-02T00:00:00"/>
    </cacheField>
    <cacheField name="Entered by" numFmtId="0">
      <sharedItems/>
    </cacheField>
    <cacheField name="Date Needed" numFmtId="0">
      <sharedItems containsDate="1" containsMixedTypes="1" minDate="2014-03-17T00:00:00" maxDate="2016-10-12T00:00:00"/>
    </cacheField>
    <cacheField name="Approval Date" numFmtId="0">
      <sharedItems containsDate="1" containsBlank="1" containsMixedTypes="1" minDate="2015-06-05T00:00:00" maxDate="2016-10-11T00:00:00"/>
    </cacheField>
    <cacheField name="Sharing Status" numFmtId="0">
      <sharedItems count="5">
        <s v="."/>
        <s v="complete"/>
        <s v="ongoing"/>
        <s v="On hold"/>
        <s v="Incomplete"/>
      </sharedItems>
    </cacheField>
    <cacheField name="Requestor Affiliation" numFmtId="0">
      <sharedItems count="15">
        <s v="."/>
        <s v="UCLA"/>
        <s v="Dartmouth"/>
        <s v="USC"/>
        <s v="Swedish"/>
        <s v="Rush"/>
        <s v="St Barnabas"/>
        <s v="UFL"/>
        <s v="Stanford"/>
        <s v="UCSF"/>
        <s v="UC Davis"/>
        <s v="GRU"/>
        <s v="MayoFL"/>
        <s v="NYU"/>
        <s v="Northwestern"/>
      </sharedItems>
    </cacheField>
    <cacheField name="Requestor" numFmtId="0">
      <sharedItems count="19">
        <s v="."/>
        <s v="Itzhak Fried, Nanthia Suthana"/>
        <s v="Nanthia Suthana"/>
        <s v="Erik Kobylarz"/>
        <s v="George Nune"/>
        <s v="Barbara Jobst"/>
        <s v="Ryder Gwinn"/>
        <s v="Richard Byrne"/>
        <s v="Eric Gellar"/>
        <s v="Okun"/>
        <s v="Babak Razavi"/>
        <s v="Casey Halpern"/>
        <s v="Vikram Rao"/>
        <s v="Arne Ekstrom"/>
        <s v="Yong Park"/>
        <s v="William Tatum"/>
        <s v="Orin Devinsky"/>
        <s v="Donna Bridge"/>
        <s v="Daniel Friedman"/>
      </sharedItems>
    </cacheField>
    <cacheField name="Share Type_x000a_(NP IDE/PMA or Investigator Initiated) " numFmtId="0">
      <sharedItems/>
    </cacheField>
    <cacheField name="Data Sharing Method" numFmtId="0">
      <sharedItems/>
    </cacheField>
    <cacheField name="PHI Present" numFmtId="0">
      <sharedItems/>
    </cacheField>
    <cacheField name="ICF Coverage" numFmtId="0">
      <sharedItems/>
    </cacheField>
    <cacheField name="IRB Study #" numFmtId="0">
      <sharedItems containsMixedTypes="1" containsNumber="1" containsInteger="1" minValue="28435" maxValue="816949"/>
    </cacheField>
    <cacheField name="IRB type" numFmtId="0">
      <sharedItems containsBlank="1"/>
    </cacheField>
    <cacheField name="Protocol Title" numFmtId="0">
      <sharedItems count="12">
        <s v="."/>
        <s v="n/a"/>
        <s v="Responsive Neurostimulation Studies of Memory"/>
        <s v="XXX?"/>
        <s v="A feasibility study of Responsive Neural Stimulation for Memory"/>
        <s v="Binge eating and Responsive Stimulation"/>
        <s v="Chronic Ambulatory Electrocortocography with the RNS System to Study Neuroplasticity"/>
        <s v="Investigating the Cognitive and Neuroal Bases of Human Spatial Memory during Free Navigation with Vestibular and Proprioceptive Input"/>
        <s v="Investigating the effects of responsive neurostimulation on sleep in patients with epilepsy"/>
        <s v="Electrocorticography recordings of memory formation and retrieval"/>
        <s v="Neurophysiology of Human Cognition in NeuroPace-Implanted Patients"/>
        <s v="Memory, epilepsy and brain stimulation: Oscillatory patterns during real-world_x000a_navigation and free recall in chronically implanted humans"/>
      </sharedItems>
    </cacheField>
    <cacheField name="PI" numFmtId="0">
      <sharedItems containsBlank="1"/>
    </cacheField>
    <cacheField name="IRB App Date" numFmtId="0">
      <sharedItems containsDate="1" containsBlank="1" containsMixedTypes="1" minDate="2016-04-28T00:00:00" maxDate="2016-10-08T00:00:00"/>
    </cacheField>
    <cacheField name="IRB Exp Date" numFmtId="0">
      <sharedItems containsDate="1" containsBlank="1" containsMixedTypes="1" minDate="2017-03-02T00:00:00" maxDate="2017-04-28T00:00:00"/>
    </cacheField>
    <cacheField name="Single or Multiple Ctrs" numFmtId="0">
      <sharedItems/>
    </cacheField>
    <cacheField name="Inv Sites Approval Req'd" numFmtId="0">
      <sharedItems/>
    </cacheField>
    <cacheField name="VPN access?" numFmtId="0">
      <sharedItems/>
    </cacheField>
    <cacheField name="Data Set Description" numFmtId="0">
      <sharedItems/>
    </cacheField>
    <cacheField name="Project" numFmtId="0">
      <sharedItems count="7">
        <s v="."/>
        <s v="Memory"/>
        <s v="Epilepsy"/>
        <s v="Tourette"/>
        <s v="Binge eating"/>
        <s v="Sleep"/>
        <s v="SUDE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s v="."/>
    <s v="."/>
    <s v="."/>
    <m/>
    <x v="0"/>
    <x v="0"/>
    <x v="0"/>
    <s v="NP IDE/PMA"/>
    <s v="PDMS"/>
    <s v="yes"/>
    <s v="NP CT ICF"/>
    <s v="."/>
    <s v="."/>
    <x v="0"/>
    <m/>
    <m/>
    <m/>
    <s v="multiple"/>
    <s v="yes"/>
    <s v="."/>
    <s v="ECOG data"/>
    <x v="0"/>
  </r>
  <r>
    <s v="."/>
    <s v="."/>
    <s v="."/>
    <m/>
    <x v="0"/>
    <x v="0"/>
    <x v="0"/>
    <s v="Investigator Initiated"/>
    <s v="Derivative DB"/>
    <s v="yes (PT ID)"/>
    <s v="CTR ICF"/>
    <s v="."/>
    <s v="."/>
    <x v="0"/>
    <m/>
    <m/>
    <m/>
    <s v="single"/>
    <s v="no"/>
    <s v="."/>
    <s v="CRF only"/>
    <x v="0"/>
  </r>
  <r>
    <s v="."/>
    <s v="."/>
    <s v="."/>
    <m/>
    <x v="0"/>
    <x v="0"/>
    <x v="0"/>
    <s v="."/>
    <s v="USB (encrypted)"/>
    <s v="no"/>
    <s v="."/>
    <s v="."/>
    <s v="."/>
    <x v="0"/>
    <m/>
    <m/>
    <m/>
    <s v="."/>
    <s v="."/>
    <s v="."/>
    <s v="ECOG &amp; CRF"/>
    <x v="0"/>
  </r>
  <r>
    <s v="."/>
    <s v="."/>
    <s v="."/>
    <m/>
    <x v="0"/>
    <x v="0"/>
    <x v="0"/>
    <s v="."/>
    <s v="Email or ftp (encrypted)"/>
    <s v="other"/>
    <s v="."/>
    <s v="."/>
    <s v="."/>
    <x v="0"/>
    <m/>
    <m/>
    <m/>
    <s v="."/>
    <s v="."/>
    <s v="."/>
    <s v="Device, Other"/>
    <x v="0"/>
  </r>
  <r>
    <s v="."/>
    <s v="."/>
    <s v="."/>
    <m/>
    <x v="0"/>
    <x v="0"/>
    <x v="0"/>
    <s v="."/>
    <s v="Cloud (BOX)"/>
    <s v="."/>
    <s v="."/>
    <s v="."/>
    <s v="."/>
    <x v="0"/>
    <m/>
    <m/>
    <m/>
    <s v="."/>
    <s v="."/>
    <s v="."/>
    <s v=".dat files"/>
    <x v="0"/>
  </r>
  <r>
    <s v="."/>
    <s v="."/>
    <s v="."/>
    <m/>
    <x v="0"/>
    <x v="0"/>
    <x v="0"/>
    <s v="."/>
    <s v="IEEG.org"/>
    <s v="."/>
    <s v="."/>
    <s v="."/>
    <s v="."/>
    <x v="0"/>
    <m/>
    <m/>
    <m/>
    <s v="."/>
    <s v="."/>
    <s v="."/>
    <s v="Other"/>
    <x v="0"/>
  </r>
  <r>
    <s v="."/>
    <s v="."/>
    <s v="."/>
    <m/>
    <x v="0"/>
    <x v="0"/>
    <x v="0"/>
    <s v="."/>
    <s v="."/>
    <s v="."/>
    <s v="."/>
    <s v="."/>
    <s v="."/>
    <x v="0"/>
    <m/>
    <m/>
    <m/>
    <s v="."/>
    <s v="."/>
    <s v="."/>
    <s v="."/>
    <x v="0"/>
  </r>
  <r>
    <d v="2014-06-18T00:00:00"/>
    <s v="TS"/>
    <d v="2014-07-03T00:00:00"/>
    <s v="not tracked"/>
    <x v="1"/>
    <x v="1"/>
    <x v="1"/>
    <s v="NP IDE/PMA"/>
    <s v="USB (encrypted)"/>
    <s v="yes (Pt ID, imaging)"/>
    <s v="NP CT ICF"/>
    <s v="IDE G030126"/>
    <s v="n/a"/>
    <x v="1"/>
    <s v="n/a"/>
    <s v="n/a"/>
    <s v="n/a"/>
    <s v="multiple"/>
    <s v="no"/>
    <s v="no"/>
    <s v="MRI/Ct co-reg images"/>
    <x v="1"/>
  </r>
  <r>
    <d v="2014-06-18T00:00:00"/>
    <s v="TS"/>
    <d v="2014-09-01T00:00:00"/>
    <s v="not tracked"/>
    <x v="2"/>
    <x v="1"/>
    <x v="2"/>
    <s v="Investigator Initiated"/>
    <s v="Cloud (BOX)"/>
    <s v="yes"/>
    <s v="CTR ICF"/>
    <s v="15-000548"/>
    <s v="SR (intervention)"/>
    <x v="2"/>
    <m/>
    <m/>
    <m/>
    <s v="single"/>
    <s v="no"/>
    <s v="no"/>
    <s v="device only"/>
    <x v="1"/>
  </r>
  <r>
    <d v="2014-06-18T00:00:00"/>
    <s v="TS"/>
    <d v="2014-07-03T00:00:00"/>
    <s v="not tracked"/>
    <x v="3"/>
    <x v="2"/>
    <x v="3"/>
    <s v="NP IDE/PMA"/>
    <s v="PDMS, PSS, Usability"/>
    <s v="yes"/>
    <s v="NP CT ICF"/>
    <s v="IDE G030126"/>
    <s v="n/a"/>
    <x v="1"/>
    <s v="n/a"/>
    <s v="n/a"/>
    <s v="n/a"/>
    <s v="multiple"/>
    <s v="no"/>
    <s v="yes"/>
    <s v="ECOG data"/>
    <x v="2"/>
  </r>
  <r>
    <d v="2014-06-18T00:00:00"/>
    <s v="TS"/>
    <d v="2014-07-03T00:00:00"/>
    <s v="not tracked"/>
    <x v="2"/>
    <x v="3"/>
    <x v="4"/>
    <s v="NP IDE/PMA"/>
    <s v="PDMS, PSS, Usability"/>
    <s v="yes"/>
    <s v="NP CT ICF"/>
    <s v="IDE G030126"/>
    <s v="n/a"/>
    <x v="1"/>
    <s v="n/a"/>
    <s v="n/a"/>
    <s v="n/a"/>
    <s v="multiple"/>
    <s v="no"/>
    <s v="yes"/>
    <s v="ECOG data"/>
    <x v="2"/>
  </r>
  <r>
    <d v="2014-10-14T00:00:00"/>
    <s v="TS"/>
    <d v="2014-10-01T00:00:00"/>
    <s v="not tracked"/>
    <x v="1"/>
    <x v="2"/>
    <x v="5"/>
    <s v="NP IDE/PMA"/>
    <s v="email (Unencrypted)"/>
    <s v="no"/>
    <s v="NP CT ICF"/>
    <s v="IDE G030126"/>
    <s v="n/a"/>
    <x v="1"/>
    <s v="n/a"/>
    <s v="n/a"/>
    <s v="n/a"/>
    <s v="single"/>
    <s v="no"/>
    <s v="no"/>
    <s v="Spike rates for scheduled ECoGs"/>
    <x v="1"/>
  </r>
  <r>
    <d v="2014-05-01T00:00:00"/>
    <s v="TS"/>
    <d v="2014-08-05T00:00:00"/>
    <s v="not tracked"/>
    <x v="1"/>
    <x v="4"/>
    <x v="6"/>
    <s v="NP IDE/PMA"/>
    <s v="email (Encrypted)"/>
    <s v="yes"/>
    <s v="NP CT ICF"/>
    <s v="IDE G030126"/>
    <s v="n/a"/>
    <x v="1"/>
    <s v="n/a"/>
    <s v="n/a"/>
    <s v="n/a"/>
    <s v="single"/>
    <s v="no"/>
    <s v="no"/>
    <s v="device &amp; CRF"/>
    <x v="2"/>
  </r>
  <r>
    <d v="2014-03-17T00:00:00"/>
    <s v="TS"/>
    <d v="2014-03-17T00:00:00"/>
    <s v="not tracked"/>
    <x v="1"/>
    <x v="5"/>
    <x v="7"/>
    <s v="NP IDE/PMA"/>
    <s v="email (Unencrypted)"/>
    <s v="no"/>
    <s v="NP CT ICF"/>
    <s v="IDE G030126"/>
    <s v="n/a"/>
    <x v="1"/>
    <s v="n/a"/>
    <s v="n/a"/>
    <s v="n/a"/>
    <s v="multiple"/>
    <s v="no"/>
    <s v="no"/>
    <s v="List of centers w/ pts w/ post-implant resection"/>
    <x v="2"/>
  </r>
  <r>
    <d v="2015-01-14T00:00:00"/>
    <s v="SD"/>
    <s v="uncertain"/>
    <s v="not tracked"/>
    <x v="1"/>
    <x v="6"/>
    <x v="8"/>
    <s v="NP IDE/PMA"/>
    <s v="email (Encrypted)"/>
    <s v="no"/>
    <s v="NP CT ICF"/>
    <s v="IDE G030126"/>
    <s v="n/a"/>
    <x v="1"/>
    <s v="n/a"/>
    <s v="n/a"/>
    <s v="n/a"/>
    <s v="single"/>
    <s v="no"/>
    <s v="no"/>
    <s v="analysis of device data"/>
    <x v="2"/>
  </r>
  <r>
    <d v="2015-05-21T00:00:00"/>
    <s v="TT"/>
    <d v="2015-05-22T00:00:00"/>
    <s v="not tracked"/>
    <x v="1"/>
    <x v="2"/>
    <x v="5"/>
    <s v="NP IDE/PMA"/>
    <s v="email (Encrypted)"/>
    <s v="yes"/>
    <s v="NP CT ICF"/>
    <s v="IDE G030126"/>
    <s v="n/a"/>
    <x v="1"/>
    <s v="n/a"/>
    <s v="n/a"/>
    <s v="n/a"/>
    <s v="single"/>
    <s v="no"/>
    <s v="no"/>
    <s v=".dat files"/>
    <x v="2"/>
  </r>
  <r>
    <d v="2015-06-05T00:00:00"/>
    <s v="CS"/>
    <d v="2015-06-21T00:00:00"/>
    <d v="2015-06-05T00:00:00"/>
    <x v="2"/>
    <x v="7"/>
    <x v="9"/>
    <s v="Investigator Initiated"/>
    <s v="Iron Key"/>
    <s v="yes"/>
    <s v="CTR ICF"/>
    <s v="XXX?"/>
    <s v="SR (intervention)"/>
    <x v="3"/>
    <s v="Okun"/>
    <s v="XXX?"/>
    <s v="XXX?"/>
    <s v="single"/>
    <s v="yes"/>
    <s v="no"/>
    <s v=".dat files"/>
    <x v="3"/>
  </r>
  <r>
    <d v="2015-06-29T00:00:00"/>
    <s v="TS"/>
    <d v="2015-06-29T00:00:00"/>
    <s v="TBD"/>
    <x v="2"/>
    <x v="8"/>
    <x v="10"/>
    <s v="NP IDE/PMA"/>
    <s v="PDMS, PSS, Usability"/>
    <s v="yes"/>
    <s v="NP CT ICF"/>
    <s v="IDE G030126"/>
    <s v="n/a"/>
    <x v="1"/>
    <s v="n/a"/>
    <s v="n/a"/>
    <s v="n/a"/>
    <s v="multiple"/>
    <s v="no"/>
    <s v="yes"/>
    <s v="ECOG data"/>
    <x v="2"/>
  </r>
  <r>
    <d v="2015-06-29T00:00:00"/>
    <s v="TT"/>
    <d v="2014-10-01T00:00:00"/>
    <s v="TBD"/>
    <x v="2"/>
    <x v="2"/>
    <x v="5"/>
    <s v="Investigator Initiated"/>
    <s v="Cloud (BOX)"/>
    <s v="yes"/>
    <s v="CTR ICF"/>
    <n v="28435"/>
    <s v="SR (intervention)"/>
    <x v="4"/>
    <m/>
    <m/>
    <m/>
    <s v="single"/>
    <s v="no"/>
    <s v="no"/>
    <s v=".dat files"/>
    <x v="1"/>
  </r>
  <r>
    <d v="2015-06-29T00:00:00"/>
    <s v="TS"/>
    <s v="TBD"/>
    <s v="TBD"/>
    <x v="3"/>
    <x v="8"/>
    <x v="11"/>
    <s v="Investigator Initiated"/>
    <s v="Box"/>
    <s v="yes"/>
    <s v="CTR ICF"/>
    <s v="TBD"/>
    <s v="SR (intervention)"/>
    <x v="5"/>
    <s v="TBD"/>
    <s v="TBD"/>
    <s v="TBD"/>
    <s v="single"/>
    <s v="no"/>
    <s v="no"/>
    <s v="device only"/>
    <x v="4"/>
  </r>
  <r>
    <d v="2015-10-21T00:00:00"/>
    <s v="TC"/>
    <d v="2015-11-01T00:00:00"/>
    <d v="2015-11-03T00:00:00"/>
    <x v="1"/>
    <x v="2"/>
    <x v="5"/>
    <s v="NP IDE/PMA"/>
    <s v="Cloud (Egnyte)"/>
    <s v="yes"/>
    <s v="NP CT ICF"/>
    <s v="IDE G030126"/>
    <s v="n/a"/>
    <x v="1"/>
    <s v="n/a"/>
    <s v="n/a"/>
    <s v="n/a"/>
    <s v="single"/>
    <s v="no"/>
    <s v="no"/>
    <s v=".dat files"/>
    <x v="2"/>
  </r>
  <r>
    <d v="2016-01-26T00:00:00"/>
    <s v="TT"/>
    <d v="2016-02-01T00:00:00"/>
    <s v="TBD"/>
    <x v="2"/>
    <x v="9"/>
    <x v="12"/>
    <s v="Investigator Initiated"/>
    <s v="Cloud (BOX)"/>
    <s v="yes"/>
    <s v="CTR ICF"/>
    <s v="15-17982"/>
    <s v="SR (intervention)"/>
    <x v="6"/>
    <m/>
    <m/>
    <m/>
    <s v="multiple"/>
    <s v="no"/>
    <s v="no"/>
    <s v=".dat files"/>
    <x v="2"/>
  </r>
  <r>
    <d v="2016-01-29T00:00:00"/>
    <s v="TC"/>
    <d v="2016-04-21T00:00:00"/>
    <d v="2016-04-21T00:00:00"/>
    <x v="2"/>
    <x v="10"/>
    <x v="13"/>
    <s v="Investigator Initiated"/>
    <s v="Cloud (BOX)"/>
    <s v="no"/>
    <s v="CTR ICF"/>
    <n v="816949"/>
    <s v="NSR"/>
    <x v="7"/>
    <m/>
    <m/>
    <m/>
    <s v="single"/>
    <s v="no"/>
    <s v="no"/>
    <s v=".dat files"/>
    <x v="1"/>
  </r>
  <r>
    <d v="2016-03-07T00:00:00"/>
    <s v="TC"/>
    <d v="2016-03-07T00:00:00"/>
    <d v="2016-03-07T00:00:00"/>
    <x v="2"/>
    <x v="9"/>
    <x v="12"/>
    <s v="Investigator Initiated"/>
    <s v="Cloud (BOX)"/>
    <s v="yes"/>
    <s v="CTR ICF"/>
    <s v="16-18896"/>
    <s v="NSR"/>
    <x v="8"/>
    <m/>
    <m/>
    <m/>
    <s v="single"/>
    <s v="no"/>
    <s v="no"/>
    <s v=".dat files"/>
    <x v="5"/>
  </r>
  <r>
    <d v="2016-07-08T00:00:00"/>
    <s v="CS"/>
    <d v="2016-07-08T00:00:00"/>
    <d v="2016-07-12T00:00:00"/>
    <x v="1"/>
    <x v="11"/>
    <x v="14"/>
    <s v="NP IDE/PMA"/>
    <s v="PDMS"/>
    <s v="yes"/>
    <s v="NP CT ICF"/>
    <s v="IDE G030126"/>
    <s v="n/a"/>
    <x v="1"/>
    <s v="n/a"/>
    <s v="n/a"/>
    <s v="n/a"/>
    <s v="single"/>
    <s v="no"/>
    <s v="no"/>
    <s v="PDMS eRNS data"/>
    <x v="2"/>
  </r>
  <r>
    <d v="2016-07-12T00:00:00"/>
    <s v="TC"/>
    <d v="2016-07-06T00:00:00"/>
    <d v="2016-07-06T00:00:00"/>
    <x v="1"/>
    <x v="12"/>
    <x v="15"/>
    <s v="NP IDE/PMA"/>
    <s v="Cloud (BOX)"/>
    <s v="yes"/>
    <s v="NP CT ICF"/>
    <s v="IDE G030126"/>
    <s v="n/a"/>
    <x v="1"/>
    <s v="n/a"/>
    <s v="n/a"/>
    <s v="n/a"/>
    <s v="single"/>
    <s v="no"/>
    <s v="no"/>
    <s v="CRF (seizure)"/>
    <x v="2"/>
  </r>
  <r>
    <d v="2016-10-04T00:00:00"/>
    <s v="TC"/>
    <d v="2016-10-11T00:00:00"/>
    <d v="2016-10-10T00:00:00"/>
    <x v="4"/>
    <x v="13"/>
    <x v="16"/>
    <s v="NP IDE/PMA"/>
    <s v="Cloud (BOX)"/>
    <s v="yes"/>
    <s v="NP CT ICF"/>
    <s v="IDE G030126"/>
    <s v="n/a"/>
    <x v="1"/>
    <s v="n/a"/>
    <s v="n/a"/>
    <s v="n/a"/>
    <s v="multiple"/>
    <s v="no"/>
    <s v="no"/>
    <s v="narrative/CRF/aggregate device data"/>
    <x v="6"/>
  </r>
  <r>
    <d v="2016-10-07T00:00:00"/>
    <s v="JHP"/>
    <s v="TBD"/>
    <s v="TBD"/>
    <x v="4"/>
    <x v="14"/>
    <x v="17"/>
    <s v="Investigator Initiated"/>
    <s v="TBD"/>
    <s v="TBD"/>
    <s v="TBD"/>
    <s v="STU00202828-MOD0007"/>
    <m/>
    <x v="9"/>
    <s v="Donna Bridge, PhD"/>
    <d v="2016-10-07T00:00:00"/>
    <d v="2017-04-11T00:00:00"/>
    <s v="single"/>
    <s v="TBD"/>
    <s v="TBD"/>
    <s v="TBD"/>
    <x v="2"/>
  </r>
  <r>
    <d v="2016-10-07T00:00:00"/>
    <s v="JHP"/>
    <s v="TBD"/>
    <s v="TBD"/>
    <x v="4"/>
    <x v="13"/>
    <x v="18"/>
    <s v="Investigator Initiated"/>
    <s v="TBD"/>
    <s v="TBD"/>
    <s v="TBD"/>
    <s v="S15-00209"/>
    <s v="TBD"/>
    <x v="10"/>
    <s v="Daniel Friedman, MD"/>
    <d v="2016-10-04T00:00:00"/>
    <d v="2017-03-02T00:00:00"/>
    <s v="single"/>
    <s v="TBD"/>
    <s v="TBD"/>
    <s v="TBD"/>
    <x v="2"/>
  </r>
  <r>
    <d v="2016-11-01T00:00:00"/>
    <s v="JHP"/>
    <s v="TBD"/>
    <s v="TBD"/>
    <x v="4"/>
    <x v="2"/>
    <x v="5"/>
    <s v="Investigator Initiated"/>
    <s v="TBD"/>
    <s v="yes"/>
    <s v="TBD"/>
    <n v="29468"/>
    <s v="NSR"/>
    <x v="11"/>
    <s v="Barbara Jobst"/>
    <d v="2016-04-28T00:00:00"/>
    <d v="2017-04-27T00:00:00"/>
    <s v="single"/>
    <s v="no"/>
    <s v="no"/>
    <s v=".dat file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B3:K19" firstHeaderRow="2" firstDataRow="2" firstDataCol="4" rowPageCount="1" colPageCount="1"/>
  <pivotFields count="22">
    <pivotField compact="0" outline="0" showAll="0"/>
    <pivotField compact="0" outline="0" showAll="0"/>
    <pivotField compact="0" outline="0" showAll="0"/>
    <pivotField compact="0" outline="0" showAll="0"/>
    <pivotField axis="axisPage" compact="0" outline="0" multipleItemSelectionAllowed="1" showAll="0">
      <items count="6">
        <item h="1" x="0"/>
        <item h="1" x="1"/>
        <item x="4"/>
        <item x="3"/>
        <item x="2"/>
        <item t="default"/>
      </items>
    </pivotField>
    <pivotField axis="axisRow" compact="0" outline="0" showAll="0" defaultSubtotal="0">
      <items count="15">
        <item x="0"/>
        <item x="2"/>
        <item x="11"/>
        <item x="12"/>
        <item x="14"/>
        <item x="13"/>
        <item x="5"/>
        <item x="6"/>
        <item x="8"/>
        <item x="4"/>
        <item x="10"/>
        <item x="1"/>
        <item x="9"/>
        <item x="7"/>
        <item x="3"/>
      </items>
    </pivotField>
    <pivotField axis="axisRow" compact="0" outline="0" showAll="0" defaultSubtotal="0">
      <items count="19">
        <item x="0"/>
        <item x="13"/>
        <item x="10"/>
        <item x="5"/>
        <item x="11"/>
        <item x="18"/>
        <item x="17"/>
        <item x="8"/>
        <item x="3"/>
        <item x="4"/>
        <item x="1"/>
        <item x="2"/>
        <item x="9"/>
        <item x="16"/>
        <item x="7"/>
        <item x="6"/>
        <item x="12"/>
        <item x="15"/>
        <item x="14"/>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0"/>
        <item x="4"/>
        <item x="5"/>
        <item x="6"/>
        <item x="9"/>
        <item x="7"/>
        <item x="8"/>
        <item x="11"/>
        <item x="1"/>
        <item x="10"/>
        <item x="2"/>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7">
        <item x="0"/>
        <item x="4"/>
        <item x="2"/>
        <item x="1"/>
        <item x="5"/>
        <item x="6"/>
        <item x="3"/>
      </items>
    </pivotField>
  </pivotFields>
  <rowFields count="4">
    <field x="5"/>
    <field x="6"/>
    <field x="21"/>
    <field x="13"/>
  </rowFields>
  <rowItems count="15">
    <i>
      <x v="1"/>
      <x v="3"/>
      <x v="2"/>
      <x v="7"/>
    </i>
    <i r="2">
      <x v="3"/>
      <x v="1"/>
    </i>
    <i r="1">
      <x v="8"/>
      <x v="2"/>
      <x v="8"/>
    </i>
    <i>
      <x v="4"/>
      <x v="6"/>
      <x v="2"/>
      <x v="4"/>
    </i>
    <i>
      <x v="5"/>
      <x v="5"/>
      <x v="2"/>
      <x v="9"/>
    </i>
    <i r="1">
      <x v="13"/>
      <x v="5"/>
      <x v="8"/>
    </i>
    <i>
      <x v="8"/>
      <x v="2"/>
      <x v="2"/>
      <x v="8"/>
    </i>
    <i r="1">
      <x v="4"/>
      <x v="1"/>
      <x v="2"/>
    </i>
    <i>
      <x v="10"/>
      <x v="1"/>
      <x v="3"/>
      <x v="5"/>
    </i>
    <i>
      <x v="11"/>
      <x v="11"/>
      <x v="3"/>
      <x v="10"/>
    </i>
    <i>
      <x v="12"/>
      <x v="16"/>
      <x v="2"/>
      <x v="3"/>
    </i>
    <i r="2">
      <x v="4"/>
      <x v="6"/>
    </i>
    <i>
      <x v="13"/>
      <x v="12"/>
      <x v="6"/>
      <x v="11"/>
    </i>
    <i>
      <x v="14"/>
      <x v="9"/>
      <x v="2"/>
      <x v="8"/>
    </i>
    <i t="grand">
      <x/>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epartments\Privacy_and_Security\PGM_Credentials\data_extraction_log.xlsx"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4" sqref="A4"/>
    </sheetView>
  </sheetViews>
  <sheetFormatPr defaultColWidth="0" defaultRowHeight="15" zeroHeight="1" x14ac:dyDescent="0.25"/>
  <cols>
    <col min="1" max="1" width="105.85546875" customWidth="1"/>
    <col min="2" max="2" width="1.7109375" style="110" customWidth="1"/>
    <col min="3" max="13" width="9.140625" hidden="1" customWidth="1"/>
    <col min="14" max="16384" width="9.140625" hidden="1"/>
  </cols>
  <sheetData>
    <row r="1" spans="1:2" s="106" customFormat="1" ht="114" customHeight="1" x14ac:dyDescent="0.25">
      <c r="A1" s="107" t="s">
        <v>363</v>
      </c>
      <c r="B1" s="109"/>
    </row>
    <row r="2" spans="1:2" ht="42" x14ac:dyDescent="0.35">
      <c r="A2" s="108" t="s">
        <v>364</v>
      </c>
    </row>
    <row r="3" spans="1:2" ht="18.75" x14ac:dyDescent="0.3">
      <c r="A3" s="111" t="s">
        <v>552</v>
      </c>
    </row>
    <row r="4" spans="1:2" ht="18.75" x14ac:dyDescent="0.3">
      <c r="A4" s="112" t="s">
        <v>365</v>
      </c>
    </row>
    <row r="5" spans="1:2" ht="18.75" x14ac:dyDescent="0.3">
      <c r="A5" s="111" t="s">
        <v>553</v>
      </c>
    </row>
    <row r="6" spans="1:2" s="110" customFormat="1" ht="15.75" customHeight="1" x14ac:dyDescent="0.25"/>
    <row r="7" spans="1:2" x14ac:dyDescent="0.25">
      <c r="A7" t="s">
        <v>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L77"/>
  <sheetViews>
    <sheetView topLeftCell="F1" zoomScaleNormal="100" workbookViewId="0">
      <selection activeCell="O12" sqref="O12"/>
    </sheetView>
  </sheetViews>
  <sheetFormatPr defaultColWidth="0" defaultRowHeight="12.75" zeroHeight="1" outlineLevelRow="1" x14ac:dyDescent="0.2"/>
  <cols>
    <col min="1" max="1" width="17" style="104" hidden="1" customWidth="1"/>
    <col min="2" max="2" width="4.28515625" style="73" hidden="1" customWidth="1"/>
    <col min="3" max="3" width="21.5703125" style="104" customWidth="1"/>
    <col min="4" max="4" width="12.7109375" style="104" customWidth="1"/>
    <col min="5" max="5" width="10.85546875" style="105" customWidth="1"/>
    <col min="6" max="6" width="7" style="103" customWidth="1"/>
    <col min="7" max="7" width="12.5703125" style="103" customWidth="1"/>
    <col min="8" max="8" width="21" style="103" bestFit="1" customWidth="1"/>
    <col min="9" max="9" width="11.28515625" style="103" bestFit="1" customWidth="1"/>
    <col min="10" max="11" width="13" style="103" customWidth="1"/>
    <col min="12" max="12" width="12.7109375" style="103" customWidth="1"/>
    <col min="13" max="13" width="13" style="103" customWidth="1"/>
    <col min="14" max="14" width="19.5703125" style="103" customWidth="1"/>
    <col min="15" max="15" width="25.140625" style="103" customWidth="1"/>
    <col min="16" max="16" width="11.140625" style="103" customWidth="1"/>
    <col min="17" max="220" width="12.85546875" style="103" hidden="1" customWidth="1"/>
    <col min="221" max="16384" width="9.140625" style="103" hidden="1"/>
  </cols>
  <sheetData>
    <row r="1" spans="1:16" s="88" customFormat="1" ht="23.25" customHeight="1" x14ac:dyDescent="0.25">
      <c r="A1" s="82"/>
      <c r="B1" s="83"/>
      <c r="C1" s="16" t="s">
        <v>362</v>
      </c>
      <c r="D1" s="16"/>
      <c r="E1" s="84"/>
      <c r="F1" s="82"/>
      <c r="G1" s="82"/>
      <c r="H1" s="82"/>
      <c r="I1" s="82"/>
      <c r="J1" s="82"/>
      <c r="K1" s="82"/>
      <c r="L1" s="85"/>
      <c r="M1" s="86" t="s">
        <v>84</v>
      </c>
      <c r="N1" s="87" t="s">
        <v>85</v>
      </c>
      <c r="O1" s="82"/>
      <c r="P1" s="82"/>
    </row>
    <row r="2" spans="1:16" s="91" customFormat="1" ht="34.5" customHeight="1" x14ac:dyDescent="0.25">
      <c r="A2" s="89" t="s">
        <v>35</v>
      </c>
      <c r="B2" s="89" t="s">
        <v>0</v>
      </c>
      <c r="C2" s="81" t="s">
        <v>0</v>
      </c>
      <c r="D2" s="81"/>
      <c r="E2" s="90" t="s">
        <v>78</v>
      </c>
      <c r="F2" s="90" t="s">
        <v>79</v>
      </c>
      <c r="G2" s="90" t="s">
        <v>47</v>
      </c>
      <c r="H2" s="90" t="s">
        <v>75</v>
      </c>
      <c r="I2" s="90" t="s">
        <v>48</v>
      </c>
      <c r="J2" s="90" t="s">
        <v>50</v>
      </c>
      <c r="K2" s="90" t="s">
        <v>769</v>
      </c>
      <c r="L2" s="90" t="s">
        <v>51</v>
      </c>
      <c r="M2" s="90" t="s">
        <v>618</v>
      </c>
      <c r="N2" s="90" t="s">
        <v>185</v>
      </c>
      <c r="O2" s="90" t="s">
        <v>186</v>
      </c>
      <c r="P2" s="90" t="s">
        <v>282</v>
      </c>
    </row>
    <row r="3" spans="1:16" s="94" customFormat="1" ht="25.5" hidden="1" outlineLevel="1" x14ac:dyDescent="0.25">
      <c r="A3" s="92"/>
      <c r="B3" s="92"/>
      <c r="C3" s="35" t="s">
        <v>39</v>
      </c>
      <c r="D3" s="35" t="s">
        <v>39</v>
      </c>
      <c r="E3" s="93" t="s">
        <v>39</v>
      </c>
      <c r="F3" s="93" t="s">
        <v>39</v>
      </c>
      <c r="G3" s="93" t="s">
        <v>39</v>
      </c>
      <c r="H3" s="93" t="s">
        <v>39</v>
      </c>
      <c r="I3" s="93" t="s">
        <v>39</v>
      </c>
      <c r="J3" s="93" t="s">
        <v>57</v>
      </c>
      <c r="K3" s="93"/>
      <c r="L3" s="93" t="s">
        <v>52</v>
      </c>
      <c r="M3" s="93"/>
      <c r="N3" s="93"/>
      <c r="O3" s="93"/>
      <c r="P3" s="93"/>
    </row>
    <row r="4" spans="1:16" s="94" customFormat="1" ht="25.5" hidden="1" outlineLevel="1" x14ac:dyDescent="0.25">
      <c r="A4" s="92"/>
      <c r="B4" s="92"/>
      <c r="C4" s="35" t="s">
        <v>39</v>
      </c>
      <c r="D4" s="35" t="s">
        <v>39</v>
      </c>
      <c r="E4" s="93" t="s">
        <v>39</v>
      </c>
      <c r="F4" s="93" t="s">
        <v>39</v>
      </c>
      <c r="G4" s="93" t="s">
        <v>39</v>
      </c>
      <c r="H4" s="93" t="s">
        <v>39</v>
      </c>
      <c r="I4" s="93" t="s">
        <v>39</v>
      </c>
      <c r="J4" s="93" t="s">
        <v>45</v>
      </c>
      <c r="K4" s="93"/>
      <c r="L4" s="93" t="s">
        <v>55</v>
      </c>
      <c r="M4" s="93"/>
      <c r="N4" s="93"/>
      <c r="O4" s="93"/>
      <c r="P4" s="93"/>
    </row>
    <row r="5" spans="1:16" s="94" customFormat="1" ht="25.5" hidden="1" outlineLevel="1" x14ac:dyDescent="0.25">
      <c r="A5" s="92"/>
      <c r="B5" s="92"/>
      <c r="C5" s="35" t="s">
        <v>39</v>
      </c>
      <c r="D5" s="35" t="s">
        <v>39</v>
      </c>
      <c r="E5" s="93" t="s">
        <v>39</v>
      </c>
      <c r="F5" s="93" t="s">
        <v>39</v>
      </c>
      <c r="G5" s="93" t="s">
        <v>39</v>
      </c>
      <c r="H5" s="93" t="s">
        <v>39</v>
      </c>
      <c r="I5" s="93" t="s">
        <v>39</v>
      </c>
      <c r="J5" s="93"/>
      <c r="K5" s="93"/>
      <c r="L5" s="93" t="s">
        <v>53</v>
      </c>
      <c r="M5" s="93"/>
      <c r="N5" s="93"/>
      <c r="O5" s="93"/>
      <c r="P5" s="93"/>
    </row>
    <row r="6" spans="1:16" s="94" customFormat="1" hidden="1" outlineLevel="1" x14ac:dyDescent="0.25">
      <c r="A6" s="92"/>
      <c r="B6" s="92"/>
      <c r="C6" s="35" t="s">
        <v>39</v>
      </c>
      <c r="D6" s="35" t="s">
        <v>39</v>
      </c>
      <c r="E6" s="93" t="s">
        <v>39</v>
      </c>
      <c r="F6" s="93" t="s">
        <v>39</v>
      </c>
      <c r="G6" s="93" t="s">
        <v>39</v>
      </c>
      <c r="H6" s="93" t="s">
        <v>39</v>
      </c>
      <c r="I6" s="93" t="s">
        <v>39</v>
      </c>
      <c r="J6" s="93"/>
      <c r="K6" s="93"/>
      <c r="L6" s="93" t="s">
        <v>56</v>
      </c>
      <c r="M6" s="93"/>
      <c r="N6" s="93"/>
      <c r="O6" s="93"/>
      <c r="P6" s="93"/>
    </row>
    <row r="7" spans="1:16" s="78" customFormat="1" hidden="1" collapsed="1" x14ac:dyDescent="0.25">
      <c r="A7" s="75" t="s">
        <v>58</v>
      </c>
      <c r="B7" s="95" t="s">
        <v>1</v>
      </c>
      <c r="C7" s="35" t="str">
        <f t="shared" ref="C7:C56" si="0">CONCATENATE(A7, B7)</f>
        <v>COMM-SR-OwnData_01</v>
      </c>
      <c r="D7" s="35" t="str">
        <f>CONCATENATE(C7,"_",G7)</f>
        <v>COMM-SR-OwnData_01_CCF</v>
      </c>
      <c r="E7" s="96">
        <v>41920</v>
      </c>
      <c r="F7" s="97" t="s">
        <v>80</v>
      </c>
      <c r="G7" s="97" t="s">
        <v>30</v>
      </c>
      <c r="H7" s="97" t="s">
        <v>83</v>
      </c>
      <c r="I7" s="97" t="s">
        <v>86</v>
      </c>
      <c r="J7" s="97" t="s">
        <v>281</v>
      </c>
      <c r="K7" s="97" t="s">
        <v>770</v>
      </c>
      <c r="L7" s="97" t="s">
        <v>52</v>
      </c>
      <c r="M7" s="96">
        <v>41948</v>
      </c>
      <c r="N7" s="97" t="s">
        <v>77</v>
      </c>
      <c r="O7" s="97" t="s">
        <v>87</v>
      </c>
      <c r="P7" s="97" t="s">
        <v>68</v>
      </c>
    </row>
    <row r="8" spans="1:16" s="78" customFormat="1" hidden="1" x14ac:dyDescent="0.25">
      <c r="A8" s="75" t="s">
        <v>58</v>
      </c>
      <c r="B8" s="95" t="s">
        <v>2</v>
      </c>
      <c r="C8" s="35" t="str">
        <f t="shared" si="0"/>
        <v>COMM-SR-OwnData_02</v>
      </c>
      <c r="D8" s="35" t="str">
        <f t="shared" ref="D8:D30" si="1">CONCATENATE(C8,"_",G8)</f>
        <v>COMM-SR-OwnData_02_UW</v>
      </c>
      <c r="E8" s="98">
        <v>41765</v>
      </c>
      <c r="F8" s="77" t="s">
        <v>80</v>
      </c>
      <c r="G8" s="77" t="s">
        <v>16</v>
      </c>
      <c r="H8" s="77" t="s">
        <v>21</v>
      </c>
      <c r="I8" s="99" t="s">
        <v>86</v>
      </c>
      <c r="J8" s="99" t="s">
        <v>281</v>
      </c>
      <c r="K8" s="97" t="s">
        <v>770</v>
      </c>
      <c r="L8" s="99" t="s">
        <v>52</v>
      </c>
      <c r="M8" s="98" t="s">
        <v>98</v>
      </c>
      <c r="N8" s="77" t="s">
        <v>81</v>
      </c>
      <c r="O8" s="77"/>
      <c r="P8" s="77"/>
    </row>
    <row r="9" spans="1:16" s="100" customFormat="1" hidden="1" x14ac:dyDescent="0.25">
      <c r="A9" s="75" t="s">
        <v>58</v>
      </c>
      <c r="B9" s="95" t="s">
        <v>3</v>
      </c>
      <c r="C9" s="35" t="str">
        <f t="shared" si="0"/>
        <v>COMM-SR-OwnData_03</v>
      </c>
      <c r="D9" s="35" t="str">
        <f t="shared" si="1"/>
        <v>COMM-SR-OwnData_03_MGH</v>
      </c>
      <c r="E9" s="96">
        <v>41875</v>
      </c>
      <c r="F9" s="97" t="s">
        <v>80</v>
      </c>
      <c r="G9" s="97" t="s">
        <v>29</v>
      </c>
      <c r="H9" s="97" t="s">
        <v>97</v>
      </c>
      <c r="I9" s="97" t="s">
        <v>86</v>
      </c>
      <c r="J9" s="97" t="s">
        <v>281</v>
      </c>
      <c r="K9" s="97" t="s">
        <v>770</v>
      </c>
      <c r="L9" s="97" t="s">
        <v>52</v>
      </c>
      <c r="M9" s="96">
        <v>42122</v>
      </c>
      <c r="N9" s="97" t="s">
        <v>283</v>
      </c>
      <c r="O9" s="97"/>
      <c r="P9" s="97"/>
    </row>
    <row r="10" spans="1:16" s="100" customFormat="1" hidden="1" x14ac:dyDescent="0.25">
      <c r="A10" s="75" t="s">
        <v>58</v>
      </c>
      <c r="B10" s="95" t="s">
        <v>4</v>
      </c>
      <c r="C10" s="35" t="str">
        <f t="shared" si="0"/>
        <v>COMM-SR-OwnData_04</v>
      </c>
      <c r="D10" s="35" t="str">
        <f t="shared" si="1"/>
        <v>COMM-SR-OwnData_04_UCSF</v>
      </c>
      <c r="E10" s="96">
        <v>41953</v>
      </c>
      <c r="F10" s="97" t="s">
        <v>80</v>
      </c>
      <c r="G10" s="97" t="s">
        <v>23</v>
      </c>
      <c r="H10" s="97" t="s">
        <v>76</v>
      </c>
      <c r="I10" s="97" t="s">
        <v>86</v>
      </c>
      <c r="J10" s="97" t="s">
        <v>281</v>
      </c>
      <c r="K10" s="97" t="s">
        <v>770</v>
      </c>
      <c r="L10" s="97" t="s">
        <v>52</v>
      </c>
      <c r="M10" s="96">
        <v>42129</v>
      </c>
      <c r="N10" s="97" t="s">
        <v>148</v>
      </c>
      <c r="O10" s="97"/>
      <c r="P10" s="97"/>
    </row>
    <row r="11" spans="1:16" s="78" customFormat="1" hidden="1" x14ac:dyDescent="0.25">
      <c r="A11" s="75" t="s">
        <v>58</v>
      </c>
      <c r="B11" s="95" t="s">
        <v>5</v>
      </c>
      <c r="C11" s="35" t="str">
        <f t="shared" si="0"/>
        <v>COMM-SR-OwnData_05</v>
      </c>
      <c r="D11" s="35" t="str">
        <f t="shared" si="1"/>
        <v>COMM-SR-OwnData_05_CalPac</v>
      </c>
      <c r="E11" s="96">
        <v>42156</v>
      </c>
      <c r="F11" s="97" t="s">
        <v>80</v>
      </c>
      <c r="G11" s="97" t="s">
        <v>143</v>
      </c>
      <c r="H11" s="97" t="s">
        <v>144</v>
      </c>
      <c r="I11" s="97" t="s">
        <v>86</v>
      </c>
      <c r="J11" s="97" t="s">
        <v>281</v>
      </c>
      <c r="K11" s="97" t="s">
        <v>770</v>
      </c>
      <c r="L11" s="97" t="s">
        <v>52</v>
      </c>
      <c r="M11" s="97" t="s">
        <v>152</v>
      </c>
      <c r="N11" s="97" t="s">
        <v>145</v>
      </c>
      <c r="O11" s="97"/>
      <c r="P11" s="97"/>
    </row>
    <row r="12" spans="1:16" s="78" customFormat="1" x14ac:dyDescent="0.25">
      <c r="A12" s="75" t="s">
        <v>58</v>
      </c>
      <c r="B12" s="95" t="s">
        <v>6</v>
      </c>
      <c r="C12" s="35" t="str">
        <f t="shared" si="0"/>
        <v>COMM-SR-OwnData_06</v>
      </c>
      <c r="D12" s="35" t="str">
        <f t="shared" si="1"/>
        <v>COMM-SR-OwnData_06_NYU</v>
      </c>
      <c r="E12" s="96">
        <v>42160</v>
      </c>
      <c r="F12" s="97" t="s">
        <v>80</v>
      </c>
      <c r="G12" s="97" t="s">
        <v>89</v>
      </c>
      <c r="H12" s="97" t="s">
        <v>279</v>
      </c>
      <c r="I12" s="97" t="s">
        <v>86</v>
      </c>
      <c r="J12" s="97" t="s">
        <v>281</v>
      </c>
      <c r="K12" s="97" t="s">
        <v>770</v>
      </c>
      <c r="L12" s="97" t="s">
        <v>52</v>
      </c>
      <c r="M12" s="97" t="s">
        <v>669</v>
      </c>
      <c r="N12" s="97" t="s">
        <v>668</v>
      </c>
      <c r="O12" s="97" t="s">
        <v>184</v>
      </c>
      <c r="P12" s="97" t="s">
        <v>68</v>
      </c>
    </row>
    <row r="13" spans="1:16" s="78" customFormat="1" hidden="1" x14ac:dyDescent="0.25">
      <c r="A13" s="75" t="s">
        <v>58</v>
      </c>
      <c r="B13" s="95" t="s">
        <v>7</v>
      </c>
      <c r="C13" s="35" t="str">
        <f t="shared" si="0"/>
        <v>COMM-SR-OwnData_07</v>
      </c>
      <c r="D13" s="35" t="str">
        <f t="shared" si="1"/>
        <v>COMM-SR-OwnData_07_Albany</v>
      </c>
      <c r="E13" s="101">
        <v>42166</v>
      </c>
      <c r="F13" s="102" t="s">
        <v>80</v>
      </c>
      <c r="G13" s="102" t="s">
        <v>153</v>
      </c>
      <c r="H13" s="102" t="s">
        <v>149</v>
      </c>
      <c r="I13" s="102" t="s">
        <v>149</v>
      </c>
      <c r="J13" s="102" t="s">
        <v>149</v>
      </c>
      <c r="K13" s="102" t="s">
        <v>771</v>
      </c>
      <c r="L13" s="102" t="s">
        <v>149</v>
      </c>
      <c r="M13" s="102" t="s">
        <v>149</v>
      </c>
      <c r="N13" s="102"/>
      <c r="O13" s="102" t="s">
        <v>673</v>
      </c>
      <c r="P13" s="102"/>
    </row>
    <row r="14" spans="1:16" s="78" customFormat="1" hidden="1" x14ac:dyDescent="0.25">
      <c r="A14" s="75" t="s">
        <v>58</v>
      </c>
      <c r="B14" s="95" t="s">
        <v>8</v>
      </c>
      <c r="C14" s="35" t="str">
        <f t="shared" si="0"/>
        <v>COMM-SR-OwnData_08</v>
      </c>
      <c r="D14" s="35" t="str">
        <f t="shared" si="1"/>
        <v>COMM-SR-OwnData_08_Seton</v>
      </c>
      <c r="E14" s="101">
        <v>42258</v>
      </c>
      <c r="F14" s="102" t="s">
        <v>80</v>
      </c>
      <c r="G14" s="102" t="s">
        <v>180</v>
      </c>
      <c r="H14" s="102" t="s">
        <v>181</v>
      </c>
      <c r="I14" s="102" t="s">
        <v>149</v>
      </c>
      <c r="J14" s="102" t="s">
        <v>149</v>
      </c>
      <c r="K14" s="102" t="s">
        <v>771</v>
      </c>
      <c r="L14" s="102" t="s">
        <v>149</v>
      </c>
      <c r="M14" s="102" t="s">
        <v>149</v>
      </c>
      <c r="N14" s="102" t="s">
        <v>182</v>
      </c>
      <c r="O14" s="102" t="s">
        <v>673</v>
      </c>
      <c r="P14" s="102"/>
    </row>
    <row r="15" spans="1:16" s="78" customFormat="1" hidden="1" x14ac:dyDescent="0.25">
      <c r="A15" s="75" t="s">
        <v>58</v>
      </c>
      <c r="B15" s="95" t="s">
        <v>9</v>
      </c>
      <c r="C15" s="35" t="str">
        <f t="shared" si="0"/>
        <v>COMM-SR-OwnData_09</v>
      </c>
      <c r="D15" s="35" t="str">
        <f t="shared" si="1"/>
        <v>COMM-SR-OwnData_09_UPMC</v>
      </c>
      <c r="E15" s="101">
        <v>42403</v>
      </c>
      <c r="F15" s="102" t="s">
        <v>80</v>
      </c>
      <c r="G15" s="102" t="s">
        <v>235</v>
      </c>
      <c r="H15" s="102" t="s">
        <v>149</v>
      </c>
      <c r="I15" s="102" t="s">
        <v>149</v>
      </c>
      <c r="J15" s="102" t="s">
        <v>149</v>
      </c>
      <c r="K15" s="102" t="s">
        <v>771</v>
      </c>
      <c r="L15" s="102" t="s">
        <v>149</v>
      </c>
      <c r="M15" s="102" t="s">
        <v>152</v>
      </c>
      <c r="N15" s="102" t="s">
        <v>236</v>
      </c>
      <c r="O15" s="102" t="s">
        <v>673</v>
      </c>
      <c r="P15" s="102"/>
    </row>
    <row r="16" spans="1:16" s="78" customFormat="1" hidden="1" x14ac:dyDescent="0.25">
      <c r="A16" s="75" t="s">
        <v>58</v>
      </c>
      <c r="B16" s="76">
        <v>10</v>
      </c>
      <c r="C16" s="35" t="str">
        <f t="shared" si="0"/>
        <v>COMM-SR-OwnData_10</v>
      </c>
      <c r="D16" s="35" t="str">
        <f t="shared" si="1"/>
        <v>COMM-SR-OwnData_10_North Shore University Hospital (NSLIJ) (Northwell)</v>
      </c>
      <c r="E16" s="96">
        <v>42560</v>
      </c>
      <c r="F16" s="97" t="s">
        <v>80</v>
      </c>
      <c r="G16" s="97" t="s">
        <v>671</v>
      </c>
      <c r="H16" s="97" t="s">
        <v>670</v>
      </c>
      <c r="I16" s="97" t="s">
        <v>86</v>
      </c>
      <c r="J16" s="97" t="s">
        <v>281</v>
      </c>
      <c r="K16" s="97" t="s">
        <v>770</v>
      </c>
      <c r="L16" s="97" t="s">
        <v>52</v>
      </c>
      <c r="M16" s="96"/>
      <c r="N16" s="97"/>
      <c r="O16" s="97" t="s">
        <v>280</v>
      </c>
      <c r="P16" s="97" t="s">
        <v>672</v>
      </c>
    </row>
    <row r="17" spans="1:16" s="78" customFormat="1" hidden="1" x14ac:dyDescent="0.25">
      <c r="A17" s="75" t="s">
        <v>58</v>
      </c>
      <c r="B17" s="76">
        <v>11</v>
      </c>
      <c r="C17" s="35" t="str">
        <f t="shared" si="0"/>
        <v>COMM-SR-OwnData_11</v>
      </c>
      <c r="D17" s="35" t="str">
        <f t="shared" si="1"/>
        <v>COMM-SR-OwnData_11_UCLA</v>
      </c>
      <c r="E17" s="101">
        <v>42472</v>
      </c>
      <c r="F17" s="102" t="s">
        <v>80</v>
      </c>
      <c r="G17" s="102" t="s">
        <v>11</v>
      </c>
      <c r="H17" s="102" t="s">
        <v>287</v>
      </c>
      <c r="I17" s="102" t="s">
        <v>86</v>
      </c>
      <c r="J17" s="102" t="s">
        <v>281</v>
      </c>
      <c r="K17" s="102" t="s">
        <v>771</v>
      </c>
      <c r="L17" s="102" t="s">
        <v>52</v>
      </c>
      <c r="M17" s="101" t="s">
        <v>149</v>
      </c>
      <c r="N17" s="102" t="s">
        <v>287</v>
      </c>
      <c r="O17" s="102"/>
      <c r="P17" s="102"/>
    </row>
    <row r="18" spans="1:16" s="78" customFormat="1" hidden="1" x14ac:dyDescent="0.25">
      <c r="A18" s="75" t="s">
        <v>58</v>
      </c>
      <c r="B18" s="76">
        <v>12</v>
      </c>
      <c r="C18" s="35" t="str">
        <f t="shared" si="0"/>
        <v>COMM-SR-OwnData_12</v>
      </c>
      <c r="D18" s="35" t="str">
        <f t="shared" si="1"/>
        <v>COMM-SR-OwnData_12_Spectrum</v>
      </c>
      <c r="E18" s="96">
        <v>42653</v>
      </c>
      <c r="F18" s="97" t="s">
        <v>80</v>
      </c>
      <c r="G18" s="97" t="s">
        <v>260</v>
      </c>
      <c r="H18" s="97" t="s">
        <v>555</v>
      </c>
      <c r="I18" s="97" t="s">
        <v>149</v>
      </c>
      <c r="J18" s="97" t="s">
        <v>281</v>
      </c>
      <c r="K18" s="97" t="s">
        <v>770</v>
      </c>
      <c r="L18" s="242" t="s">
        <v>52</v>
      </c>
      <c r="M18" s="242" t="s">
        <v>672</v>
      </c>
      <c r="N18" s="97"/>
      <c r="O18" s="97" t="s">
        <v>654</v>
      </c>
      <c r="P18" s="97"/>
    </row>
    <row r="19" spans="1:16" s="78" customFormat="1" hidden="1" x14ac:dyDescent="0.25">
      <c r="A19" s="75" t="s">
        <v>58</v>
      </c>
      <c r="B19" s="76">
        <v>13</v>
      </c>
      <c r="C19" s="35" t="str">
        <f t="shared" si="0"/>
        <v>COMM-SR-OwnData_13</v>
      </c>
      <c r="D19" s="35" t="str">
        <f t="shared" si="1"/>
        <v>COMM-SR-OwnData_13_Inova</v>
      </c>
      <c r="E19" s="96">
        <v>42685</v>
      </c>
      <c r="F19" s="97" t="s">
        <v>80</v>
      </c>
      <c r="G19" s="97" t="s">
        <v>607</v>
      </c>
      <c r="H19" s="97" t="s">
        <v>606</v>
      </c>
      <c r="I19" s="97" t="s">
        <v>608</v>
      </c>
      <c r="J19" s="97" t="s">
        <v>609</v>
      </c>
      <c r="K19" s="97" t="s">
        <v>770</v>
      </c>
      <c r="L19" s="97" t="s">
        <v>617</v>
      </c>
      <c r="M19" s="96">
        <v>42688</v>
      </c>
      <c r="N19" s="97" t="s">
        <v>619</v>
      </c>
      <c r="O19" s="97" t="s">
        <v>610</v>
      </c>
      <c r="P19" s="97" t="s">
        <v>611</v>
      </c>
    </row>
    <row r="20" spans="1:16" s="78" customFormat="1" hidden="1" x14ac:dyDescent="0.25">
      <c r="A20" s="75" t="s">
        <v>58</v>
      </c>
      <c r="B20" s="76">
        <v>14</v>
      </c>
      <c r="C20" s="35" t="str">
        <f t="shared" si="0"/>
        <v>COMM-SR-OwnData_14</v>
      </c>
      <c r="D20" s="35" t="str">
        <f t="shared" si="1"/>
        <v>COMM-SR-OwnData_14_MtSinai</v>
      </c>
      <c r="E20" s="96">
        <v>42688</v>
      </c>
      <c r="F20" s="97" t="s">
        <v>612</v>
      </c>
      <c r="G20" s="97" t="s">
        <v>613</v>
      </c>
      <c r="H20" s="97" t="s">
        <v>149</v>
      </c>
      <c r="I20" s="97" t="s">
        <v>614</v>
      </c>
      <c r="J20" s="97" t="s">
        <v>609</v>
      </c>
      <c r="K20" s="97" t="s">
        <v>770</v>
      </c>
      <c r="L20" s="97" t="s">
        <v>52</v>
      </c>
      <c r="M20" s="96">
        <v>42689</v>
      </c>
      <c r="N20" s="97" t="s">
        <v>615</v>
      </c>
      <c r="O20" s="97" t="s">
        <v>616</v>
      </c>
      <c r="P20" s="97" t="s">
        <v>611</v>
      </c>
    </row>
    <row r="21" spans="1:16" s="78" customFormat="1" hidden="1" x14ac:dyDescent="0.25">
      <c r="A21" s="75" t="s">
        <v>58</v>
      </c>
      <c r="B21" s="76">
        <v>15</v>
      </c>
      <c r="C21" s="35" t="str">
        <f t="shared" si="0"/>
        <v>COMM-SR-OwnData_15</v>
      </c>
      <c r="D21" s="35" t="str">
        <f t="shared" si="1"/>
        <v>COMM-SR-OwnData_15_KaiserRWC</v>
      </c>
      <c r="E21" s="101">
        <v>42695</v>
      </c>
      <c r="F21" s="102" t="s">
        <v>80</v>
      </c>
      <c r="G21" s="102" t="s">
        <v>633</v>
      </c>
      <c r="H21" s="102" t="s">
        <v>634</v>
      </c>
      <c r="I21" s="102" t="s">
        <v>608</v>
      </c>
      <c r="J21" s="102" t="s">
        <v>609</v>
      </c>
      <c r="K21" s="102" t="s">
        <v>771</v>
      </c>
      <c r="L21" s="102" t="s">
        <v>52</v>
      </c>
      <c r="M21" s="101">
        <v>42696</v>
      </c>
      <c r="N21" s="102"/>
      <c r="O21" s="102" t="s">
        <v>635</v>
      </c>
      <c r="P21" s="102" t="s">
        <v>611</v>
      </c>
    </row>
    <row r="22" spans="1:16" s="78" customFormat="1" hidden="1" x14ac:dyDescent="0.25">
      <c r="A22" s="75" t="s">
        <v>58</v>
      </c>
      <c r="B22" s="76">
        <v>16</v>
      </c>
      <c r="C22" s="35" t="str">
        <f t="shared" si="0"/>
        <v>COMM-SR-OwnData_16</v>
      </c>
      <c r="D22" s="35" t="str">
        <f t="shared" si="1"/>
        <v>COMM-SR-OwnData_16_Emory</v>
      </c>
      <c r="E22" s="101">
        <v>42718</v>
      </c>
      <c r="F22" s="102" t="s">
        <v>80</v>
      </c>
      <c r="G22" s="102" t="s">
        <v>102</v>
      </c>
      <c r="H22" s="102" t="s">
        <v>653</v>
      </c>
      <c r="I22" s="102" t="s">
        <v>652</v>
      </c>
      <c r="J22" s="102" t="s">
        <v>609</v>
      </c>
      <c r="K22" s="102" t="s">
        <v>224</v>
      </c>
      <c r="L22" s="102" t="s">
        <v>52</v>
      </c>
      <c r="M22" s="101">
        <v>42400</v>
      </c>
      <c r="N22" s="102" t="s">
        <v>768</v>
      </c>
      <c r="O22" s="102" t="s">
        <v>649</v>
      </c>
      <c r="P22" s="102" t="s">
        <v>611</v>
      </c>
    </row>
    <row r="23" spans="1:16" s="78" customFormat="1" hidden="1" x14ac:dyDescent="0.25">
      <c r="A23" s="75" t="s">
        <v>58</v>
      </c>
      <c r="B23" s="76">
        <v>17</v>
      </c>
      <c r="C23" s="35" t="str">
        <f t="shared" si="0"/>
        <v>COMM-SR-OwnData_17</v>
      </c>
      <c r="D23" s="35" t="str">
        <f t="shared" si="1"/>
        <v>COMM-SR-OwnData_17_UCSF</v>
      </c>
      <c r="E23" s="96">
        <v>42375</v>
      </c>
      <c r="F23" s="97" t="s">
        <v>612</v>
      </c>
      <c r="G23" s="97" t="s">
        <v>23</v>
      </c>
      <c r="H23" s="97" t="s">
        <v>222</v>
      </c>
      <c r="I23" s="97" t="s">
        <v>86</v>
      </c>
      <c r="J23" s="97" t="s">
        <v>281</v>
      </c>
      <c r="K23" s="97" t="s">
        <v>770</v>
      </c>
      <c r="L23" s="97" t="s">
        <v>52</v>
      </c>
      <c r="M23" s="96" t="s">
        <v>674</v>
      </c>
      <c r="N23" s="97" t="s">
        <v>665</v>
      </c>
      <c r="O23" s="97" t="s">
        <v>666</v>
      </c>
      <c r="P23" s="97"/>
    </row>
    <row r="24" spans="1:16" s="78" customFormat="1" hidden="1" x14ac:dyDescent="0.25">
      <c r="A24" s="75" t="s">
        <v>58</v>
      </c>
      <c r="B24" s="76">
        <v>18</v>
      </c>
      <c r="C24" s="35" t="str">
        <f t="shared" si="0"/>
        <v>COMM-SR-OwnData_18</v>
      </c>
      <c r="D24" s="35" t="str">
        <f t="shared" si="1"/>
        <v>COMM-SR-OwnData_18_Univeristy of Chicago</v>
      </c>
      <c r="E24" s="98">
        <v>42676</v>
      </c>
      <c r="F24" s="77" t="s">
        <v>80</v>
      </c>
      <c r="G24" s="77" t="s">
        <v>667</v>
      </c>
      <c r="H24" s="77" t="s">
        <v>679</v>
      </c>
      <c r="I24" s="99" t="s">
        <v>86</v>
      </c>
      <c r="J24" s="99" t="s">
        <v>281</v>
      </c>
      <c r="K24" s="99" t="s">
        <v>771</v>
      </c>
      <c r="L24" s="99" t="s">
        <v>52</v>
      </c>
      <c r="M24" s="96" t="s">
        <v>674</v>
      </c>
      <c r="N24" s="77" t="s">
        <v>280</v>
      </c>
      <c r="O24" s="77"/>
      <c r="P24" s="77"/>
    </row>
    <row r="25" spans="1:16" s="78" customFormat="1" hidden="1" x14ac:dyDescent="0.25">
      <c r="A25" s="75" t="s">
        <v>58</v>
      </c>
      <c r="B25" s="76">
        <v>19</v>
      </c>
      <c r="C25" s="35" t="str">
        <f t="shared" si="0"/>
        <v>COMM-SR-OwnData_19</v>
      </c>
      <c r="D25" s="35" t="str">
        <f t="shared" si="1"/>
        <v>COMM-SR-OwnData_19_</v>
      </c>
      <c r="E25" s="77"/>
      <c r="F25" s="77"/>
      <c r="G25" s="77"/>
      <c r="H25" s="77"/>
      <c r="I25" s="77"/>
      <c r="J25" s="77"/>
      <c r="K25" s="77"/>
      <c r="L25" s="77"/>
      <c r="M25" s="98"/>
      <c r="N25" s="77"/>
      <c r="O25" s="77"/>
      <c r="P25" s="77"/>
    </row>
    <row r="26" spans="1:16" s="78" customFormat="1" hidden="1" x14ac:dyDescent="0.25">
      <c r="A26" s="75" t="s">
        <v>58</v>
      </c>
      <c r="B26" s="76">
        <v>20</v>
      </c>
      <c r="C26" s="35" t="str">
        <f t="shared" si="0"/>
        <v>COMM-SR-OwnData_20</v>
      </c>
      <c r="D26" s="35" t="str">
        <f t="shared" si="1"/>
        <v>COMM-SR-OwnData_20_</v>
      </c>
      <c r="E26" s="77"/>
      <c r="F26" s="77"/>
      <c r="G26" s="77"/>
      <c r="H26" s="77"/>
      <c r="I26" s="77"/>
      <c r="J26" s="77"/>
      <c r="K26" s="77"/>
      <c r="L26" s="77"/>
      <c r="M26" s="98"/>
      <c r="N26" s="77"/>
      <c r="O26" s="77"/>
      <c r="P26" s="77"/>
    </row>
    <row r="27" spans="1:16" s="78" customFormat="1" hidden="1" x14ac:dyDescent="0.25">
      <c r="A27" s="75" t="s">
        <v>58</v>
      </c>
      <c r="B27" s="76">
        <v>21</v>
      </c>
      <c r="C27" s="35" t="str">
        <f t="shared" si="0"/>
        <v>COMM-SR-OwnData_21</v>
      </c>
      <c r="D27" s="35" t="str">
        <f t="shared" si="1"/>
        <v>COMM-SR-OwnData_21_</v>
      </c>
      <c r="E27" s="77"/>
      <c r="F27" s="77"/>
      <c r="G27" s="77"/>
      <c r="H27" s="77"/>
      <c r="I27" s="77"/>
      <c r="J27" s="77"/>
      <c r="K27" s="77"/>
      <c r="L27" s="77"/>
      <c r="M27" s="98"/>
      <c r="N27" s="77"/>
      <c r="O27" s="77"/>
      <c r="P27" s="77"/>
    </row>
    <row r="28" spans="1:16" s="78" customFormat="1" hidden="1" x14ac:dyDescent="0.25">
      <c r="A28" s="75" t="s">
        <v>58</v>
      </c>
      <c r="B28" s="76">
        <v>22</v>
      </c>
      <c r="C28" s="35" t="str">
        <f t="shared" si="0"/>
        <v>COMM-SR-OwnData_22</v>
      </c>
      <c r="D28" s="35" t="str">
        <f t="shared" si="1"/>
        <v>COMM-SR-OwnData_22_</v>
      </c>
      <c r="E28" s="77"/>
      <c r="F28" s="77"/>
      <c r="G28" s="77"/>
      <c r="H28" s="77"/>
      <c r="I28" s="77"/>
      <c r="J28" s="77"/>
      <c r="K28" s="77"/>
      <c r="L28" s="77"/>
      <c r="M28" s="98"/>
      <c r="N28" s="77"/>
      <c r="O28" s="77"/>
      <c r="P28" s="77"/>
    </row>
    <row r="29" spans="1:16" s="78" customFormat="1" hidden="1" x14ac:dyDescent="0.25">
      <c r="A29" s="75" t="s">
        <v>58</v>
      </c>
      <c r="B29" s="76">
        <v>23</v>
      </c>
      <c r="C29" s="35" t="str">
        <f t="shared" si="0"/>
        <v>COMM-SR-OwnData_23</v>
      </c>
      <c r="D29" s="35" t="str">
        <f t="shared" si="1"/>
        <v>COMM-SR-OwnData_23_</v>
      </c>
      <c r="E29" s="77"/>
      <c r="F29" s="77"/>
      <c r="G29" s="77"/>
      <c r="H29" s="77"/>
      <c r="I29" s="77"/>
      <c r="J29" s="77"/>
      <c r="K29" s="77"/>
      <c r="L29" s="77"/>
      <c r="M29" s="98"/>
      <c r="N29" s="77"/>
      <c r="O29" s="77"/>
      <c r="P29" s="77"/>
    </row>
    <row r="30" spans="1:16" s="78" customFormat="1" hidden="1" x14ac:dyDescent="0.25">
      <c r="A30" s="75" t="s">
        <v>58</v>
      </c>
      <c r="B30" s="76">
        <v>24</v>
      </c>
      <c r="C30" s="35" t="str">
        <f t="shared" si="0"/>
        <v>COMM-SR-OwnData_24</v>
      </c>
      <c r="D30" s="35" t="str">
        <f t="shared" si="1"/>
        <v>COMM-SR-OwnData_24_</v>
      </c>
      <c r="E30" s="77"/>
      <c r="F30" s="77"/>
      <c r="G30" s="77"/>
      <c r="H30" s="77"/>
      <c r="I30" s="77"/>
      <c r="J30" s="77"/>
      <c r="K30" s="77"/>
      <c r="L30" s="77"/>
      <c r="M30" s="98"/>
      <c r="N30" s="77"/>
      <c r="O30" s="77"/>
      <c r="P30" s="77"/>
    </row>
    <row r="31" spans="1:16" s="78" customFormat="1" hidden="1" x14ac:dyDescent="0.25">
      <c r="A31" s="75" t="s">
        <v>58</v>
      </c>
      <c r="B31" s="76">
        <v>25</v>
      </c>
      <c r="C31" s="35" t="str">
        <f t="shared" si="0"/>
        <v>COMM-SR-OwnData_25</v>
      </c>
      <c r="D31" s="35"/>
      <c r="E31" s="77"/>
      <c r="F31" s="77"/>
      <c r="G31" s="77"/>
      <c r="H31" s="77"/>
      <c r="I31" s="77"/>
      <c r="J31" s="77"/>
      <c r="K31" s="77"/>
      <c r="L31" s="77"/>
      <c r="M31" s="98"/>
      <c r="N31" s="77"/>
      <c r="O31" s="77"/>
      <c r="P31" s="77"/>
    </row>
    <row r="32" spans="1:16" s="78" customFormat="1" hidden="1" x14ac:dyDescent="0.25">
      <c r="A32" s="75" t="s">
        <v>58</v>
      </c>
      <c r="B32" s="76">
        <v>26</v>
      </c>
      <c r="C32" s="35" t="str">
        <f t="shared" si="0"/>
        <v>COMM-SR-OwnData_26</v>
      </c>
      <c r="D32" s="35"/>
      <c r="E32" s="77"/>
      <c r="F32" s="77"/>
      <c r="G32" s="77"/>
      <c r="H32" s="77"/>
      <c r="I32" s="77"/>
      <c r="J32" s="77"/>
      <c r="K32" s="77"/>
      <c r="L32" s="77"/>
      <c r="M32" s="98"/>
      <c r="N32" s="77"/>
      <c r="O32" s="77"/>
      <c r="P32" s="77"/>
    </row>
    <row r="33" spans="1:16" s="78" customFormat="1" hidden="1" x14ac:dyDescent="0.25">
      <c r="A33" s="75" t="s">
        <v>58</v>
      </c>
      <c r="B33" s="76">
        <v>27</v>
      </c>
      <c r="C33" s="35" t="str">
        <f t="shared" si="0"/>
        <v>COMM-SR-OwnData_27</v>
      </c>
      <c r="D33" s="35"/>
      <c r="E33" s="77"/>
      <c r="F33" s="77"/>
      <c r="G33" s="77"/>
      <c r="H33" s="77"/>
      <c r="I33" s="77"/>
      <c r="J33" s="77"/>
      <c r="K33" s="77"/>
      <c r="L33" s="77"/>
      <c r="M33" s="98"/>
      <c r="N33" s="77"/>
      <c r="O33" s="77"/>
      <c r="P33" s="77"/>
    </row>
    <row r="34" spans="1:16" s="78" customFormat="1" hidden="1" x14ac:dyDescent="0.25">
      <c r="A34" s="75" t="s">
        <v>58</v>
      </c>
      <c r="B34" s="76">
        <v>28</v>
      </c>
      <c r="C34" s="35" t="str">
        <f t="shared" si="0"/>
        <v>COMM-SR-OwnData_28</v>
      </c>
      <c r="D34" s="35"/>
      <c r="E34" s="77"/>
      <c r="F34" s="77"/>
      <c r="G34" s="77"/>
      <c r="H34" s="77"/>
      <c r="I34" s="77"/>
      <c r="J34" s="77"/>
      <c r="K34" s="77"/>
      <c r="L34" s="77"/>
      <c r="M34" s="98"/>
      <c r="N34" s="77"/>
      <c r="O34" s="77"/>
      <c r="P34" s="77"/>
    </row>
    <row r="35" spans="1:16" s="78" customFormat="1" hidden="1" x14ac:dyDescent="0.25">
      <c r="A35" s="75" t="s">
        <v>58</v>
      </c>
      <c r="B35" s="76">
        <v>29</v>
      </c>
      <c r="C35" s="35" t="str">
        <f t="shared" si="0"/>
        <v>COMM-SR-OwnData_29</v>
      </c>
      <c r="D35" s="35"/>
      <c r="E35" s="77"/>
      <c r="F35" s="77"/>
      <c r="G35" s="77"/>
      <c r="H35" s="77"/>
      <c r="I35" s="77"/>
      <c r="J35" s="77"/>
      <c r="K35" s="77"/>
      <c r="L35" s="77"/>
      <c r="M35" s="98"/>
      <c r="N35" s="77"/>
      <c r="O35" s="77"/>
      <c r="P35" s="77"/>
    </row>
    <row r="36" spans="1:16" s="78" customFormat="1" hidden="1" x14ac:dyDescent="0.25">
      <c r="A36" s="75" t="s">
        <v>58</v>
      </c>
      <c r="B36" s="76">
        <v>30</v>
      </c>
      <c r="C36" s="35" t="str">
        <f t="shared" si="0"/>
        <v>COMM-SR-OwnData_30</v>
      </c>
      <c r="D36" s="35"/>
      <c r="E36" s="77"/>
      <c r="F36" s="77"/>
      <c r="G36" s="77"/>
      <c r="H36" s="77"/>
      <c r="I36" s="77"/>
      <c r="J36" s="77"/>
      <c r="K36" s="77"/>
      <c r="L36" s="77"/>
      <c r="M36" s="98"/>
      <c r="N36" s="77"/>
      <c r="O36" s="77"/>
      <c r="P36" s="77"/>
    </row>
    <row r="37" spans="1:16" s="78" customFormat="1" hidden="1" x14ac:dyDescent="0.25">
      <c r="A37" s="75" t="s">
        <v>58</v>
      </c>
      <c r="B37" s="76">
        <v>31</v>
      </c>
      <c r="C37" s="35" t="str">
        <f t="shared" si="0"/>
        <v>COMM-SR-OwnData_31</v>
      </c>
      <c r="D37" s="35"/>
      <c r="E37" s="77"/>
      <c r="F37" s="77"/>
      <c r="G37" s="77"/>
      <c r="H37" s="77"/>
      <c r="I37" s="77"/>
      <c r="J37" s="77"/>
      <c r="K37" s="77"/>
      <c r="L37" s="77"/>
      <c r="M37" s="98"/>
      <c r="N37" s="77"/>
      <c r="O37" s="77"/>
      <c r="P37" s="77"/>
    </row>
    <row r="38" spans="1:16" s="78" customFormat="1" hidden="1" x14ac:dyDescent="0.25">
      <c r="A38" s="75" t="s">
        <v>58</v>
      </c>
      <c r="B38" s="76">
        <v>32</v>
      </c>
      <c r="C38" s="35" t="str">
        <f t="shared" si="0"/>
        <v>COMM-SR-OwnData_32</v>
      </c>
      <c r="D38" s="35"/>
      <c r="E38" s="77"/>
      <c r="F38" s="77"/>
      <c r="G38" s="77"/>
      <c r="H38" s="77"/>
      <c r="I38" s="77"/>
      <c r="J38" s="77"/>
      <c r="K38" s="77"/>
      <c r="L38" s="77"/>
      <c r="M38" s="98"/>
      <c r="N38" s="77"/>
      <c r="O38" s="77"/>
      <c r="P38" s="77"/>
    </row>
    <row r="39" spans="1:16" s="78" customFormat="1" hidden="1" x14ac:dyDescent="0.25">
      <c r="A39" s="75" t="s">
        <v>58</v>
      </c>
      <c r="B39" s="76">
        <v>33</v>
      </c>
      <c r="C39" s="35" t="str">
        <f t="shared" si="0"/>
        <v>COMM-SR-OwnData_33</v>
      </c>
      <c r="D39" s="35"/>
      <c r="E39" s="77"/>
      <c r="F39" s="77"/>
      <c r="G39" s="77"/>
      <c r="H39" s="77"/>
      <c r="I39" s="77"/>
      <c r="J39" s="77"/>
      <c r="K39" s="77"/>
      <c r="L39" s="77"/>
      <c r="M39" s="98"/>
      <c r="N39" s="77"/>
      <c r="O39" s="77"/>
      <c r="P39" s="77"/>
    </row>
    <row r="40" spans="1:16" s="78" customFormat="1" hidden="1" x14ac:dyDescent="0.25">
      <c r="A40" s="75" t="s">
        <v>58</v>
      </c>
      <c r="B40" s="76">
        <v>34</v>
      </c>
      <c r="C40" s="35" t="str">
        <f t="shared" si="0"/>
        <v>COMM-SR-OwnData_34</v>
      </c>
      <c r="D40" s="35"/>
      <c r="E40" s="77"/>
      <c r="F40" s="77"/>
      <c r="G40" s="77"/>
      <c r="H40" s="77"/>
      <c r="I40" s="77"/>
      <c r="J40" s="77"/>
      <c r="K40" s="77"/>
      <c r="L40" s="77"/>
      <c r="M40" s="98"/>
      <c r="N40" s="77"/>
      <c r="O40" s="77"/>
      <c r="P40" s="77"/>
    </row>
    <row r="41" spans="1:16" s="78" customFormat="1" hidden="1" x14ac:dyDescent="0.25">
      <c r="A41" s="75" t="s">
        <v>58</v>
      </c>
      <c r="B41" s="76">
        <v>35</v>
      </c>
      <c r="C41" s="35" t="str">
        <f t="shared" si="0"/>
        <v>COMM-SR-OwnData_35</v>
      </c>
      <c r="D41" s="35"/>
      <c r="E41" s="77"/>
      <c r="F41" s="77"/>
      <c r="G41" s="77"/>
      <c r="H41" s="77"/>
      <c r="I41" s="77"/>
      <c r="J41" s="77"/>
      <c r="K41" s="77"/>
      <c r="L41" s="77"/>
      <c r="M41" s="98"/>
      <c r="N41" s="77"/>
      <c r="O41" s="77"/>
      <c r="P41" s="77"/>
    </row>
    <row r="42" spans="1:16" s="78" customFormat="1" hidden="1" x14ac:dyDescent="0.25">
      <c r="A42" s="75" t="s">
        <v>58</v>
      </c>
      <c r="B42" s="76">
        <v>36</v>
      </c>
      <c r="C42" s="35" t="str">
        <f t="shared" si="0"/>
        <v>COMM-SR-OwnData_36</v>
      </c>
      <c r="D42" s="35"/>
      <c r="E42" s="77"/>
      <c r="F42" s="77"/>
      <c r="G42" s="77"/>
      <c r="H42" s="77"/>
      <c r="I42" s="77"/>
      <c r="J42" s="77"/>
      <c r="K42" s="77"/>
      <c r="L42" s="77"/>
      <c r="M42" s="98"/>
      <c r="N42" s="77"/>
      <c r="O42" s="77"/>
      <c r="P42" s="77"/>
    </row>
    <row r="43" spans="1:16" s="78" customFormat="1" hidden="1" x14ac:dyDescent="0.25">
      <c r="A43" s="75" t="s">
        <v>58</v>
      </c>
      <c r="B43" s="76">
        <v>37</v>
      </c>
      <c r="C43" s="35" t="str">
        <f t="shared" si="0"/>
        <v>COMM-SR-OwnData_37</v>
      </c>
      <c r="D43" s="35"/>
      <c r="E43" s="77"/>
      <c r="F43" s="77"/>
      <c r="G43" s="77"/>
      <c r="H43" s="77"/>
      <c r="I43" s="77"/>
      <c r="J43" s="77"/>
      <c r="K43" s="77"/>
      <c r="L43" s="77"/>
      <c r="M43" s="98"/>
      <c r="N43" s="77"/>
      <c r="O43" s="77"/>
      <c r="P43" s="77"/>
    </row>
    <row r="44" spans="1:16" s="78" customFormat="1" hidden="1" x14ac:dyDescent="0.25">
      <c r="A44" s="75" t="s">
        <v>58</v>
      </c>
      <c r="B44" s="76">
        <v>38</v>
      </c>
      <c r="C44" s="35" t="str">
        <f t="shared" si="0"/>
        <v>COMM-SR-OwnData_38</v>
      </c>
      <c r="D44" s="35"/>
      <c r="E44" s="77"/>
      <c r="F44" s="77"/>
      <c r="G44" s="77"/>
      <c r="H44" s="77"/>
      <c r="I44" s="77"/>
      <c r="J44" s="77"/>
      <c r="K44" s="77"/>
      <c r="L44" s="77"/>
      <c r="M44" s="98"/>
      <c r="N44" s="77"/>
      <c r="O44" s="77"/>
      <c r="P44" s="77"/>
    </row>
    <row r="45" spans="1:16" s="78" customFormat="1" hidden="1" x14ac:dyDescent="0.25">
      <c r="A45" s="75" t="s">
        <v>58</v>
      </c>
      <c r="B45" s="76">
        <v>39</v>
      </c>
      <c r="C45" s="35" t="str">
        <f t="shared" si="0"/>
        <v>COMM-SR-OwnData_39</v>
      </c>
      <c r="D45" s="35"/>
      <c r="E45" s="77"/>
      <c r="F45" s="77"/>
      <c r="G45" s="77"/>
      <c r="H45" s="77"/>
      <c r="I45" s="77"/>
      <c r="J45" s="77"/>
      <c r="K45" s="77"/>
      <c r="L45" s="77"/>
      <c r="M45" s="98"/>
      <c r="N45" s="77"/>
      <c r="O45" s="77"/>
      <c r="P45" s="77"/>
    </row>
    <row r="46" spans="1:16" s="78" customFormat="1" hidden="1" x14ac:dyDescent="0.25">
      <c r="A46" s="75" t="s">
        <v>58</v>
      </c>
      <c r="B46" s="76">
        <v>40</v>
      </c>
      <c r="C46" s="35" t="str">
        <f t="shared" si="0"/>
        <v>COMM-SR-OwnData_40</v>
      </c>
      <c r="D46" s="35"/>
      <c r="E46" s="77"/>
      <c r="F46" s="77"/>
      <c r="G46" s="77"/>
      <c r="H46" s="77"/>
      <c r="I46" s="77"/>
      <c r="J46" s="77"/>
      <c r="K46" s="77"/>
      <c r="L46" s="77"/>
      <c r="M46" s="98"/>
      <c r="N46" s="77"/>
      <c r="O46" s="77"/>
      <c r="P46" s="77"/>
    </row>
    <row r="47" spans="1:16" s="78" customFormat="1" hidden="1" x14ac:dyDescent="0.25">
      <c r="A47" s="75" t="s">
        <v>58</v>
      </c>
      <c r="B47" s="76">
        <v>41</v>
      </c>
      <c r="C47" s="35" t="str">
        <f t="shared" si="0"/>
        <v>COMM-SR-OwnData_41</v>
      </c>
      <c r="D47" s="35"/>
      <c r="E47" s="77"/>
      <c r="F47" s="77"/>
      <c r="G47" s="77"/>
      <c r="H47" s="77"/>
      <c r="I47" s="77"/>
      <c r="J47" s="77"/>
      <c r="K47" s="77"/>
      <c r="L47" s="77"/>
      <c r="M47" s="98"/>
      <c r="N47" s="77"/>
      <c r="O47" s="77"/>
      <c r="P47" s="77"/>
    </row>
    <row r="48" spans="1:16" s="78" customFormat="1" hidden="1" x14ac:dyDescent="0.25">
      <c r="A48" s="75" t="s">
        <v>58</v>
      </c>
      <c r="B48" s="76">
        <v>42</v>
      </c>
      <c r="C48" s="35" t="str">
        <f t="shared" si="0"/>
        <v>COMM-SR-OwnData_42</v>
      </c>
      <c r="D48" s="35"/>
      <c r="E48" s="77"/>
      <c r="F48" s="77"/>
      <c r="G48" s="77"/>
      <c r="H48" s="77"/>
      <c r="I48" s="77"/>
      <c r="J48" s="77"/>
      <c r="K48" s="77"/>
      <c r="L48" s="77"/>
      <c r="M48" s="98"/>
      <c r="N48" s="77"/>
      <c r="O48" s="77"/>
      <c r="P48" s="77"/>
    </row>
    <row r="49" spans="1:16" s="78" customFormat="1" hidden="1" x14ac:dyDescent="0.25">
      <c r="A49" s="75" t="s">
        <v>58</v>
      </c>
      <c r="B49" s="76">
        <v>43</v>
      </c>
      <c r="C49" s="35" t="str">
        <f t="shared" si="0"/>
        <v>COMM-SR-OwnData_43</v>
      </c>
      <c r="D49" s="35"/>
      <c r="E49" s="77"/>
      <c r="F49" s="77"/>
      <c r="G49" s="77"/>
      <c r="H49" s="77"/>
      <c r="I49" s="77"/>
      <c r="J49" s="77"/>
      <c r="K49" s="77"/>
      <c r="L49" s="77"/>
      <c r="M49" s="98"/>
      <c r="N49" s="77"/>
      <c r="O49" s="77"/>
      <c r="P49" s="77"/>
    </row>
    <row r="50" spans="1:16" s="78" customFormat="1" hidden="1" x14ac:dyDescent="0.25">
      <c r="A50" s="75" t="s">
        <v>58</v>
      </c>
      <c r="B50" s="76">
        <v>44</v>
      </c>
      <c r="C50" s="35" t="str">
        <f t="shared" si="0"/>
        <v>COMM-SR-OwnData_44</v>
      </c>
      <c r="D50" s="35"/>
      <c r="E50" s="77"/>
      <c r="F50" s="77"/>
      <c r="G50" s="77"/>
      <c r="H50" s="77"/>
      <c r="I50" s="77"/>
      <c r="J50" s="77"/>
      <c r="K50" s="77"/>
      <c r="L50" s="77"/>
      <c r="M50" s="98"/>
      <c r="N50" s="77"/>
      <c r="O50" s="77"/>
      <c r="P50" s="77"/>
    </row>
    <row r="51" spans="1:16" s="78" customFormat="1" hidden="1" x14ac:dyDescent="0.25">
      <c r="A51" s="75" t="s">
        <v>58</v>
      </c>
      <c r="B51" s="75">
        <v>45</v>
      </c>
      <c r="C51" s="35" t="str">
        <f t="shared" si="0"/>
        <v>COMM-SR-OwnData_45</v>
      </c>
      <c r="D51" s="35"/>
      <c r="E51" s="77"/>
      <c r="F51" s="77"/>
      <c r="G51" s="77"/>
      <c r="H51" s="77"/>
      <c r="I51" s="77"/>
      <c r="J51" s="77"/>
      <c r="K51" s="77"/>
      <c r="L51" s="77"/>
      <c r="M51" s="98"/>
      <c r="N51" s="77"/>
      <c r="O51" s="77"/>
      <c r="P51" s="77"/>
    </row>
    <row r="52" spans="1:16" s="78" customFormat="1" hidden="1" x14ac:dyDescent="0.25">
      <c r="A52" s="75" t="s">
        <v>58</v>
      </c>
      <c r="B52" s="76">
        <v>46</v>
      </c>
      <c r="C52" s="35" t="str">
        <f t="shared" si="0"/>
        <v>COMM-SR-OwnData_46</v>
      </c>
      <c r="D52" s="35"/>
      <c r="E52" s="77"/>
      <c r="F52" s="77"/>
      <c r="G52" s="77"/>
      <c r="H52" s="77"/>
      <c r="I52" s="77"/>
      <c r="J52" s="77"/>
      <c r="K52" s="77"/>
      <c r="L52" s="77"/>
      <c r="M52" s="98"/>
      <c r="N52" s="77"/>
      <c r="O52" s="77"/>
      <c r="P52" s="77"/>
    </row>
    <row r="53" spans="1:16" s="78" customFormat="1" hidden="1" x14ac:dyDescent="0.25">
      <c r="A53" s="75" t="s">
        <v>58</v>
      </c>
      <c r="B53" s="76">
        <v>47</v>
      </c>
      <c r="C53" s="35" t="str">
        <f t="shared" si="0"/>
        <v>COMM-SR-OwnData_47</v>
      </c>
      <c r="D53" s="35"/>
      <c r="E53" s="77"/>
      <c r="F53" s="77"/>
      <c r="G53" s="77"/>
      <c r="H53" s="77"/>
      <c r="I53" s="77"/>
      <c r="J53" s="77"/>
      <c r="K53" s="77"/>
      <c r="L53" s="77"/>
      <c r="M53" s="98"/>
      <c r="N53" s="77"/>
      <c r="O53" s="77"/>
      <c r="P53" s="77"/>
    </row>
    <row r="54" spans="1:16" s="78" customFormat="1" hidden="1" x14ac:dyDescent="0.25">
      <c r="A54" s="75" t="s">
        <v>58</v>
      </c>
      <c r="B54" s="76">
        <v>48</v>
      </c>
      <c r="C54" s="35" t="str">
        <f t="shared" si="0"/>
        <v>COMM-SR-OwnData_48</v>
      </c>
      <c r="D54" s="35"/>
      <c r="E54" s="77"/>
      <c r="F54" s="77"/>
      <c r="G54" s="77"/>
      <c r="H54" s="77"/>
      <c r="I54" s="77"/>
      <c r="J54" s="77"/>
      <c r="K54" s="77"/>
      <c r="L54" s="77"/>
      <c r="M54" s="98"/>
      <c r="N54" s="77"/>
      <c r="O54" s="77"/>
      <c r="P54" s="77"/>
    </row>
    <row r="55" spans="1:16" s="78" customFormat="1" hidden="1" x14ac:dyDescent="0.25">
      <c r="A55" s="75" t="s">
        <v>58</v>
      </c>
      <c r="B55" s="76">
        <v>49</v>
      </c>
      <c r="C55" s="35" t="str">
        <f t="shared" si="0"/>
        <v>COMM-SR-OwnData_49</v>
      </c>
      <c r="D55" s="35"/>
      <c r="E55" s="77"/>
      <c r="F55" s="77"/>
      <c r="G55" s="77"/>
      <c r="H55" s="77"/>
      <c r="I55" s="77"/>
      <c r="J55" s="77"/>
      <c r="K55" s="77"/>
      <c r="L55" s="77"/>
      <c r="M55" s="98"/>
      <c r="N55" s="77"/>
      <c r="O55" s="77"/>
      <c r="P55" s="77"/>
    </row>
    <row r="56" spans="1:16" s="78" customFormat="1" hidden="1" x14ac:dyDescent="0.25">
      <c r="A56" s="75" t="s">
        <v>58</v>
      </c>
      <c r="B56" s="76">
        <v>50</v>
      </c>
      <c r="C56" s="35" t="str">
        <f t="shared" si="0"/>
        <v>COMM-SR-OwnData_50</v>
      </c>
      <c r="D56" s="35"/>
      <c r="E56" s="77"/>
      <c r="F56" s="77"/>
      <c r="G56" s="77"/>
      <c r="H56" s="77"/>
      <c r="I56" s="77"/>
      <c r="J56" s="77"/>
      <c r="K56" s="77"/>
      <c r="L56" s="77"/>
      <c r="M56" s="98"/>
      <c r="N56" s="77"/>
      <c r="O56" s="77"/>
      <c r="P56" s="77"/>
    </row>
    <row r="57" spans="1:16" s="78" customFormat="1" x14ac:dyDescent="0.25">
      <c r="A57" s="79"/>
      <c r="B57" s="79"/>
      <c r="C57" s="79"/>
      <c r="D57" s="79"/>
      <c r="E57" s="80"/>
    </row>
    <row r="58" spans="1:16" s="78" customFormat="1" x14ac:dyDescent="0.25">
      <c r="A58" s="79"/>
      <c r="B58" s="79"/>
      <c r="C58" s="79"/>
      <c r="D58" s="79"/>
      <c r="E58" s="80"/>
    </row>
    <row r="59" spans="1:16" s="78" customFormat="1" hidden="1" x14ac:dyDescent="0.25">
      <c r="A59" s="79"/>
      <c r="B59" s="79"/>
      <c r="C59" s="79"/>
      <c r="D59" s="79"/>
      <c r="E59" s="80"/>
    </row>
    <row r="60" spans="1:16" s="78" customFormat="1" hidden="1" x14ac:dyDescent="0.25">
      <c r="A60" s="79"/>
      <c r="B60" s="79"/>
      <c r="C60" s="79"/>
      <c r="D60" s="79"/>
      <c r="E60" s="80"/>
    </row>
    <row r="61" spans="1:16" s="78" customFormat="1" hidden="1" x14ac:dyDescent="0.25">
      <c r="A61" s="79"/>
      <c r="B61" s="79"/>
      <c r="C61" s="79"/>
      <c r="D61" s="79"/>
      <c r="E61" s="80"/>
    </row>
    <row r="62" spans="1:16" s="78" customFormat="1" hidden="1" x14ac:dyDescent="0.25">
      <c r="A62" s="79"/>
      <c r="B62" s="79"/>
      <c r="C62" s="79"/>
      <c r="D62" s="79"/>
      <c r="E62" s="80"/>
    </row>
    <row r="63" spans="1:16" s="78" customFormat="1" hidden="1" x14ac:dyDescent="0.25">
      <c r="A63" s="79"/>
      <c r="B63" s="79"/>
      <c r="C63" s="79"/>
      <c r="D63" s="79"/>
      <c r="E63" s="80"/>
    </row>
    <row r="64" spans="1:16" s="78" customFormat="1" hidden="1" x14ac:dyDescent="0.25">
      <c r="A64" s="79"/>
      <c r="B64" s="79"/>
      <c r="C64" s="79"/>
      <c r="D64" s="79"/>
      <c r="E64" s="80"/>
    </row>
    <row r="65" spans="1:5" s="78" customFormat="1" hidden="1" x14ac:dyDescent="0.25">
      <c r="A65" s="79"/>
      <c r="B65" s="79"/>
      <c r="C65" s="79"/>
      <c r="D65" s="79"/>
      <c r="E65" s="80"/>
    </row>
    <row r="66" spans="1:5" s="78" customFormat="1" hidden="1" x14ac:dyDescent="0.25">
      <c r="A66" s="79"/>
      <c r="B66" s="79"/>
      <c r="C66" s="79"/>
      <c r="D66" s="79"/>
      <c r="E66" s="80"/>
    </row>
    <row r="67" spans="1:5" s="78" customFormat="1" hidden="1" x14ac:dyDescent="0.25">
      <c r="A67" s="79"/>
      <c r="B67" s="79"/>
      <c r="C67" s="79"/>
      <c r="D67" s="79"/>
      <c r="E67" s="80"/>
    </row>
    <row r="68" spans="1:5" s="78" customFormat="1" hidden="1" x14ac:dyDescent="0.25"/>
    <row r="69" spans="1:5" s="78" customFormat="1" hidden="1" x14ac:dyDescent="0.25"/>
    <row r="70" spans="1:5" hidden="1" x14ac:dyDescent="0.2">
      <c r="A70" s="103"/>
      <c r="B70" s="103"/>
      <c r="C70" s="103"/>
      <c r="D70" s="103"/>
      <c r="E70" s="103"/>
    </row>
    <row r="71" spans="1:5" hidden="1" x14ac:dyDescent="0.2">
      <c r="A71" s="103"/>
      <c r="B71" s="103"/>
      <c r="C71" s="103"/>
      <c r="D71" s="103"/>
      <c r="E71" s="103"/>
    </row>
    <row r="72" spans="1:5" hidden="1" x14ac:dyDescent="0.2">
      <c r="A72" s="103"/>
      <c r="B72" s="103"/>
      <c r="C72" s="103"/>
      <c r="D72" s="103"/>
      <c r="E72" s="103"/>
    </row>
    <row r="73" spans="1:5" hidden="1" x14ac:dyDescent="0.2">
      <c r="A73" s="103"/>
      <c r="B73" s="103"/>
      <c r="C73" s="103"/>
      <c r="D73" s="103"/>
      <c r="E73" s="103"/>
    </row>
    <row r="74" spans="1:5" hidden="1" x14ac:dyDescent="0.2"/>
    <row r="75" spans="1:5" hidden="1" x14ac:dyDescent="0.2"/>
    <row r="76" spans="1:5" x14ac:dyDescent="0.2"/>
    <row r="77" spans="1:5" x14ac:dyDescent="0.2"/>
  </sheetData>
  <autoFilter ref="A2:HL56">
    <filterColumn colId="6">
      <filters>
        <filter val="NYU"/>
      </filters>
    </filterColumn>
  </autoFilter>
  <hyperlinks>
    <hyperlink ref="M1"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84"/>
  <sheetViews>
    <sheetView zoomScale="85" zoomScaleNormal="85" workbookViewId="0">
      <pane xSplit="3" ySplit="2" topLeftCell="D45" activePane="bottomRight" state="frozen"/>
      <selection activeCell="C1" sqref="C1"/>
      <selection pane="topRight" activeCell="D1" sqref="D1"/>
      <selection pane="bottomLeft" activeCell="C5" sqref="C5"/>
      <selection pane="bottomRight" activeCell="F65" sqref="F65"/>
    </sheetView>
  </sheetViews>
  <sheetFormatPr defaultColWidth="9.140625" defaultRowHeight="12" outlineLevelRow="1" outlineLevelCol="1" x14ac:dyDescent="0.2"/>
  <cols>
    <col min="1" max="1" width="12.7109375" style="11" hidden="1" customWidth="1"/>
    <col min="2" max="2" width="4.28515625" style="12" hidden="1" customWidth="1"/>
    <col min="3" max="3" width="15" style="20" customWidth="1"/>
    <col min="4" max="4" width="17.85546875" style="20" customWidth="1"/>
    <col min="5" max="5" width="10.28515625" style="13" customWidth="1"/>
    <col min="6" max="6" width="7" style="10" customWidth="1"/>
    <col min="7" max="7" width="10.5703125" style="10" customWidth="1"/>
    <col min="8" max="8" width="11.5703125" style="10" customWidth="1"/>
    <col min="9" max="9" width="28.140625" style="188" bestFit="1" customWidth="1"/>
    <col min="10" max="10" width="12.7109375" style="10" customWidth="1"/>
    <col min="11" max="11" width="20.140625" style="10" customWidth="1"/>
    <col min="12" max="12" width="11.42578125" style="10" customWidth="1"/>
    <col min="13" max="13" width="7.28515625" style="10" customWidth="1" outlineLevel="1"/>
    <col min="14" max="14" width="13.85546875" style="10" customWidth="1" outlineLevel="1"/>
    <col min="15" max="15" width="11.42578125" style="10" customWidth="1" outlineLevel="1"/>
    <col min="16" max="16" width="12.85546875" style="10" customWidth="1" outlineLevel="1"/>
    <col min="17" max="17" width="11.140625" style="10" customWidth="1" outlineLevel="1"/>
    <col min="18" max="18" width="15.42578125" style="10" customWidth="1"/>
    <col min="19" max="19" width="8.28515625" style="10" customWidth="1" outlineLevel="1"/>
    <col min="20" max="20" width="15.85546875" style="10" customWidth="1" outlineLevel="1"/>
    <col min="21" max="21" width="13" style="10" customWidth="1" outlineLevel="1"/>
    <col min="22" max="22" width="12.28515625" style="10" customWidth="1" outlineLevel="1"/>
    <col min="23" max="23" width="10.28515625" style="10" customWidth="1" outlineLevel="1"/>
    <col min="24" max="26" width="12" style="13" customWidth="1"/>
    <col min="27" max="27" width="20.7109375" style="10" customWidth="1"/>
    <col min="28" max="28" width="13.28515625" style="10" bestFit="1" customWidth="1"/>
    <col min="29" max="29" width="8.140625" style="10" customWidth="1"/>
    <col min="30" max="30" width="14.140625" style="10" customWidth="1"/>
    <col min="31" max="31" width="8.28515625" style="10" customWidth="1"/>
    <col min="32" max="32" width="15.5703125" style="10" bestFit="1" customWidth="1"/>
    <col min="33" max="33" width="2.42578125" style="7" customWidth="1"/>
    <col min="34" max="34" width="25.5703125" style="14" bestFit="1" customWidth="1"/>
    <col min="35" max="35" width="112" style="7" bestFit="1" customWidth="1"/>
    <col min="36" max="228" width="12.85546875" style="7" customWidth="1"/>
    <col min="229" max="16384" width="9.140625" style="7"/>
  </cols>
  <sheetData>
    <row r="1" spans="1:34" s="6" customFormat="1" ht="25.5" customHeight="1" x14ac:dyDescent="0.25">
      <c r="A1" s="3"/>
      <c r="B1" s="4"/>
      <c r="C1" s="16" t="s">
        <v>46</v>
      </c>
      <c r="D1" s="16" t="s">
        <v>361</v>
      </c>
      <c r="E1" s="5"/>
      <c r="F1" s="3"/>
      <c r="G1" s="3"/>
      <c r="H1" s="3"/>
      <c r="I1" s="4"/>
      <c r="J1" s="3"/>
      <c r="K1" s="3"/>
      <c r="L1" s="3"/>
      <c r="M1" s="3"/>
      <c r="N1" s="3"/>
      <c r="O1" s="3"/>
      <c r="P1" s="3"/>
      <c r="Q1" s="3"/>
      <c r="R1" s="3"/>
      <c r="S1" s="3"/>
      <c r="T1" s="3"/>
      <c r="U1" s="3"/>
      <c r="V1" s="3"/>
      <c r="W1" s="3"/>
      <c r="X1" s="5"/>
      <c r="Y1" s="5"/>
      <c r="Z1" s="5"/>
      <c r="AA1" s="3"/>
      <c r="AB1" s="3"/>
      <c r="AC1" s="3"/>
      <c r="AD1" s="3"/>
      <c r="AE1" s="3"/>
      <c r="AF1" s="3"/>
      <c r="AH1" s="3"/>
    </row>
    <row r="2" spans="1:34" s="26" customFormat="1" ht="25.5" x14ac:dyDescent="0.2">
      <c r="A2" s="21" t="s">
        <v>35</v>
      </c>
      <c r="B2" s="21" t="s">
        <v>0</v>
      </c>
      <c r="C2" s="22" t="s">
        <v>113</v>
      </c>
      <c r="D2" s="81" t="s">
        <v>0</v>
      </c>
      <c r="E2" s="23" t="s">
        <v>78</v>
      </c>
      <c r="F2" s="23" t="s">
        <v>79</v>
      </c>
      <c r="G2" s="23" t="s">
        <v>234</v>
      </c>
      <c r="H2" s="23" t="s">
        <v>314</v>
      </c>
      <c r="I2" s="186" t="s">
        <v>313</v>
      </c>
      <c r="J2" s="23" t="s">
        <v>114</v>
      </c>
      <c r="K2" s="23" t="s">
        <v>188</v>
      </c>
      <c r="L2" s="24" t="s">
        <v>115</v>
      </c>
      <c r="M2" s="66" t="s">
        <v>116</v>
      </c>
      <c r="N2" s="66" t="s">
        <v>210</v>
      </c>
      <c r="O2" s="66" t="s">
        <v>117</v>
      </c>
      <c r="P2" s="66" t="s">
        <v>118</v>
      </c>
      <c r="Q2" s="66" t="s">
        <v>300</v>
      </c>
      <c r="R2" s="61" t="s">
        <v>119</v>
      </c>
      <c r="S2" s="25" t="s">
        <v>120</v>
      </c>
      <c r="T2" s="25" t="s">
        <v>211</v>
      </c>
      <c r="U2" s="25" t="s">
        <v>121</v>
      </c>
      <c r="V2" s="25" t="s">
        <v>122</v>
      </c>
      <c r="W2" s="25" t="s">
        <v>301</v>
      </c>
      <c r="X2" s="23" t="s">
        <v>334</v>
      </c>
      <c r="Y2" s="23" t="s">
        <v>499</v>
      </c>
      <c r="Z2" s="23" t="s">
        <v>502</v>
      </c>
      <c r="AA2" s="23" t="s">
        <v>93</v>
      </c>
      <c r="AB2" s="23" t="s">
        <v>43</v>
      </c>
      <c r="AC2" s="23" t="s">
        <v>336</v>
      </c>
      <c r="AD2" s="23" t="s">
        <v>67</v>
      </c>
      <c r="AE2" s="23" t="s">
        <v>335</v>
      </c>
      <c r="AF2" s="23" t="s">
        <v>160</v>
      </c>
      <c r="AH2" s="27" t="s">
        <v>456</v>
      </c>
    </row>
    <row r="3" spans="1:34" s="31" customFormat="1" ht="9" customHeight="1" outlineLevel="1" x14ac:dyDescent="0.25">
      <c r="A3" s="28"/>
      <c r="B3" s="28"/>
      <c r="C3" s="29"/>
      <c r="D3" s="29"/>
      <c r="E3" s="30"/>
      <c r="F3" s="30"/>
      <c r="G3" s="30"/>
      <c r="H3" s="30"/>
      <c r="I3" s="187"/>
      <c r="J3" s="30"/>
      <c r="K3" s="30"/>
      <c r="L3" s="30"/>
      <c r="M3" s="30" t="s">
        <v>38</v>
      </c>
      <c r="N3" s="30" t="s">
        <v>40</v>
      </c>
      <c r="O3" s="30" t="s">
        <v>40</v>
      </c>
      <c r="P3" s="30"/>
      <c r="Q3" s="30"/>
      <c r="R3" s="30"/>
      <c r="S3" s="30"/>
      <c r="T3" s="30"/>
      <c r="U3" s="30"/>
      <c r="V3" s="30"/>
      <c r="W3" s="30"/>
      <c r="X3" s="30"/>
      <c r="Y3" s="30"/>
      <c r="Z3" s="30"/>
      <c r="AA3" s="30" t="s">
        <v>224</v>
      </c>
      <c r="AB3" s="30"/>
      <c r="AC3" s="30"/>
      <c r="AD3" s="30"/>
      <c r="AE3" s="30"/>
      <c r="AF3" s="30"/>
      <c r="AH3" s="32"/>
    </row>
    <row r="4" spans="1:34" s="31" customFormat="1" ht="9" customHeight="1" outlineLevel="1" x14ac:dyDescent="0.25">
      <c r="A4" s="28"/>
      <c r="B4" s="28"/>
      <c r="C4" s="29"/>
      <c r="D4" s="29"/>
      <c r="E4" s="30"/>
      <c r="F4" s="30"/>
      <c r="G4" s="30"/>
      <c r="H4" s="30"/>
      <c r="I4" s="187"/>
      <c r="J4" s="30"/>
      <c r="K4" s="30"/>
      <c r="L4" s="30"/>
      <c r="M4" s="30" t="s">
        <v>37</v>
      </c>
      <c r="N4" s="30" t="s">
        <v>41</v>
      </c>
      <c r="O4" s="30" t="s">
        <v>41</v>
      </c>
      <c r="P4" s="30"/>
      <c r="Q4" s="30"/>
      <c r="R4" s="30"/>
      <c r="S4" s="30"/>
      <c r="T4" s="30"/>
      <c r="U4" s="30"/>
      <c r="V4" s="30"/>
      <c r="W4" s="30"/>
      <c r="X4" s="30"/>
      <c r="Y4" s="30"/>
      <c r="Z4" s="30"/>
      <c r="AA4" s="30" t="s">
        <v>506</v>
      </c>
      <c r="AB4" s="30"/>
      <c r="AC4" s="30"/>
      <c r="AD4" s="30"/>
      <c r="AE4" s="30"/>
      <c r="AF4" s="30"/>
      <c r="AH4" s="32"/>
    </row>
    <row r="5" spans="1:34" s="31" customFormat="1" ht="9" customHeight="1" outlineLevel="1" x14ac:dyDescent="0.25">
      <c r="A5" s="28"/>
      <c r="B5" s="28"/>
      <c r="C5" s="29"/>
      <c r="D5" s="29"/>
      <c r="E5" s="30"/>
      <c r="F5" s="30"/>
      <c r="G5" s="30"/>
      <c r="H5" s="30"/>
      <c r="I5" s="187"/>
      <c r="J5" s="30"/>
      <c r="K5" s="30"/>
      <c r="L5" s="30"/>
      <c r="M5" s="30"/>
      <c r="N5" s="30"/>
      <c r="O5" s="30"/>
      <c r="P5" s="30"/>
      <c r="Q5" s="30"/>
      <c r="R5" s="30"/>
      <c r="S5" s="30"/>
      <c r="T5" s="30"/>
      <c r="U5" s="30"/>
      <c r="V5" s="30"/>
      <c r="W5" s="30"/>
      <c r="X5" s="30"/>
      <c r="Y5" s="30"/>
      <c r="Z5" s="30"/>
      <c r="AA5" s="30" t="s">
        <v>44</v>
      </c>
      <c r="AB5" s="30"/>
      <c r="AC5" s="30"/>
      <c r="AD5" s="30"/>
      <c r="AE5" s="30"/>
      <c r="AF5" s="30"/>
      <c r="AH5" s="32"/>
    </row>
    <row r="6" spans="1:34" s="31" customFormat="1" ht="12.75" outlineLevel="1" x14ac:dyDescent="0.25">
      <c r="A6" s="28"/>
      <c r="B6" s="28"/>
      <c r="C6" s="29"/>
      <c r="D6" s="29"/>
      <c r="E6" s="30"/>
      <c r="F6" s="30"/>
      <c r="G6" s="30"/>
      <c r="H6" s="30"/>
      <c r="I6" s="187"/>
      <c r="J6" s="30"/>
      <c r="K6" s="30"/>
      <c r="L6" s="30"/>
      <c r="M6" s="30" t="s">
        <v>39</v>
      </c>
      <c r="N6" s="30" t="s">
        <v>42</v>
      </c>
      <c r="O6" s="30" t="s">
        <v>42</v>
      </c>
      <c r="P6" s="30"/>
      <c r="Q6" s="30"/>
      <c r="R6" s="30"/>
      <c r="S6" s="30"/>
      <c r="T6" s="30"/>
      <c r="U6" s="30"/>
      <c r="V6" s="30"/>
      <c r="W6" s="30"/>
      <c r="X6" s="30"/>
      <c r="Y6" s="30"/>
      <c r="Z6" s="30"/>
      <c r="AA6" s="179" t="s">
        <v>214</v>
      </c>
      <c r="AB6" s="30" t="s">
        <v>40</v>
      </c>
      <c r="AC6" s="30"/>
      <c r="AD6" s="30"/>
      <c r="AE6" s="30"/>
      <c r="AF6" s="30"/>
      <c r="AH6" s="32"/>
    </row>
    <row r="7" spans="1:34" s="31" customFormat="1" ht="12.75" outlineLevel="1" x14ac:dyDescent="0.25">
      <c r="A7" s="28"/>
      <c r="B7" s="28"/>
      <c r="C7" s="29"/>
      <c r="D7" s="29"/>
      <c r="E7" s="30"/>
      <c r="F7" s="30"/>
      <c r="G7" s="30"/>
      <c r="H7" s="30"/>
      <c r="I7" s="187"/>
      <c r="J7" s="30"/>
      <c r="K7" s="30"/>
      <c r="L7" s="30"/>
      <c r="M7" s="30" t="s">
        <v>39</v>
      </c>
      <c r="N7" s="30" t="s">
        <v>42</v>
      </c>
      <c r="O7" s="30" t="s">
        <v>42</v>
      </c>
      <c r="P7" s="30"/>
      <c r="Q7" s="30"/>
      <c r="R7" s="30"/>
      <c r="S7" s="30"/>
      <c r="T7" s="30"/>
      <c r="U7" s="30"/>
      <c r="V7" s="30"/>
      <c r="W7" s="30"/>
      <c r="X7" s="30"/>
      <c r="Y7" s="30"/>
      <c r="Z7" s="30"/>
      <c r="AA7" s="30" t="s">
        <v>45</v>
      </c>
      <c r="AB7" s="30" t="s">
        <v>10</v>
      </c>
      <c r="AC7" s="30"/>
      <c r="AD7" s="30"/>
      <c r="AE7" s="30"/>
      <c r="AF7" s="30"/>
      <c r="AH7" s="32"/>
    </row>
    <row r="8" spans="1:34" s="39" customFormat="1" ht="12.75" x14ac:dyDescent="0.25">
      <c r="A8" s="33" t="s">
        <v>36</v>
      </c>
      <c r="B8" s="34" t="s">
        <v>1</v>
      </c>
      <c r="C8" s="35" t="str">
        <f t="shared" ref="C8:C58" si="0">CONCATENATE(A8, B8)</f>
        <v>CommData-SR_01</v>
      </c>
      <c r="D8" s="35" t="str">
        <f>CONCATENATE(C8,"_",L8,"-to-",R8)</f>
        <v>CommData-SR_01_NYU-to-St. Barnabas</v>
      </c>
      <c r="E8" s="36">
        <v>42020</v>
      </c>
      <c r="F8" s="37" t="s">
        <v>91</v>
      </c>
      <c r="G8" s="36" t="str">
        <f t="shared" ref="G8:G35" si="1">AB8</f>
        <v>complete</v>
      </c>
      <c r="H8" s="68">
        <v>203</v>
      </c>
      <c r="I8" s="37"/>
      <c r="J8" s="36">
        <v>41913</v>
      </c>
      <c r="K8" s="37" t="s">
        <v>203</v>
      </c>
      <c r="L8" s="38" t="s">
        <v>89</v>
      </c>
      <c r="M8" s="37" t="s">
        <v>123</v>
      </c>
      <c r="N8" s="37" t="s">
        <v>40</v>
      </c>
      <c r="O8" s="37" t="s">
        <v>40</v>
      </c>
      <c r="P8" s="37" t="s">
        <v>92</v>
      </c>
      <c r="Q8" s="37" t="s">
        <v>40</v>
      </c>
      <c r="R8" s="243" t="s">
        <v>190</v>
      </c>
      <c r="S8" s="37" t="s">
        <v>123</v>
      </c>
      <c r="T8" s="37" t="s">
        <v>40</v>
      </c>
      <c r="U8" s="37" t="s">
        <v>40</v>
      </c>
      <c r="V8" s="37" t="s">
        <v>94</v>
      </c>
      <c r="W8" s="36" t="s">
        <v>40</v>
      </c>
      <c r="X8" s="36" t="s">
        <v>40</v>
      </c>
      <c r="Y8" s="36" t="s">
        <v>74</v>
      </c>
      <c r="Z8" s="36" t="s">
        <v>501</v>
      </c>
      <c r="AA8" s="37" t="s">
        <v>214</v>
      </c>
      <c r="AB8" s="37" t="s">
        <v>40</v>
      </c>
      <c r="AC8" s="37" t="s">
        <v>82</v>
      </c>
      <c r="AD8" s="37" t="s">
        <v>133</v>
      </c>
      <c r="AE8" s="37" t="s">
        <v>40</v>
      </c>
      <c r="AF8" s="37" t="s">
        <v>170</v>
      </c>
      <c r="AH8" s="40" t="s">
        <v>312</v>
      </c>
    </row>
    <row r="9" spans="1:34" s="39" customFormat="1" ht="12.75" x14ac:dyDescent="0.25">
      <c r="A9" s="33" t="s">
        <v>36</v>
      </c>
      <c r="B9" s="34" t="s">
        <v>2</v>
      </c>
      <c r="C9" s="35" t="str">
        <f t="shared" si="0"/>
        <v>CommData-SR_02</v>
      </c>
      <c r="D9" s="35" t="str">
        <f>CONCATENATE(C9,"_",L9,"-to-",R9)</f>
        <v>CommData-SR_02_St. Barnabas-to-LSU</v>
      </c>
      <c r="E9" s="36">
        <v>42020</v>
      </c>
      <c r="F9" s="37" t="s">
        <v>91</v>
      </c>
      <c r="G9" s="36" t="str">
        <f t="shared" si="1"/>
        <v>complete</v>
      </c>
      <c r="H9" s="68">
        <v>105</v>
      </c>
      <c r="I9" s="37"/>
      <c r="J9" s="36">
        <v>42031</v>
      </c>
      <c r="K9" s="37" t="s">
        <v>203</v>
      </c>
      <c r="L9" s="38" t="s">
        <v>190</v>
      </c>
      <c r="M9" s="37" t="s">
        <v>123</v>
      </c>
      <c r="N9" s="37" t="s">
        <v>40</v>
      </c>
      <c r="O9" s="37" t="s">
        <v>40</v>
      </c>
      <c r="P9" s="37" t="s">
        <v>94</v>
      </c>
      <c r="Q9" s="37" t="s">
        <v>40</v>
      </c>
      <c r="R9" s="243" t="s">
        <v>95</v>
      </c>
      <c r="S9" s="37" t="s">
        <v>124</v>
      </c>
      <c r="T9" s="37" t="s">
        <v>40</v>
      </c>
      <c r="U9" s="37" t="s">
        <v>197</v>
      </c>
      <c r="V9" s="37" t="s">
        <v>96</v>
      </c>
      <c r="W9" s="36" t="s">
        <v>40</v>
      </c>
      <c r="X9" s="36" t="s">
        <v>40</v>
      </c>
      <c r="Y9" s="36" t="s">
        <v>74</v>
      </c>
      <c r="Z9" s="36" t="s">
        <v>501</v>
      </c>
      <c r="AA9" s="37" t="s">
        <v>214</v>
      </c>
      <c r="AB9" s="37" t="s">
        <v>40</v>
      </c>
      <c r="AC9" s="37" t="s">
        <v>82</v>
      </c>
      <c r="AD9" s="37"/>
      <c r="AE9" s="37" t="s">
        <v>40</v>
      </c>
      <c r="AF9" s="37" t="s">
        <v>134</v>
      </c>
      <c r="AH9" s="40" t="s">
        <v>312</v>
      </c>
    </row>
    <row r="10" spans="1:34" s="39" customFormat="1" ht="12.75" x14ac:dyDescent="0.25">
      <c r="A10" s="41" t="s">
        <v>36</v>
      </c>
      <c r="B10" s="42" t="s">
        <v>3</v>
      </c>
      <c r="C10" s="35" t="str">
        <f t="shared" si="0"/>
        <v>CommData-SR_03</v>
      </c>
      <c r="D10" s="35" t="str">
        <f>CONCATENATE(C10,"_",L10,"-to-",R10)</f>
        <v>CommData-SR_03_GRU-to-Emory</v>
      </c>
      <c r="E10" s="36">
        <v>42074</v>
      </c>
      <c r="F10" s="37" t="s">
        <v>91</v>
      </c>
      <c r="G10" s="36" t="str">
        <f t="shared" si="1"/>
        <v>complete</v>
      </c>
      <c r="H10" s="68">
        <v>2107320</v>
      </c>
      <c r="I10" s="37"/>
      <c r="J10" s="36">
        <v>42095</v>
      </c>
      <c r="K10" s="37" t="s">
        <v>644</v>
      </c>
      <c r="L10" s="38" t="s">
        <v>100</v>
      </c>
      <c r="M10" s="37" t="s">
        <v>123</v>
      </c>
      <c r="N10" s="37" t="s">
        <v>40</v>
      </c>
      <c r="O10" s="37" t="s">
        <v>125</v>
      </c>
      <c r="P10" s="37" t="s">
        <v>109</v>
      </c>
      <c r="Q10" s="37" t="s">
        <v>108</v>
      </c>
      <c r="R10" s="243" t="s">
        <v>102</v>
      </c>
      <c r="S10" s="37" t="s">
        <v>123</v>
      </c>
      <c r="T10" s="37" t="s">
        <v>40</v>
      </c>
      <c r="U10" s="37" t="s">
        <v>125</v>
      </c>
      <c r="V10" s="37" t="s">
        <v>110</v>
      </c>
      <c r="W10" s="36" t="s">
        <v>40</v>
      </c>
      <c r="X10" s="36" t="s">
        <v>40</v>
      </c>
      <c r="Y10" s="36" t="s">
        <v>74</v>
      </c>
      <c r="Z10" s="36" t="s">
        <v>501</v>
      </c>
      <c r="AA10" s="37" t="s">
        <v>214</v>
      </c>
      <c r="AB10" s="37" t="s">
        <v>40</v>
      </c>
      <c r="AC10" s="37" t="s">
        <v>82</v>
      </c>
      <c r="AD10" s="37" t="s">
        <v>196</v>
      </c>
      <c r="AE10" s="37" t="s">
        <v>40</v>
      </c>
      <c r="AF10" s="37" t="s">
        <v>135</v>
      </c>
      <c r="AH10" s="124" t="s">
        <v>360</v>
      </c>
    </row>
    <row r="11" spans="1:34" s="39" customFormat="1" ht="12.75" x14ac:dyDescent="0.25">
      <c r="A11" s="33" t="s">
        <v>36</v>
      </c>
      <c r="B11" s="34" t="s">
        <v>4</v>
      </c>
      <c r="C11" s="35" t="str">
        <f t="shared" si="0"/>
        <v>CommData-SR_04</v>
      </c>
      <c r="D11" s="35" t="str">
        <f>CONCATENATE(C11,"_",L11,"-to-",R11)</f>
        <v>CommData-SR_04_GRU-to-UAB</v>
      </c>
      <c r="E11" s="36">
        <v>42074</v>
      </c>
      <c r="F11" s="37" t="s">
        <v>91</v>
      </c>
      <c r="G11" s="36" t="str">
        <f t="shared" si="1"/>
        <v>complete</v>
      </c>
      <c r="H11" s="68">
        <v>3085571</v>
      </c>
      <c r="I11" s="37"/>
      <c r="J11" s="36">
        <v>42100</v>
      </c>
      <c r="K11" s="43" t="s">
        <v>645</v>
      </c>
      <c r="L11" s="38" t="s">
        <v>100</v>
      </c>
      <c r="M11" s="37" t="s">
        <v>123</v>
      </c>
      <c r="N11" s="37" t="s">
        <v>40</v>
      </c>
      <c r="O11" s="37" t="s">
        <v>125</v>
      </c>
      <c r="P11" s="37" t="s">
        <v>109</v>
      </c>
      <c r="Q11" s="37" t="s">
        <v>108</v>
      </c>
      <c r="R11" s="243" t="s">
        <v>101</v>
      </c>
      <c r="S11" s="37" t="s">
        <v>123</v>
      </c>
      <c r="T11" s="37" t="s">
        <v>40</v>
      </c>
      <c r="U11" s="37" t="s">
        <v>40</v>
      </c>
      <c r="V11" s="37" t="s">
        <v>107</v>
      </c>
      <c r="W11" s="36" t="s">
        <v>74</v>
      </c>
      <c r="X11" s="36" t="s">
        <v>40</v>
      </c>
      <c r="Y11" s="36" t="s">
        <v>74</v>
      </c>
      <c r="Z11" s="36" t="s">
        <v>74</v>
      </c>
      <c r="AA11" s="37" t="s">
        <v>106</v>
      </c>
      <c r="AB11" s="37" t="s">
        <v>40</v>
      </c>
      <c r="AC11" s="37" t="s">
        <v>82</v>
      </c>
      <c r="AD11" s="37" t="s">
        <v>218</v>
      </c>
      <c r="AE11" s="37" t="s">
        <v>66</v>
      </c>
      <c r="AF11" s="37" t="s">
        <v>135</v>
      </c>
      <c r="AH11" s="40" t="s">
        <v>338</v>
      </c>
    </row>
    <row r="12" spans="1:34" s="39" customFormat="1" ht="12.75" x14ac:dyDescent="0.25">
      <c r="A12" s="44" t="s">
        <v>36</v>
      </c>
      <c r="B12" s="45" t="s">
        <v>5</v>
      </c>
      <c r="C12" s="35" t="str">
        <f t="shared" si="0"/>
        <v>CommData-SR_05</v>
      </c>
      <c r="D12" s="35" t="str">
        <f>CONCATENATE(C12,"_",L12,"-to-",R12)</f>
        <v>CommData-SR_05_MayoFL-to-MayoMN</v>
      </c>
      <c r="E12" s="62">
        <v>42080</v>
      </c>
      <c r="F12" s="63" t="s">
        <v>91</v>
      </c>
      <c r="G12" s="62" t="str">
        <f t="shared" si="1"/>
        <v>No (postponed or cancelled)</v>
      </c>
      <c r="H12" s="69">
        <v>3514266</v>
      </c>
      <c r="I12" s="63"/>
      <c r="J12" s="62">
        <v>42156</v>
      </c>
      <c r="K12" s="63" t="s">
        <v>18</v>
      </c>
      <c r="L12" s="64" t="s">
        <v>131</v>
      </c>
      <c r="M12" s="63" t="s">
        <v>123</v>
      </c>
      <c r="N12" s="63" t="s">
        <v>40</v>
      </c>
      <c r="O12" s="63" t="s">
        <v>125</v>
      </c>
      <c r="P12" s="63" t="s">
        <v>111</v>
      </c>
      <c r="Q12" s="63" t="s">
        <v>40</v>
      </c>
      <c r="R12" s="244" t="s">
        <v>132</v>
      </c>
      <c r="S12" s="63" t="s">
        <v>123</v>
      </c>
      <c r="T12" s="63" t="s">
        <v>40</v>
      </c>
      <c r="U12" s="63" t="s">
        <v>125</v>
      </c>
      <c r="V12" s="63" t="s">
        <v>112</v>
      </c>
      <c r="W12" s="62" t="s">
        <v>149</v>
      </c>
      <c r="X12" s="62" t="s">
        <v>40</v>
      </c>
      <c r="Y12" s="62" t="s">
        <v>149</v>
      </c>
      <c r="Z12" s="62" t="s">
        <v>149</v>
      </c>
      <c r="AA12" s="63" t="s">
        <v>106</v>
      </c>
      <c r="AB12" s="63" t="s">
        <v>776</v>
      </c>
      <c r="AC12" s="63" t="s">
        <v>82</v>
      </c>
      <c r="AD12" s="63" t="s">
        <v>330</v>
      </c>
      <c r="AE12" s="63" t="s">
        <v>66</v>
      </c>
      <c r="AF12" s="63" t="s">
        <v>136</v>
      </c>
      <c r="AH12" s="40" t="s">
        <v>18</v>
      </c>
    </row>
    <row r="13" spans="1:34" s="132" customFormat="1" ht="12.75" x14ac:dyDescent="0.25">
      <c r="A13" s="130" t="s">
        <v>36</v>
      </c>
      <c r="B13" s="131" t="s">
        <v>6</v>
      </c>
      <c r="C13" s="126" t="str">
        <f t="shared" si="0"/>
        <v>CommData-SR_06</v>
      </c>
      <c r="D13" s="126" t="str">
        <f>CONCATENATE(C13,"_",L13,"-to-",R13,"_Cancelled")</f>
        <v>CommData-SR_06_NYU-to-Swedish_Cancelled</v>
      </c>
      <c r="E13" s="127">
        <v>42116</v>
      </c>
      <c r="F13" s="125" t="s">
        <v>91</v>
      </c>
      <c r="G13" s="127" t="str">
        <f t="shared" si="1"/>
        <v>No (Cx)</v>
      </c>
      <c r="H13" s="128" t="s">
        <v>126</v>
      </c>
      <c r="I13" s="129" t="s">
        <v>126</v>
      </c>
      <c r="J13" s="127">
        <v>42156</v>
      </c>
      <c r="K13" s="125"/>
      <c r="L13" s="125" t="s">
        <v>89</v>
      </c>
      <c r="M13" s="125" t="s">
        <v>123</v>
      </c>
      <c r="N13" s="125" t="s">
        <v>40</v>
      </c>
      <c r="O13" s="125" t="s">
        <v>130</v>
      </c>
      <c r="P13" s="129" t="s">
        <v>127</v>
      </c>
      <c r="Q13" s="129" t="s">
        <v>18</v>
      </c>
      <c r="R13" s="245" t="s">
        <v>32</v>
      </c>
      <c r="S13" s="125" t="s">
        <v>123</v>
      </c>
      <c r="T13" s="125" t="s">
        <v>40</v>
      </c>
      <c r="U13" s="125" t="s">
        <v>125</v>
      </c>
      <c r="V13" s="129" t="s">
        <v>127</v>
      </c>
      <c r="W13" s="129" t="s">
        <v>18</v>
      </c>
      <c r="X13" s="127" t="s">
        <v>298</v>
      </c>
      <c r="Y13" s="127" t="s">
        <v>149</v>
      </c>
      <c r="Z13" s="127" t="s">
        <v>149</v>
      </c>
      <c r="AA13" s="129" t="s">
        <v>214</v>
      </c>
      <c r="AB13" s="129" t="s">
        <v>337</v>
      </c>
      <c r="AC13" s="125" t="s">
        <v>82</v>
      </c>
      <c r="AD13" s="125" t="s">
        <v>504</v>
      </c>
      <c r="AE13" s="125" t="s">
        <v>17</v>
      </c>
      <c r="AF13" s="125" t="s">
        <v>137</v>
      </c>
      <c r="AH13" s="133" t="s">
        <v>18</v>
      </c>
    </row>
    <row r="14" spans="1:34" s="39" customFormat="1" ht="12.75" x14ac:dyDescent="0.25">
      <c r="A14" s="41" t="s">
        <v>36</v>
      </c>
      <c r="B14" s="42" t="s">
        <v>7</v>
      </c>
      <c r="C14" s="35" t="str">
        <f t="shared" si="0"/>
        <v>CommData-SR_07</v>
      </c>
      <c r="D14" s="35" t="str">
        <f t="shared" ref="D14:D33" si="2">CONCATENATE(C14,"_",L14,"-to-",R14)</f>
        <v>CommData-SR_07_Yale-to-Geisinger</v>
      </c>
      <c r="E14" s="36">
        <v>42117</v>
      </c>
      <c r="F14" s="37" t="s">
        <v>91</v>
      </c>
      <c r="G14" s="36" t="str">
        <f t="shared" si="1"/>
        <v>complete</v>
      </c>
      <c r="H14" s="68">
        <v>2194092</v>
      </c>
      <c r="I14" s="37"/>
      <c r="J14" s="36">
        <v>42186</v>
      </c>
      <c r="K14" s="37" t="s">
        <v>203</v>
      </c>
      <c r="L14" s="38" t="s">
        <v>103</v>
      </c>
      <c r="M14" s="37" t="s">
        <v>123</v>
      </c>
      <c r="N14" s="37" t="s">
        <v>40</v>
      </c>
      <c r="O14" s="37" t="s">
        <v>40</v>
      </c>
      <c r="P14" s="37" t="s">
        <v>128</v>
      </c>
      <c r="Q14" s="37" t="s">
        <v>40</v>
      </c>
      <c r="R14" s="243" t="s">
        <v>104</v>
      </c>
      <c r="S14" s="37" t="s">
        <v>123</v>
      </c>
      <c r="T14" s="37" t="s">
        <v>40</v>
      </c>
      <c r="U14" s="37" t="s">
        <v>40</v>
      </c>
      <c r="V14" s="37" t="s">
        <v>105</v>
      </c>
      <c r="W14" s="36" t="s">
        <v>74</v>
      </c>
      <c r="X14" s="36" t="s">
        <v>40</v>
      </c>
      <c r="Y14" s="36" t="s">
        <v>74</v>
      </c>
      <c r="Z14" s="36" t="s">
        <v>501</v>
      </c>
      <c r="AA14" s="37" t="s">
        <v>214</v>
      </c>
      <c r="AB14" s="37" t="s">
        <v>40</v>
      </c>
      <c r="AC14" s="37" t="s">
        <v>82</v>
      </c>
      <c r="AD14" s="37" t="s">
        <v>541</v>
      </c>
      <c r="AE14" s="37" t="s">
        <v>40</v>
      </c>
      <c r="AF14" s="37" t="s">
        <v>138</v>
      </c>
      <c r="AH14" s="40" t="s">
        <v>312</v>
      </c>
    </row>
    <row r="15" spans="1:34" s="39" customFormat="1" ht="12.75" x14ac:dyDescent="0.25">
      <c r="A15" s="41" t="s">
        <v>36</v>
      </c>
      <c r="B15" s="42" t="s">
        <v>8</v>
      </c>
      <c r="C15" s="35" t="str">
        <f t="shared" si="0"/>
        <v>CommData-SR_08</v>
      </c>
      <c r="D15" s="35" t="str">
        <f t="shared" si="2"/>
        <v xml:space="preserve">CommData-SR_08_Dartmouth-to-Maine </v>
      </c>
      <c r="E15" s="36">
        <v>42165</v>
      </c>
      <c r="F15" s="37" t="s">
        <v>91</v>
      </c>
      <c r="G15" s="36" t="str">
        <f t="shared" si="1"/>
        <v>complete</v>
      </c>
      <c r="H15" s="68" t="s">
        <v>507</v>
      </c>
      <c r="I15" s="37" t="s">
        <v>540</v>
      </c>
      <c r="J15" s="36" t="s">
        <v>82</v>
      </c>
      <c r="K15" s="37" t="s">
        <v>203</v>
      </c>
      <c r="L15" s="38" t="s">
        <v>12</v>
      </c>
      <c r="M15" s="37" t="s">
        <v>123</v>
      </c>
      <c r="N15" s="37" t="s">
        <v>40</v>
      </c>
      <c r="O15" s="37" t="s">
        <v>40</v>
      </c>
      <c r="P15" s="37" t="s">
        <v>150</v>
      </c>
      <c r="Q15" s="37" t="s">
        <v>40</v>
      </c>
      <c r="R15" s="243" t="s">
        <v>151</v>
      </c>
      <c r="S15" s="37" t="s">
        <v>82</v>
      </c>
      <c r="T15" s="37" t="s">
        <v>40</v>
      </c>
      <c r="U15" s="37" t="s">
        <v>82</v>
      </c>
      <c r="V15" s="37" t="s">
        <v>174</v>
      </c>
      <c r="W15" s="36" t="s">
        <v>40</v>
      </c>
      <c r="X15" s="36" t="s">
        <v>40</v>
      </c>
      <c r="Y15" s="36" t="s">
        <v>74</v>
      </c>
      <c r="Z15" s="36" t="s">
        <v>501</v>
      </c>
      <c r="AA15" s="37" t="s">
        <v>214</v>
      </c>
      <c r="AB15" s="37" t="s">
        <v>40</v>
      </c>
      <c r="AC15" s="37" t="s">
        <v>82</v>
      </c>
      <c r="AD15" s="37" t="s">
        <v>509</v>
      </c>
      <c r="AE15" s="37" t="s">
        <v>66</v>
      </c>
      <c r="AF15" s="37" t="s">
        <v>508</v>
      </c>
      <c r="AH15" s="40" t="s">
        <v>18</v>
      </c>
    </row>
    <row r="16" spans="1:34" s="39" customFormat="1" ht="12.75" x14ac:dyDescent="0.25">
      <c r="A16" s="41" t="s">
        <v>36</v>
      </c>
      <c r="B16" s="42" t="s">
        <v>9</v>
      </c>
      <c r="C16" s="35" t="str">
        <f t="shared" si="0"/>
        <v>CommData-SR_09</v>
      </c>
      <c r="D16" s="35" t="str">
        <f t="shared" si="2"/>
        <v>CommData-SR_09_Swedish-to-MayoAZ</v>
      </c>
      <c r="E16" s="36">
        <v>42194</v>
      </c>
      <c r="F16" s="37" t="s">
        <v>91</v>
      </c>
      <c r="G16" s="36" t="str">
        <f t="shared" si="1"/>
        <v>complete</v>
      </c>
      <c r="H16" s="68">
        <v>3546289</v>
      </c>
      <c r="I16" s="37"/>
      <c r="J16" s="36">
        <v>42194</v>
      </c>
      <c r="K16" s="37" t="s">
        <v>203</v>
      </c>
      <c r="L16" s="38" t="s">
        <v>32</v>
      </c>
      <c r="M16" s="37" t="s">
        <v>123</v>
      </c>
      <c r="N16" s="37" t="s">
        <v>40</v>
      </c>
      <c r="O16" s="37" t="s">
        <v>125</v>
      </c>
      <c r="P16" s="37" t="s">
        <v>161</v>
      </c>
      <c r="Q16" s="37" t="s">
        <v>40</v>
      </c>
      <c r="R16" s="243" t="s">
        <v>158</v>
      </c>
      <c r="S16" s="37" t="s">
        <v>123</v>
      </c>
      <c r="T16" s="37" t="s">
        <v>40</v>
      </c>
      <c r="U16" s="37" t="s">
        <v>125</v>
      </c>
      <c r="V16" s="37" t="s">
        <v>176</v>
      </c>
      <c r="W16" s="36" t="s">
        <v>40</v>
      </c>
      <c r="X16" s="36" t="s">
        <v>40</v>
      </c>
      <c r="Y16" s="36" t="s">
        <v>74</v>
      </c>
      <c r="Z16" s="36" t="s">
        <v>501</v>
      </c>
      <c r="AA16" s="37" t="s">
        <v>214</v>
      </c>
      <c r="AB16" s="37" t="s">
        <v>40</v>
      </c>
      <c r="AC16" s="37" t="s">
        <v>82</v>
      </c>
      <c r="AD16" s="37" t="s">
        <v>204</v>
      </c>
      <c r="AE16" s="37" t="s">
        <v>66</v>
      </c>
      <c r="AF16" s="37" t="s">
        <v>159</v>
      </c>
      <c r="AH16" s="40" t="s">
        <v>312</v>
      </c>
    </row>
    <row r="17" spans="1:35" s="39" customFormat="1" ht="12.75" x14ac:dyDescent="0.25">
      <c r="A17" s="33" t="s">
        <v>36</v>
      </c>
      <c r="B17" s="34">
        <v>10</v>
      </c>
      <c r="C17" s="35" t="str">
        <f t="shared" si="0"/>
        <v>CommData-SR_10</v>
      </c>
      <c r="D17" s="35" t="str">
        <f t="shared" si="2"/>
        <v>CommData-SR_10_CalPac-to-UC Davis</v>
      </c>
      <c r="E17" s="36">
        <v>42221</v>
      </c>
      <c r="F17" s="43" t="s">
        <v>91</v>
      </c>
      <c r="G17" s="36" t="str">
        <f t="shared" si="1"/>
        <v>complete</v>
      </c>
      <c r="H17" s="68">
        <v>3490507</v>
      </c>
      <c r="I17" s="37" t="s">
        <v>168</v>
      </c>
      <c r="J17" s="36" t="s">
        <v>162</v>
      </c>
      <c r="K17" s="37" t="s">
        <v>203</v>
      </c>
      <c r="L17" s="38" t="s">
        <v>143</v>
      </c>
      <c r="M17" s="37" t="s">
        <v>123</v>
      </c>
      <c r="N17" s="37" t="s">
        <v>40</v>
      </c>
      <c r="O17" s="37" t="s">
        <v>125</v>
      </c>
      <c r="P17" s="37" t="s">
        <v>164</v>
      </c>
      <c r="Q17" s="37" t="s">
        <v>108</v>
      </c>
      <c r="R17" s="243" t="s">
        <v>163</v>
      </c>
      <c r="S17" s="37" t="s">
        <v>123</v>
      </c>
      <c r="T17" s="37" t="s">
        <v>40</v>
      </c>
      <c r="U17" s="37" t="s">
        <v>40</v>
      </c>
      <c r="V17" s="37" t="s">
        <v>165</v>
      </c>
      <c r="W17" s="36" t="s">
        <v>40</v>
      </c>
      <c r="X17" s="36" t="s">
        <v>40</v>
      </c>
      <c r="Y17" s="36" t="s">
        <v>74</v>
      </c>
      <c r="Z17" s="36" t="s">
        <v>501</v>
      </c>
      <c r="AA17" s="37" t="s">
        <v>214</v>
      </c>
      <c r="AB17" s="37" t="s">
        <v>40</v>
      </c>
      <c r="AC17" s="37" t="s">
        <v>82</v>
      </c>
      <c r="AD17" s="37" t="s">
        <v>217</v>
      </c>
      <c r="AE17" s="37" t="s">
        <v>66</v>
      </c>
      <c r="AF17" s="37" t="s">
        <v>169</v>
      </c>
      <c r="AH17" s="40" t="s">
        <v>312</v>
      </c>
    </row>
    <row r="18" spans="1:35" s="39" customFormat="1" ht="12.75" x14ac:dyDescent="0.25">
      <c r="A18" s="41" t="s">
        <v>36</v>
      </c>
      <c r="B18" s="46">
        <v>11</v>
      </c>
      <c r="C18" s="35" t="str">
        <f t="shared" si="0"/>
        <v>CommData-SR_11</v>
      </c>
      <c r="D18" s="35" t="str">
        <f t="shared" si="2"/>
        <v>CommData-SR_11_Northshore-LIJ-to-Mount Sinai Beth Israel</v>
      </c>
      <c r="E18" s="36">
        <v>42222</v>
      </c>
      <c r="F18" s="37" t="s">
        <v>91</v>
      </c>
      <c r="G18" s="36" t="str">
        <f t="shared" si="1"/>
        <v>complete</v>
      </c>
      <c r="H18" s="68">
        <v>3456418</v>
      </c>
      <c r="I18" s="37"/>
      <c r="J18" s="36">
        <v>42222</v>
      </c>
      <c r="K18" s="43" t="s">
        <v>645</v>
      </c>
      <c r="L18" s="38" t="s">
        <v>175</v>
      </c>
      <c r="M18" s="37" t="s">
        <v>123</v>
      </c>
      <c r="N18" s="37" t="s">
        <v>40</v>
      </c>
      <c r="O18" s="37" t="s">
        <v>40</v>
      </c>
      <c r="P18" s="37" t="s">
        <v>166</v>
      </c>
      <c r="Q18" s="37" t="s">
        <v>108</v>
      </c>
      <c r="R18" s="243" t="s">
        <v>202</v>
      </c>
      <c r="S18" s="37" t="s">
        <v>123</v>
      </c>
      <c r="T18" s="37" t="s">
        <v>40</v>
      </c>
      <c r="U18" s="37" t="s">
        <v>40</v>
      </c>
      <c r="V18" s="37" t="s">
        <v>167</v>
      </c>
      <c r="W18" s="36" t="s">
        <v>40</v>
      </c>
      <c r="X18" s="36" t="s">
        <v>40</v>
      </c>
      <c r="Y18" s="36" t="s">
        <v>74</v>
      </c>
      <c r="Z18" s="36" t="s">
        <v>501</v>
      </c>
      <c r="AA18" s="37" t="s">
        <v>214</v>
      </c>
      <c r="AB18" s="37" t="s">
        <v>40</v>
      </c>
      <c r="AC18" s="37" t="s">
        <v>82</v>
      </c>
      <c r="AD18" s="37" t="s">
        <v>219</v>
      </c>
      <c r="AE18" s="37" t="s">
        <v>40</v>
      </c>
      <c r="AF18" s="37" t="s">
        <v>170</v>
      </c>
      <c r="AH18" s="40" t="s">
        <v>312</v>
      </c>
    </row>
    <row r="19" spans="1:35" s="39" customFormat="1" ht="12.75" x14ac:dyDescent="0.25">
      <c r="A19" s="41" t="s">
        <v>36</v>
      </c>
      <c r="B19" s="46">
        <v>12</v>
      </c>
      <c r="C19" s="35" t="str">
        <f t="shared" si="0"/>
        <v>CommData-SR_12</v>
      </c>
      <c r="D19" s="35" t="str">
        <f t="shared" si="2"/>
        <v>CommData-SR_12_Winthrop-to-MGH</v>
      </c>
      <c r="E19" s="36">
        <v>42244</v>
      </c>
      <c r="F19" s="43" t="s">
        <v>91</v>
      </c>
      <c r="G19" s="36" t="str">
        <f t="shared" si="1"/>
        <v>complete</v>
      </c>
      <c r="H19" s="70">
        <v>3454352</v>
      </c>
      <c r="I19" s="43" t="s">
        <v>315</v>
      </c>
      <c r="J19" s="47" t="s">
        <v>162</v>
      </c>
      <c r="K19" s="43" t="s">
        <v>645</v>
      </c>
      <c r="L19" s="38" t="s">
        <v>171</v>
      </c>
      <c r="M19" s="37" t="s">
        <v>123</v>
      </c>
      <c r="N19" s="37" t="s">
        <v>40</v>
      </c>
      <c r="O19" s="37" t="s">
        <v>40</v>
      </c>
      <c r="P19" s="37" t="s">
        <v>173</v>
      </c>
      <c r="Q19" s="43" t="s">
        <v>40</v>
      </c>
      <c r="R19" s="243" t="s">
        <v>29</v>
      </c>
      <c r="S19" s="43" t="s">
        <v>123</v>
      </c>
      <c r="T19" s="43" t="s">
        <v>40</v>
      </c>
      <c r="U19" s="43" t="s">
        <v>40</v>
      </c>
      <c r="V19" s="43" t="s">
        <v>172</v>
      </c>
      <c r="W19" s="36" t="s">
        <v>40</v>
      </c>
      <c r="X19" s="36" t="s">
        <v>40</v>
      </c>
      <c r="Y19" s="36" t="s">
        <v>74</v>
      </c>
      <c r="Z19" s="36" t="s">
        <v>501</v>
      </c>
      <c r="AA19" s="37" t="s">
        <v>214</v>
      </c>
      <c r="AB19" s="37" t="s">
        <v>40</v>
      </c>
      <c r="AC19" s="43" t="s">
        <v>82</v>
      </c>
      <c r="AD19" s="43" t="s">
        <v>206</v>
      </c>
      <c r="AE19" s="43" t="s">
        <v>40</v>
      </c>
      <c r="AF19" s="43" t="s">
        <v>187</v>
      </c>
      <c r="AH19" s="40" t="s">
        <v>338</v>
      </c>
    </row>
    <row r="20" spans="1:35" s="39" customFormat="1" ht="12.75" x14ac:dyDescent="0.25">
      <c r="A20" s="41" t="s">
        <v>36</v>
      </c>
      <c r="B20" s="46">
        <v>13</v>
      </c>
      <c r="C20" s="35" t="str">
        <f t="shared" si="0"/>
        <v>CommData-SR_13</v>
      </c>
      <c r="D20" s="35" t="str">
        <f t="shared" si="2"/>
        <v>CommData-SR_13_MayoFL-to-Emory</v>
      </c>
      <c r="E20" s="36">
        <v>42325</v>
      </c>
      <c r="F20" s="37" t="s">
        <v>91</v>
      </c>
      <c r="G20" s="36" t="str">
        <f t="shared" si="1"/>
        <v>complete</v>
      </c>
      <c r="H20" s="68">
        <v>3388240</v>
      </c>
      <c r="I20" s="37" t="s">
        <v>316</v>
      </c>
      <c r="J20" s="36">
        <v>42348</v>
      </c>
      <c r="K20" s="37" t="s">
        <v>203</v>
      </c>
      <c r="L20" s="38" t="s">
        <v>131</v>
      </c>
      <c r="M20" s="37" t="s">
        <v>123</v>
      </c>
      <c r="N20" s="37" t="s">
        <v>40</v>
      </c>
      <c r="O20" s="37" t="s">
        <v>125</v>
      </c>
      <c r="P20" s="37" t="s">
        <v>193</v>
      </c>
      <c r="Q20" s="37" t="s">
        <v>40</v>
      </c>
      <c r="R20" s="243" t="s">
        <v>102</v>
      </c>
      <c r="S20" s="37" t="s">
        <v>123</v>
      </c>
      <c r="T20" s="37" t="s">
        <v>40</v>
      </c>
      <c r="U20" s="37" t="s">
        <v>125</v>
      </c>
      <c r="V20" s="37" t="s">
        <v>194</v>
      </c>
      <c r="W20" s="36" t="s">
        <v>40</v>
      </c>
      <c r="X20" s="36" t="s">
        <v>40</v>
      </c>
      <c r="Y20" s="36" t="s">
        <v>74</v>
      </c>
      <c r="Z20" s="36" t="s">
        <v>501</v>
      </c>
      <c r="AA20" s="37" t="s">
        <v>214</v>
      </c>
      <c r="AB20" s="37" t="s">
        <v>40</v>
      </c>
      <c r="AC20" s="37" t="s">
        <v>82</v>
      </c>
      <c r="AD20" s="37" t="s">
        <v>205</v>
      </c>
      <c r="AE20" s="37" t="s">
        <v>66</v>
      </c>
      <c r="AF20" s="37" t="s">
        <v>191</v>
      </c>
      <c r="AH20" s="40" t="s">
        <v>312</v>
      </c>
      <c r="AI20" s="57" t="s">
        <v>466</v>
      </c>
    </row>
    <row r="21" spans="1:35" s="39" customFormat="1" ht="12.75" x14ac:dyDescent="0.25">
      <c r="A21" s="41" t="s">
        <v>36</v>
      </c>
      <c r="B21" s="46">
        <v>14</v>
      </c>
      <c r="C21" s="35" t="str">
        <f t="shared" si="0"/>
        <v>CommData-SR_14</v>
      </c>
      <c r="D21" s="35" t="str">
        <f t="shared" si="2"/>
        <v>CommData-SR_14_CalPac-to-UAB</v>
      </c>
      <c r="E21" s="47">
        <v>42325</v>
      </c>
      <c r="F21" s="43" t="s">
        <v>91</v>
      </c>
      <c r="G21" s="36" t="str">
        <f t="shared" si="1"/>
        <v>complete</v>
      </c>
      <c r="H21" s="70">
        <v>3328326</v>
      </c>
      <c r="I21" s="43" t="s">
        <v>317</v>
      </c>
      <c r="J21" s="47">
        <v>42349</v>
      </c>
      <c r="K21" s="37" t="s">
        <v>203</v>
      </c>
      <c r="L21" s="48" t="s">
        <v>143</v>
      </c>
      <c r="M21" s="43" t="s">
        <v>123</v>
      </c>
      <c r="N21" s="43" t="s">
        <v>40</v>
      </c>
      <c r="O21" s="37" t="s">
        <v>125</v>
      </c>
      <c r="P21" s="43" t="s">
        <v>164</v>
      </c>
      <c r="Q21" s="43" t="s">
        <v>40</v>
      </c>
      <c r="R21" s="246" t="s">
        <v>101</v>
      </c>
      <c r="S21" s="43" t="s">
        <v>123</v>
      </c>
      <c r="T21" s="43" t="s">
        <v>40</v>
      </c>
      <c r="U21" s="43" t="s">
        <v>40</v>
      </c>
      <c r="V21" s="43" t="s">
        <v>195</v>
      </c>
      <c r="W21" s="36" t="s">
        <v>40</v>
      </c>
      <c r="X21" s="36" t="s">
        <v>40</v>
      </c>
      <c r="Y21" s="36" t="s">
        <v>74</v>
      </c>
      <c r="Z21" s="36" t="s">
        <v>501</v>
      </c>
      <c r="AA21" s="37" t="s">
        <v>214</v>
      </c>
      <c r="AB21" s="43" t="s">
        <v>40</v>
      </c>
      <c r="AC21" s="43" t="s">
        <v>82</v>
      </c>
      <c r="AD21" s="43" t="s">
        <v>205</v>
      </c>
      <c r="AE21" s="43" t="s">
        <v>66</v>
      </c>
      <c r="AF21" s="43" t="s">
        <v>192</v>
      </c>
      <c r="AH21" s="40" t="s">
        <v>312</v>
      </c>
    </row>
    <row r="22" spans="1:35" s="39" customFormat="1" ht="12.75" x14ac:dyDescent="0.25">
      <c r="A22" s="41" t="s">
        <v>36</v>
      </c>
      <c r="B22" s="46">
        <v>15</v>
      </c>
      <c r="C22" s="35" t="str">
        <f t="shared" si="0"/>
        <v>CommData-SR_15</v>
      </c>
      <c r="D22" s="35" t="str">
        <f t="shared" si="2"/>
        <v>CommData-SR_15_Dartmouth-to-Albany</v>
      </c>
      <c r="E22" s="47">
        <v>42335</v>
      </c>
      <c r="F22" s="43" t="s">
        <v>91</v>
      </c>
      <c r="G22" s="36" t="str">
        <f t="shared" si="1"/>
        <v>complete</v>
      </c>
      <c r="H22" s="70">
        <v>2525685</v>
      </c>
      <c r="I22" s="43" t="s">
        <v>318</v>
      </c>
      <c r="J22" s="47" t="s">
        <v>162</v>
      </c>
      <c r="K22" s="43" t="s">
        <v>645</v>
      </c>
      <c r="L22" s="48" t="s">
        <v>12</v>
      </c>
      <c r="M22" s="43" t="s">
        <v>123</v>
      </c>
      <c r="N22" s="43" t="s">
        <v>40</v>
      </c>
      <c r="O22" s="43" t="s">
        <v>40</v>
      </c>
      <c r="P22" s="43" t="s">
        <v>150</v>
      </c>
      <c r="Q22" s="37" t="s">
        <v>108</v>
      </c>
      <c r="R22" s="246" t="s">
        <v>153</v>
      </c>
      <c r="S22" s="43" t="s">
        <v>123</v>
      </c>
      <c r="T22" s="43" t="s">
        <v>40</v>
      </c>
      <c r="U22" s="43" t="s">
        <v>125</v>
      </c>
      <c r="V22" s="37" t="s">
        <v>276</v>
      </c>
      <c r="W22" s="36" t="s">
        <v>74</v>
      </c>
      <c r="X22" s="36" t="s">
        <v>40</v>
      </c>
      <c r="Y22" s="36" t="s">
        <v>74</v>
      </c>
      <c r="Z22" s="36" t="s">
        <v>74</v>
      </c>
      <c r="AA22" s="47" t="s">
        <v>106</v>
      </c>
      <c r="AB22" s="37" t="s">
        <v>40</v>
      </c>
      <c r="AC22" s="37" t="s">
        <v>82</v>
      </c>
      <c r="AD22" s="47" t="s">
        <v>500</v>
      </c>
      <c r="AE22" s="37" t="s">
        <v>17</v>
      </c>
      <c r="AF22" s="37" t="s">
        <v>213</v>
      </c>
      <c r="AH22" s="40" t="s">
        <v>338</v>
      </c>
    </row>
    <row r="23" spans="1:35" s="39" customFormat="1" ht="12.75" x14ac:dyDescent="0.25">
      <c r="A23" s="41" t="s">
        <v>36</v>
      </c>
      <c r="B23" s="46">
        <v>16</v>
      </c>
      <c r="C23" s="35" t="str">
        <f t="shared" si="0"/>
        <v>CommData-SR_16</v>
      </c>
      <c r="D23" s="35" t="str">
        <f t="shared" si="2"/>
        <v>CommData-SR_16_TEG-to-Texas Neurology</v>
      </c>
      <c r="E23" s="36">
        <v>42338</v>
      </c>
      <c r="F23" s="37" t="s">
        <v>91</v>
      </c>
      <c r="G23" s="36" t="str">
        <f t="shared" si="1"/>
        <v>complete</v>
      </c>
      <c r="H23" s="68">
        <v>3534926</v>
      </c>
      <c r="I23" s="37" t="s">
        <v>333</v>
      </c>
      <c r="J23" s="50">
        <v>42396</v>
      </c>
      <c r="K23" s="43" t="s">
        <v>645</v>
      </c>
      <c r="L23" s="48" t="s">
        <v>215</v>
      </c>
      <c r="M23" s="37" t="s">
        <v>123</v>
      </c>
      <c r="N23" s="37" t="s">
        <v>40</v>
      </c>
      <c r="O23" s="37" t="s">
        <v>40</v>
      </c>
      <c r="P23" s="37" t="s">
        <v>223</v>
      </c>
      <c r="Q23" s="37" t="s">
        <v>40</v>
      </c>
      <c r="R23" s="246" t="s">
        <v>216</v>
      </c>
      <c r="S23" s="37" t="s">
        <v>124</v>
      </c>
      <c r="T23" s="37" t="s">
        <v>40</v>
      </c>
      <c r="U23" s="37" t="s">
        <v>224</v>
      </c>
      <c r="V23" s="37" t="s">
        <v>225</v>
      </c>
      <c r="W23" s="36" t="s">
        <v>40</v>
      </c>
      <c r="X23" s="36" t="s">
        <v>40</v>
      </c>
      <c r="Y23" s="36" t="s">
        <v>501</v>
      </c>
      <c r="Z23" s="36" t="s">
        <v>501</v>
      </c>
      <c r="AA23" s="37" t="s">
        <v>214</v>
      </c>
      <c r="AB23" s="37" t="s">
        <v>40</v>
      </c>
      <c r="AC23" s="37" t="s">
        <v>82</v>
      </c>
      <c r="AD23" s="37" t="s">
        <v>233</v>
      </c>
      <c r="AE23" s="37" t="s">
        <v>40</v>
      </c>
      <c r="AF23" s="37" t="s">
        <v>226</v>
      </c>
      <c r="AH23" s="40" t="s">
        <v>338</v>
      </c>
    </row>
    <row r="24" spans="1:35" s="39" customFormat="1" ht="12.75" x14ac:dyDescent="0.25">
      <c r="A24" s="41" t="s">
        <v>36</v>
      </c>
      <c r="B24" s="46">
        <v>17</v>
      </c>
      <c r="C24" s="35" t="str">
        <f t="shared" si="0"/>
        <v>CommData-SR_17</v>
      </c>
      <c r="D24" s="35" t="str">
        <f t="shared" si="2"/>
        <v>CommData-SR_17_TJU-to-Emory</v>
      </c>
      <c r="E24" s="47">
        <v>42373</v>
      </c>
      <c r="F24" s="43" t="s">
        <v>91</v>
      </c>
      <c r="G24" s="36" t="str">
        <f t="shared" si="1"/>
        <v>complete</v>
      </c>
      <c r="H24" s="70">
        <v>3827265</v>
      </c>
      <c r="I24" s="43" t="s">
        <v>319</v>
      </c>
      <c r="J24" s="51">
        <v>42018</v>
      </c>
      <c r="K24" s="43" t="s">
        <v>203</v>
      </c>
      <c r="L24" s="48" t="s">
        <v>208</v>
      </c>
      <c r="M24" s="43" t="s">
        <v>123</v>
      </c>
      <c r="N24" s="43" t="s">
        <v>40</v>
      </c>
      <c r="O24" s="43" t="s">
        <v>125</v>
      </c>
      <c r="P24" s="43" t="s">
        <v>209</v>
      </c>
      <c r="Q24" s="43" t="s">
        <v>40</v>
      </c>
      <c r="R24" s="246" t="s">
        <v>102</v>
      </c>
      <c r="S24" s="43" t="s">
        <v>123</v>
      </c>
      <c r="T24" s="43" t="s">
        <v>40</v>
      </c>
      <c r="U24" s="43" t="s">
        <v>125</v>
      </c>
      <c r="V24" s="43" t="s">
        <v>194</v>
      </c>
      <c r="W24" s="36" t="s">
        <v>40</v>
      </c>
      <c r="X24" s="36" t="s">
        <v>40</v>
      </c>
      <c r="Y24" s="36" t="s">
        <v>74</v>
      </c>
      <c r="Z24" s="36" t="s">
        <v>501</v>
      </c>
      <c r="AA24" s="43" t="s">
        <v>214</v>
      </c>
      <c r="AB24" s="43" t="s">
        <v>40</v>
      </c>
      <c r="AC24" s="43" t="s">
        <v>82</v>
      </c>
      <c r="AD24" s="43"/>
      <c r="AE24" s="43" t="s">
        <v>66</v>
      </c>
      <c r="AF24" s="43" t="s">
        <v>212</v>
      </c>
      <c r="AH24" s="40" t="s">
        <v>312</v>
      </c>
    </row>
    <row r="25" spans="1:35" s="39" customFormat="1" ht="12.75" x14ac:dyDescent="0.25">
      <c r="A25" s="41" t="s">
        <v>36</v>
      </c>
      <c r="B25" s="46">
        <v>18</v>
      </c>
      <c r="C25" s="35" t="str">
        <f t="shared" si="0"/>
        <v>CommData-SR_18</v>
      </c>
      <c r="D25" s="35" t="str">
        <f t="shared" si="2"/>
        <v>CommData-SR_18_Froedtert-to-Iowa</v>
      </c>
      <c r="E25" s="62">
        <v>42338</v>
      </c>
      <c r="F25" s="63" t="s">
        <v>91</v>
      </c>
      <c r="G25" s="62" t="str">
        <f t="shared" si="1"/>
        <v>No (postponed or cancelled)</v>
      </c>
      <c r="H25" s="69" t="s">
        <v>201</v>
      </c>
      <c r="I25" s="63" t="s">
        <v>201</v>
      </c>
      <c r="J25" s="63" t="s">
        <v>127</v>
      </c>
      <c r="K25" s="63" t="s">
        <v>203</v>
      </c>
      <c r="L25" s="64" t="s">
        <v>198</v>
      </c>
      <c r="M25" s="63" t="s">
        <v>123</v>
      </c>
      <c r="N25" s="63" t="s">
        <v>40</v>
      </c>
      <c r="O25" s="63" t="s">
        <v>125</v>
      </c>
      <c r="P25" s="63" t="s">
        <v>149</v>
      </c>
      <c r="Q25" s="63" t="s">
        <v>22</v>
      </c>
      <c r="R25" s="244" t="s">
        <v>199</v>
      </c>
      <c r="S25" s="63" t="s">
        <v>124</v>
      </c>
      <c r="T25" s="65" t="s">
        <v>129</v>
      </c>
      <c r="U25" s="63" t="s">
        <v>149</v>
      </c>
      <c r="V25" s="63" t="s">
        <v>200</v>
      </c>
      <c r="W25" s="62" t="s">
        <v>149</v>
      </c>
      <c r="X25" s="62" t="s">
        <v>251</v>
      </c>
      <c r="Y25" s="62" t="s">
        <v>149</v>
      </c>
      <c r="Z25" s="62" t="s">
        <v>149</v>
      </c>
      <c r="AA25" s="63" t="s">
        <v>149</v>
      </c>
      <c r="AB25" s="63" t="s">
        <v>776</v>
      </c>
      <c r="AC25" s="63" t="s">
        <v>149</v>
      </c>
      <c r="AD25" s="63"/>
      <c r="AE25" s="63" t="s">
        <v>149</v>
      </c>
      <c r="AF25" s="63" t="s">
        <v>207</v>
      </c>
      <c r="AH25" s="40" t="s">
        <v>18</v>
      </c>
    </row>
    <row r="26" spans="1:35" s="39" customFormat="1" ht="12.75" x14ac:dyDescent="0.25">
      <c r="A26" s="41" t="s">
        <v>36</v>
      </c>
      <c r="B26" s="46">
        <v>19</v>
      </c>
      <c r="C26" s="35" t="str">
        <f t="shared" si="0"/>
        <v>CommData-SR_19</v>
      </c>
      <c r="D26" s="35" t="str">
        <f t="shared" si="2"/>
        <v>CommData-SR_19_CalPac-to-Renown</v>
      </c>
      <c r="E26" s="36">
        <v>42402</v>
      </c>
      <c r="F26" s="37" t="s">
        <v>91</v>
      </c>
      <c r="G26" s="36" t="str">
        <f t="shared" si="1"/>
        <v>complete</v>
      </c>
      <c r="H26" s="68">
        <v>3585543</v>
      </c>
      <c r="I26" s="37" t="s">
        <v>320</v>
      </c>
      <c r="J26" s="50">
        <v>42405</v>
      </c>
      <c r="K26" s="37" t="s">
        <v>203</v>
      </c>
      <c r="L26" s="38" t="s">
        <v>143</v>
      </c>
      <c r="M26" s="37" t="s">
        <v>123</v>
      </c>
      <c r="N26" s="37" t="s">
        <v>40</v>
      </c>
      <c r="O26" s="37" t="s">
        <v>125</v>
      </c>
      <c r="P26" s="37" t="s">
        <v>164</v>
      </c>
      <c r="Q26" s="43" t="s">
        <v>40</v>
      </c>
      <c r="R26" s="243" t="s">
        <v>230</v>
      </c>
      <c r="S26" s="37" t="s">
        <v>246</v>
      </c>
      <c r="T26" s="37" t="s">
        <v>40</v>
      </c>
      <c r="U26" s="37" t="s">
        <v>224</v>
      </c>
      <c r="V26" s="37" t="s">
        <v>231</v>
      </c>
      <c r="W26" s="36" t="s">
        <v>40</v>
      </c>
      <c r="X26" s="36" t="s">
        <v>40</v>
      </c>
      <c r="Y26" s="36" t="s">
        <v>501</v>
      </c>
      <c r="Z26" s="36" t="s">
        <v>501</v>
      </c>
      <c r="AA26" s="37" t="s">
        <v>214</v>
      </c>
      <c r="AB26" s="37" t="s">
        <v>40</v>
      </c>
      <c r="AC26" s="37" t="s">
        <v>82</v>
      </c>
      <c r="AD26" s="37"/>
      <c r="AE26" s="37" t="s">
        <v>40</v>
      </c>
      <c r="AF26" s="37" t="s">
        <v>232</v>
      </c>
      <c r="AH26" s="40" t="s">
        <v>312</v>
      </c>
    </row>
    <row r="27" spans="1:35" s="39" customFormat="1" ht="12.75" x14ac:dyDescent="0.25">
      <c r="A27" s="41" t="s">
        <v>36</v>
      </c>
      <c r="B27" s="46">
        <v>20</v>
      </c>
      <c r="C27" s="35" t="str">
        <f t="shared" si="0"/>
        <v>CommData-SR_20</v>
      </c>
      <c r="D27" s="35" t="str">
        <f t="shared" si="2"/>
        <v>CommData-SR_20_UCI-to-Loma Linda</v>
      </c>
      <c r="E27" s="36">
        <v>42374</v>
      </c>
      <c r="F27" s="37" t="s">
        <v>91</v>
      </c>
      <c r="G27" s="36" t="str">
        <f t="shared" si="1"/>
        <v>complete</v>
      </c>
      <c r="H27" s="68">
        <v>3852057</v>
      </c>
      <c r="I27" s="37" t="s">
        <v>321</v>
      </c>
      <c r="J27" s="50">
        <v>42440</v>
      </c>
      <c r="K27" s="43" t="s">
        <v>645</v>
      </c>
      <c r="L27" s="38" t="s">
        <v>237</v>
      </c>
      <c r="M27" s="37" t="s">
        <v>123</v>
      </c>
      <c r="N27" s="37" t="s">
        <v>40</v>
      </c>
      <c r="O27" s="37" t="s">
        <v>40</v>
      </c>
      <c r="P27" s="37" t="s">
        <v>248</v>
      </c>
      <c r="Q27" s="37" t="s">
        <v>40</v>
      </c>
      <c r="R27" s="243" t="s">
        <v>238</v>
      </c>
      <c r="S27" s="37" t="s">
        <v>246</v>
      </c>
      <c r="T27" s="37" t="s">
        <v>40</v>
      </c>
      <c r="U27" s="37" t="s">
        <v>224</v>
      </c>
      <c r="V27" s="37" t="s">
        <v>245</v>
      </c>
      <c r="W27" s="36" t="s">
        <v>40</v>
      </c>
      <c r="X27" s="36" t="s">
        <v>40</v>
      </c>
      <c r="Y27" s="36" t="s">
        <v>74</v>
      </c>
      <c r="Z27" s="36" t="s">
        <v>501</v>
      </c>
      <c r="AA27" s="37" t="s">
        <v>214</v>
      </c>
      <c r="AB27" s="37" t="s">
        <v>40</v>
      </c>
      <c r="AC27" s="37" t="s">
        <v>82</v>
      </c>
      <c r="AD27" s="37"/>
      <c r="AE27" s="37" t="s">
        <v>40</v>
      </c>
      <c r="AF27" s="37" t="s">
        <v>244</v>
      </c>
      <c r="AH27" s="40" t="s">
        <v>338</v>
      </c>
    </row>
    <row r="28" spans="1:35" s="39" customFormat="1" ht="12.75" x14ac:dyDescent="0.25">
      <c r="A28" s="41" t="s">
        <v>36</v>
      </c>
      <c r="B28" s="46">
        <v>21</v>
      </c>
      <c r="C28" s="35" t="str">
        <f t="shared" si="0"/>
        <v>CommData-SR_21</v>
      </c>
      <c r="D28" s="35" t="str">
        <f t="shared" si="2"/>
        <v>CommData-SR_21_Harborview-to-Wyoming</v>
      </c>
      <c r="E28" s="52">
        <v>42374</v>
      </c>
      <c r="F28" s="53" t="s">
        <v>91</v>
      </c>
      <c r="G28" s="36" t="str">
        <f t="shared" si="1"/>
        <v>complete</v>
      </c>
      <c r="H28" s="71">
        <v>3864453</v>
      </c>
      <c r="I28" s="53" t="s">
        <v>322</v>
      </c>
      <c r="J28" s="54">
        <v>42401</v>
      </c>
      <c r="K28" s="53" t="s">
        <v>203</v>
      </c>
      <c r="L28" s="38" t="s">
        <v>239</v>
      </c>
      <c r="M28" s="53" t="s">
        <v>123</v>
      </c>
      <c r="N28" s="53" t="s">
        <v>40</v>
      </c>
      <c r="O28" s="37" t="s">
        <v>40</v>
      </c>
      <c r="P28" s="53" t="s">
        <v>240</v>
      </c>
      <c r="Q28" s="53" t="s">
        <v>40</v>
      </c>
      <c r="R28" s="243" t="s">
        <v>241</v>
      </c>
      <c r="S28" s="53" t="s">
        <v>246</v>
      </c>
      <c r="T28" s="53" t="s">
        <v>40</v>
      </c>
      <c r="U28" s="53" t="s">
        <v>224</v>
      </c>
      <c r="V28" s="53" t="s">
        <v>242</v>
      </c>
      <c r="W28" s="53" t="s">
        <v>74</v>
      </c>
      <c r="X28" s="36" t="s">
        <v>40</v>
      </c>
      <c r="Y28" s="36" t="s">
        <v>501</v>
      </c>
      <c r="Z28" s="36" t="s">
        <v>74</v>
      </c>
      <c r="AA28" s="53" t="s">
        <v>224</v>
      </c>
      <c r="AB28" s="53" t="s">
        <v>40</v>
      </c>
      <c r="AC28" s="53" t="s">
        <v>82</v>
      </c>
      <c r="AD28" s="53"/>
      <c r="AE28" s="53" t="s">
        <v>17</v>
      </c>
      <c r="AF28" s="53" t="s">
        <v>243</v>
      </c>
      <c r="AH28" s="40" t="s">
        <v>312</v>
      </c>
    </row>
    <row r="29" spans="1:35" s="39" customFormat="1" ht="12.75" x14ac:dyDescent="0.25">
      <c r="A29" s="41" t="s">
        <v>36</v>
      </c>
      <c r="B29" s="46">
        <v>22</v>
      </c>
      <c r="C29" s="35" t="str">
        <f t="shared" si="0"/>
        <v>CommData-SR_22</v>
      </c>
      <c r="D29" s="35" t="str">
        <f t="shared" si="2"/>
        <v>CommData-SR_22_Swedish-to-Harborview</v>
      </c>
      <c r="E29" s="36">
        <v>42379</v>
      </c>
      <c r="F29" s="37" t="s">
        <v>91</v>
      </c>
      <c r="G29" s="36" t="str">
        <f t="shared" si="1"/>
        <v>complete</v>
      </c>
      <c r="H29" s="68">
        <v>3222960</v>
      </c>
      <c r="I29" s="37" t="s">
        <v>323</v>
      </c>
      <c r="J29" s="50">
        <v>42412</v>
      </c>
      <c r="K29" s="37" t="s">
        <v>203</v>
      </c>
      <c r="L29" s="38" t="s">
        <v>32</v>
      </c>
      <c r="M29" s="37" t="s">
        <v>123</v>
      </c>
      <c r="N29" s="37" t="s">
        <v>40</v>
      </c>
      <c r="O29" s="37" t="s">
        <v>125</v>
      </c>
      <c r="P29" s="37" t="s">
        <v>247</v>
      </c>
      <c r="Q29" s="37" t="s">
        <v>40</v>
      </c>
      <c r="R29" s="243" t="s">
        <v>239</v>
      </c>
      <c r="S29" s="37" t="s">
        <v>123</v>
      </c>
      <c r="T29" s="37" t="s">
        <v>40</v>
      </c>
      <c r="U29" s="37" t="s">
        <v>40</v>
      </c>
      <c r="V29" s="37" t="s">
        <v>256</v>
      </c>
      <c r="W29" s="36" t="s">
        <v>40</v>
      </c>
      <c r="X29" s="36" t="s">
        <v>40</v>
      </c>
      <c r="Y29" s="36" t="s">
        <v>74</v>
      </c>
      <c r="Z29" s="36" t="s">
        <v>501</v>
      </c>
      <c r="AA29" s="37" t="s">
        <v>214</v>
      </c>
      <c r="AB29" s="37" t="s">
        <v>40</v>
      </c>
      <c r="AC29" s="37" t="s">
        <v>82</v>
      </c>
      <c r="AD29" s="37" t="s">
        <v>257</v>
      </c>
      <c r="AE29" s="37" t="s">
        <v>68</v>
      </c>
      <c r="AF29" s="37" t="s">
        <v>243</v>
      </c>
      <c r="AH29" s="40" t="s">
        <v>312</v>
      </c>
    </row>
    <row r="30" spans="1:35" s="39" customFormat="1" ht="12.75" x14ac:dyDescent="0.25">
      <c r="A30" s="41" t="s">
        <v>36</v>
      </c>
      <c r="B30" s="46">
        <v>23</v>
      </c>
      <c r="C30" s="35" t="str">
        <f t="shared" si="0"/>
        <v>CommData-SR_23</v>
      </c>
      <c r="D30" s="35" t="str">
        <f t="shared" si="2"/>
        <v>CommData-SR_23_Memorial Hermann-to-UTHSC-SA</v>
      </c>
      <c r="E30" s="36">
        <v>42426</v>
      </c>
      <c r="F30" s="37" t="s">
        <v>91</v>
      </c>
      <c r="G30" s="36" t="str">
        <f t="shared" si="1"/>
        <v>complete</v>
      </c>
      <c r="H30" s="68">
        <v>3685744</v>
      </c>
      <c r="I30" s="37" t="s">
        <v>324</v>
      </c>
      <c r="J30" s="50">
        <v>42515</v>
      </c>
      <c r="K30" s="43" t="s">
        <v>645</v>
      </c>
      <c r="L30" s="38" t="s">
        <v>249</v>
      </c>
      <c r="M30" s="37" t="s">
        <v>123</v>
      </c>
      <c r="N30" s="37" t="s">
        <v>40</v>
      </c>
      <c r="O30" s="37" t="s">
        <v>125</v>
      </c>
      <c r="P30" s="37" t="s">
        <v>302</v>
      </c>
      <c r="Q30" s="37" t="s">
        <v>40</v>
      </c>
      <c r="R30" s="243" t="s">
        <v>274</v>
      </c>
      <c r="S30" s="37" t="s">
        <v>123</v>
      </c>
      <c r="T30" s="37" t="s">
        <v>40</v>
      </c>
      <c r="U30" s="37" t="s">
        <v>40</v>
      </c>
      <c r="V30" s="37" t="s">
        <v>303</v>
      </c>
      <c r="W30" s="37" t="s">
        <v>40</v>
      </c>
      <c r="X30" s="36" t="s">
        <v>40</v>
      </c>
      <c r="Y30" s="36" t="s">
        <v>74</v>
      </c>
      <c r="Z30" s="36" t="s">
        <v>501</v>
      </c>
      <c r="AA30" s="37" t="s">
        <v>214</v>
      </c>
      <c r="AB30" s="37" t="s">
        <v>40</v>
      </c>
      <c r="AC30" s="37" t="s">
        <v>82</v>
      </c>
      <c r="AD30" s="37"/>
      <c r="AE30" s="37" t="s">
        <v>17</v>
      </c>
      <c r="AF30" s="37" t="s">
        <v>226</v>
      </c>
      <c r="AH30" s="40" t="s">
        <v>338</v>
      </c>
    </row>
    <row r="31" spans="1:35" s="39" customFormat="1" ht="12.75" x14ac:dyDescent="0.25">
      <c r="A31" s="41" t="s">
        <v>36</v>
      </c>
      <c r="B31" s="46">
        <v>24</v>
      </c>
      <c r="C31" s="35" t="str">
        <f t="shared" si="0"/>
        <v>CommData-SR_24</v>
      </c>
      <c r="D31" s="35" t="str">
        <f t="shared" si="2"/>
        <v>CommData-SR_24_NYU-to-Lenox Hill</v>
      </c>
      <c r="E31" s="36">
        <v>42429</v>
      </c>
      <c r="F31" s="37" t="s">
        <v>91</v>
      </c>
      <c r="G31" s="36" t="str">
        <f t="shared" si="1"/>
        <v>complete</v>
      </c>
      <c r="H31" s="68" t="s">
        <v>332</v>
      </c>
      <c r="I31" s="37"/>
      <c r="J31" s="37" t="s">
        <v>142</v>
      </c>
      <c r="K31" s="37" t="s">
        <v>284</v>
      </c>
      <c r="L31" s="38" t="s">
        <v>89</v>
      </c>
      <c r="M31" s="37" t="s">
        <v>123</v>
      </c>
      <c r="N31" s="37" t="s">
        <v>40</v>
      </c>
      <c r="O31" s="37" t="s">
        <v>40</v>
      </c>
      <c r="P31" s="37" t="s">
        <v>92</v>
      </c>
      <c r="Q31" s="37" t="s">
        <v>40</v>
      </c>
      <c r="R31" s="243" t="s">
        <v>253</v>
      </c>
      <c r="S31" s="37" t="s">
        <v>124</v>
      </c>
      <c r="T31" s="37" t="s">
        <v>40</v>
      </c>
      <c r="U31" s="37" t="s">
        <v>40</v>
      </c>
      <c r="V31" s="37" t="s">
        <v>254</v>
      </c>
      <c r="W31" s="36" t="s">
        <v>40</v>
      </c>
      <c r="X31" s="36" t="s">
        <v>40</v>
      </c>
      <c r="Y31" s="36" t="s">
        <v>74</v>
      </c>
      <c r="Z31" s="36" t="s">
        <v>501</v>
      </c>
      <c r="AA31" s="37" t="s">
        <v>214</v>
      </c>
      <c r="AB31" s="37" t="s">
        <v>40</v>
      </c>
      <c r="AC31" s="37" t="s">
        <v>286</v>
      </c>
      <c r="AD31" s="37" t="s">
        <v>285</v>
      </c>
      <c r="AE31" s="37" t="s">
        <v>17</v>
      </c>
      <c r="AF31" s="37" t="s">
        <v>255</v>
      </c>
      <c r="AH31" s="40" t="s">
        <v>312</v>
      </c>
      <c r="AI31" s="39" t="s">
        <v>457</v>
      </c>
    </row>
    <row r="32" spans="1:35" s="39" customFormat="1" ht="12.75" x14ac:dyDescent="0.25">
      <c r="A32" s="41" t="s">
        <v>36</v>
      </c>
      <c r="B32" s="46">
        <v>25</v>
      </c>
      <c r="C32" s="35" t="str">
        <f t="shared" si="0"/>
        <v>CommData-SR_25</v>
      </c>
      <c r="D32" s="35" t="str">
        <f t="shared" si="2"/>
        <v>CommData-SR_25_Spectrum-to-HFH</v>
      </c>
      <c r="E32" s="36">
        <v>42439</v>
      </c>
      <c r="F32" s="37" t="s">
        <v>91</v>
      </c>
      <c r="G32" s="36" t="str">
        <f t="shared" si="1"/>
        <v>complete</v>
      </c>
      <c r="H32" s="68">
        <v>3657853</v>
      </c>
      <c r="I32" s="37" t="s">
        <v>325</v>
      </c>
      <c r="J32" s="50">
        <v>42443</v>
      </c>
      <c r="K32" s="43" t="s">
        <v>645</v>
      </c>
      <c r="L32" s="55" t="s">
        <v>260</v>
      </c>
      <c r="M32" s="36" t="s">
        <v>123</v>
      </c>
      <c r="N32" s="36" t="s">
        <v>40</v>
      </c>
      <c r="O32" s="36" t="s">
        <v>40</v>
      </c>
      <c r="P32" s="36" t="s">
        <v>262</v>
      </c>
      <c r="Q32" s="36" t="s">
        <v>40</v>
      </c>
      <c r="R32" s="243" t="s">
        <v>261</v>
      </c>
      <c r="S32" s="37" t="s">
        <v>123</v>
      </c>
      <c r="T32" s="37" t="s">
        <v>40</v>
      </c>
      <c r="U32" s="37" t="s">
        <v>40</v>
      </c>
      <c r="V32" s="37" t="s">
        <v>263</v>
      </c>
      <c r="W32" s="36" t="s">
        <v>40</v>
      </c>
      <c r="X32" s="36" t="s">
        <v>40</v>
      </c>
      <c r="Y32" s="36" t="s">
        <v>74</v>
      </c>
      <c r="Z32" s="36" t="s">
        <v>501</v>
      </c>
      <c r="AA32" s="37" t="s">
        <v>214</v>
      </c>
      <c r="AB32" s="37" t="s">
        <v>40</v>
      </c>
      <c r="AC32" s="37" t="s">
        <v>82</v>
      </c>
      <c r="AD32" s="37"/>
      <c r="AE32" s="37" t="s">
        <v>40</v>
      </c>
      <c r="AF32" s="37" t="s">
        <v>264</v>
      </c>
      <c r="AH32" s="40" t="s">
        <v>338</v>
      </c>
    </row>
    <row r="33" spans="1:34" s="132" customFormat="1" ht="12.75" x14ac:dyDescent="0.25">
      <c r="A33" s="134" t="s">
        <v>36</v>
      </c>
      <c r="B33" s="135">
        <v>26</v>
      </c>
      <c r="C33" s="136" t="str">
        <f t="shared" si="0"/>
        <v>CommData-SR_26</v>
      </c>
      <c r="D33" s="136" t="str">
        <f t="shared" si="2"/>
        <v>CommData-SR_26_UCSF-to-UCSD</v>
      </c>
      <c r="E33" s="137">
        <v>42429</v>
      </c>
      <c r="F33" s="130" t="s">
        <v>91</v>
      </c>
      <c r="G33" s="125" t="str">
        <f t="shared" si="1"/>
        <v>No (Cx)</v>
      </c>
      <c r="H33" s="131" t="s">
        <v>149</v>
      </c>
      <c r="I33" s="130" t="s">
        <v>149</v>
      </c>
      <c r="J33" s="130" t="s">
        <v>127</v>
      </c>
      <c r="K33" s="130" t="s">
        <v>203</v>
      </c>
      <c r="L33" s="125" t="s">
        <v>23</v>
      </c>
      <c r="M33" s="130" t="s">
        <v>123</v>
      </c>
      <c r="N33" s="130" t="s">
        <v>40</v>
      </c>
      <c r="O33" s="130" t="s">
        <v>40</v>
      </c>
      <c r="P33" s="130" t="s">
        <v>252</v>
      </c>
      <c r="Q33" s="129" t="s">
        <v>18</v>
      </c>
      <c r="R33" s="245" t="s">
        <v>265</v>
      </c>
      <c r="S33" s="130" t="s">
        <v>250</v>
      </c>
      <c r="T33" s="130" t="s">
        <v>129</v>
      </c>
      <c r="U33" s="130" t="s">
        <v>22</v>
      </c>
      <c r="V33" s="130" t="s">
        <v>269</v>
      </c>
      <c r="W33" s="129" t="s">
        <v>18</v>
      </c>
      <c r="X33" s="127" t="s">
        <v>298</v>
      </c>
      <c r="Y33" s="127"/>
      <c r="Z33" s="127"/>
      <c r="AA33" s="130" t="s">
        <v>149</v>
      </c>
      <c r="AB33" s="129" t="s">
        <v>337</v>
      </c>
      <c r="AC33" s="130" t="s">
        <v>82</v>
      </c>
      <c r="AD33" s="130" t="s">
        <v>505</v>
      </c>
      <c r="AE33" s="130" t="s">
        <v>17</v>
      </c>
      <c r="AF33" s="130" t="s">
        <v>244</v>
      </c>
      <c r="AH33" s="133" t="s">
        <v>18</v>
      </c>
    </row>
    <row r="34" spans="1:34" s="132" customFormat="1" ht="12.75" x14ac:dyDescent="0.25">
      <c r="A34" s="134" t="s">
        <v>36</v>
      </c>
      <c r="B34" s="135">
        <v>27</v>
      </c>
      <c r="C34" s="136" t="str">
        <f t="shared" si="0"/>
        <v>CommData-SR_27</v>
      </c>
      <c r="D34" s="136" t="str">
        <f>CONCATENATE(C34,"_",L34,"-to-",R34,"_Cancelled")</f>
        <v>CommData-SR_27_St B-to-NYU_Cancelled</v>
      </c>
      <c r="E34" s="127">
        <v>42446</v>
      </c>
      <c r="F34" s="125" t="s">
        <v>91</v>
      </c>
      <c r="G34" s="127" t="str">
        <f t="shared" si="1"/>
        <v>No (Cx)</v>
      </c>
      <c r="H34" s="128" t="s">
        <v>266</v>
      </c>
      <c r="I34" s="129" t="s">
        <v>266</v>
      </c>
      <c r="J34" s="127" t="s">
        <v>127</v>
      </c>
      <c r="K34" s="125" t="s">
        <v>203</v>
      </c>
      <c r="L34" s="125" t="s">
        <v>90</v>
      </c>
      <c r="M34" s="125" t="s">
        <v>123</v>
      </c>
      <c r="N34" s="125" t="s">
        <v>40</v>
      </c>
      <c r="O34" s="125" t="s">
        <v>40</v>
      </c>
      <c r="P34" s="129" t="s">
        <v>94</v>
      </c>
      <c r="Q34" s="129" t="s">
        <v>18</v>
      </c>
      <c r="R34" s="245" t="s">
        <v>89</v>
      </c>
      <c r="S34" s="125" t="s">
        <v>123</v>
      </c>
      <c r="T34" s="125" t="s">
        <v>40</v>
      </c>
      <c r="U34" s="125" t="s">
        <v>40</v>
      </c>
      <c r="V34" s="129" t="s">
        <v>272</v>
      </c>
      <c r="W34" s="129" t="s">
        <v>18</v>
      </c>
      <c r="X34" s="127" t="s">
        <v>298</v>
      </c>
      <c r="Y34" s="127"/>
      <c r="Z34" s="127"/>
      <c r="AA34" s="130" t="s">
        <v>149</v>
      </c>
      <c r="AB34" s="129" t="s">
        <v>337</v>
      </c>
      <c r="AC34" s="125" t="s">
        <v>149</v>
      </c>
      <c r="AD34" s="125" t="s">
        <v>273</v>
      </c>
      <c r="AE34" s="125" t="s">
        <v>17</v>
      </c>
      <c r="AF34" s="125" t="s">
        <v>170</v>
      </c>
      <c r="AH34" s="133" t="s">
        <v>18</v>
      </c>
    </row>
    <row r="35" spans="1:34" s="39" customFormat="1" ht="12.75" x14ac:dyDescent="0.25">
      <c r="A35" s="41" t="s">
        <v>36</v>
      </c>
      <c r="B35" s="46">
        <v>28</v>
      </c>
      <c r="C35" s="35" t="str">
        <f t="shared" si="0"/>
        <v>CommData-SR_28</v>
      </c>
      <c r="D35" s="35" t="str">
        <f t="shared" ref="D35:D58" si="3">CONCATENATE(C35,"_",L35,"-to-",R35)</f>
        <v xml:space="preserve">CommData-SR_28_Penn State Hershey-to-University of Kentucky </v>
      </c>
      <c r="E35" s="257" t="s">
        <v>678</v>
      </c>
      <c r="F35" s="40" t="s">
        <v>91</v>
      </c>
      <c r="G35" s="40" t="str">
        <f t="shared" si="1"/>
        <v>No (postponed or cancelled)</v>
      </c>
      <c r="H35" s="258" t="s">
        <v>752</v>
      </c>
      <c r="I35" s="258" t="s">
        <v>752</v>
      </c>
      <c r="J35" s="259">
        <v>42461</v>
      </c>
      <c r="K35" s="40" t="s">
        <v>203</v>
      </c>
      <c r="L35" s="260" t="s">
        <v>267</v>
      </c>
      <c r="M35" s="40" t="s">
        <v>123</v>
      </c>
      <c r="N35" s="40" t="s">
        <v>40</v>
      </c>
      <c r="O35" s="40" t="s">
        <v>40</v>
      </c>
      <c r="P35" s="40" t="s">
        <v>149</v>
      </c>
      <c r="Q35" s="257" t="s">
        <v>251</v>
      </c>
      <c r="R35" s="261" t="s">
        <v>675</v>
      </c>
      <c r="S35" s="40" t="s">
        <v>123</v>
      </c>
      <c r="T35" s="40" t="s">
        <v>40</v>
      </c>
      <c r="U35" s="40" t="s">
        <v>125</v>
      </c>
      <c r="V35" s="40" t="s">
        <v>268</v>
      </c>
      <c r="W35" s="257" t="s">
        <v>251</v>
      </c>
      <c r="X35" s="257" t="s">
        <v>251</v>
      </c>
      <c r="Y35" s="257" t="s">
        <v>251</v>
      </c>
      <c r="Z35" s="257" t="s">
        <v>251</v>
      </c>
      <c r="AA35" s="40" t="s">
        <v>506</v>
      </c>
      <c r="AB35" s="40" t="s">
        <v>776</v>
      </c>
      <c r="AC35" s="40" t="s">
        <v>82</v>
      </c>
      <c r="AD35" s="40" t="s">
        <v>753</v>
      </c>
      <c r="AE35" s="40" t="s">
        <v>17</v>
      </c>
      <c r="AF35" s="40" t="s">
        <v>270</v>
      </c>
      <c r="AG35" s="39" t="s">
        <v>306</v>
      </c>
      <c r="AH35" s="40" t="s">
        <v>18</v>
      </c>
    </row>
    <row r="36" spans="1:34" s="39" customFormat="1" ht="12.75" x14ac:dyDescent="0.25">
      <c r="A36" s="41" t="s">
        <v>36</v>
      </c>
      <c r="B36" s="46">
        <v>29</v>
      </c>
      <c r="C36" s="35" t="str">
        <f t="shared" si="0"/>
        <v>CommData-SR_29</v>
      </c>
      <c r="D36" s="35" t="str">
        <f t="shared" si="3"/>
        <v>CommData-SR_29_Albany-to-CCF, Columbia, Memorial Hermann</v>
      </c>
      <c r="E36" s="139">
        <v>42454</v>
      </c>
      <c r="F36" s="140" t="s">
        <v>91</v>
      </c>
      <c r="G36" s="140" t="s">
        <v>778</v>
      </c>
      <c r="H36" s="141" t="s">
        <v>777</v>
      </c>
      <c r="I36" s="140" t="s">
        <v>326</v>
      </c>
      <c r="J36" s="140" t="s">
        <v>127</v>
      </c>
      <c r="K36" s="140" t="s">
        <v>203</v>
      </c>
      <c r="L36" s="142" t="s">
        <v>153</v>
      </c>
      <c r="M36" s="140" t="s">
        <v>123</v>
      </c>
      <c r="N36" s="140" t="s">
        <v>40</v>
      </c>
      <c r="O36" s="140" t="s">
        <v>125</v>
      </c>
      <c r="P36" s="140" t="s">
        <v>276</v>
      </c>
      <c r="Q36" s="140" t="s">
        <v>40</v>
      </c>
      <c r="R36" s="248" t="s">
        <v>275</v>
      </c>
      <c r="S36" s="140" t="s">
        <v>123</v>
      </c>
      <c r="T36" s="140" t="s">
        <v>40</v>
      </c>
      <c r="U36" s="140" t="s">
        <v>40</v>
      </c>
      <c r="V36" s="140" t="s">
        <v>339</v>
      </c>
      <c r="W36" s="140" t="s">
        <v>40</v>
      </c>
      <c r="X36" s="139" t="s">
        <v>251</v>
      </c>
      <c r="Y36" s="139" t="s">
        <v>74</v>
      </c>
      <c r="Z36" s="139" t="s">
        <v>501</v>
      </c>
      <c r="AA36" s="140" t="s">
        <v>214</v>
      </c>
      <c r="AB36" s="140" t="s">
        <v>40</v>
      </c>
      <c r="AC36" s="140" t="s">
        <v>17</v>
      </c>
      <c r="AD36" s="140" t="s">
        <v>277</v>
      </c>
      <c r="AE36" s="140" t="s">
        <v>17</v>
      </c>
      <c r="AF36" s="147" t="s">
        <v>278</v>
      </c>
      <c r="AH36" s="40" t="s">
        <v>312</v>
      </c>
    </row>
    <row r="37" spans="1:34" s="39" customFormat="1" ht="12.75" x14ac:dyDescent="0.25">
      <c r="A37" s="41" t="s">
        <v>36</v>
      </c>
      <c r="B37" s="46">
        <v>30</v>
      </c>
      <c r="C37" s="35" t="str">
        <f t="shared" si="0"/>
        <v>CommData-SR_30</v>
      </c>
      <c r="D37" s="35" t="str">
        <f t="shared" si="3"/>
        <v>CommData-SR_30_UPENN-to-Philadelphia VA (Corporal Michael J. Crescenz VA Medical Center)</v>
      </c>
      <c r="E37" s="36">
        <v>42457</v>
      </c>
      <c r="F37" s="37" t="s">
        <v>91</v>
      </c>
      <c r="G37" s="37" t="str">
        <f>AB37</f>
        <v>complete</v>
      </c>
      <c r="H37" s="68">
        <v>3895443</v>
      </c>
      <c r="I37" s="37" t="s">
        <v>327</v>
      </c>
      <c r="J37" s="37"/>
      <c r="K37" s="37" t="s">
        <v>203</v>
      </c>
      <c r="L37" s="38" t="s">
        <v>271</v>
      </c>
      <c r="M37" s="37" t="s">
        <v>123</v>
      </c>
      <c r="N37" s="37" t="s">
        <v>40</v>
      </c>
      <c r="O37" s="37" t="s">
        <v>40</v>
      </c>
      <c r="P37" s="37" t="s">
        <v>307</v>
      </c>
      <c r="Q37" s="37" t="s">
        <v>40</v>
      </c>
      <c r="R37" s="243" t="s">
        <v>468</v>
      </c>
      <c r="S37" s="37" t="s">
        <v>246</v>
      </c>
      <c r="T37" s="37" t="s">
        <v>18</v>
      </c>
      <c r="U37" s="37" t="s">
        <v>18</v>
      </c>
      <c r="V37" s="37" t="s">
        <v>308</v>
      </c>
      <c r="W37" s="37" t="s">
        <v>342</v>
      </c>
      <c r="X37" s="36" t="s">
        <v>40</v>
      </c>
      <c r="Y37" s="36" t="s">
        <v>74</v>
      </c>
      <c r="Z37" s="36" t="s">
        <v>501</v>
      </c>
      <c r="AA37" s="37" t="s">
        <v>311</v>
      </c>
      <c r="AB37" s="37" t="s">
        <v>40</v>
      </c>
      <c r="AC37" s="37" t="s">
        <v>82</v>
      </c>
      <c r="AD37" s="37" t="s">
        <v>340</v>
      </c>
      <c r="AE37" s="37" t="s">
        <v>17</v>
      </c>
      <c r="AF37" s="37" t="s">
        <v>341</v>
      </c>
      <c r="AH37" s="40" t="s">
        <v>18</v>
      </c>
    </row>
    <row r="38" spans="1:34" s="39" customFormat="1" ht="12.75" x14ac:dyDescent="0.25">
      <c r="A38" s="41" t="s">
        <v>36</v>
      </c>
      <c r="B38" s="46">
        <v>31</v>
      </c>
      <c r="C38" s="35" t="str">
        <f t="shared" si="0"/>
        <v>CommData-SR_31</v>
      </c>
      <c r="D38" s="35" t="str">
        <f t="shared" si="3"/>
        <v>CommData-SR_31_NYU-to-St. Barnabas</v>
      </c>
      <c r="E38" s="36">
        <v>42480</v>
      </c>
      <c r="F38" s="37" t="s">
        <v>91</v>
      </c>
      <c r="G38" s="37" t="str">
        <f>AB38</f>
        <v>complete</v>
      </c>
      <c r="H38" s="68">
        <v>228</v>
      </c>
      <c r="I38" s="37"/>
      <c r="J38" s="50">
        <v>42479</v>
      </c>
      <c r="K38" s="37" t="s">
        <v>203</v>
      </c>
      <c r="L38" s="38" t="s">
        <v>89</v>
      </c>
      <c r="M38" s="37" t="s">
        <v>123</v>
      </c>
      <c r="N38" s="37" t="s">
        <v>40</v>
      </c>
      <c r="O38" s="37" t="s">
        <v>40</v>
      </c>
      <c r="P38" s="37" t="s">
        <v>288</v>
      </c>
      <c r="Q38" s="37" t="s">
        <v>40</v>
      </c>
      <c r="R38" s="243" t="s">
        <v>190</v>
      </c>
      <c r="S38" s="37" t="s">
        <v>123</v>
      </c>
      <c r="T38" s="37" t="s">
        <v>40</v>
      </c>
      <c r="U38" s="37" t="s">
        <v>40</v>
      </c>
      <c r="V38" s="37" t="s">
        <v>94</v>
      </c>
      <c r="W38" s="37" t="s">
        <v>40</v>
      </c>
      <c r="X38" s="36" t="s">
        <v>40</v>
      </c>
      <c r="Y38" s="36" t="s">
        <v>74</v>
      </c>
      <c r="Z38" s="36" t="s">
        <v>501</v>
      </c>
      <c r="AA38" s="37" t="s">
        <v>214</v>
      </c>
      <c r="AB38" s="37" t="s">
        <v>40</v>
      </c>
      <c r="AC38" s="37" t="s">
        <v>82</v>
      </c>
      <c r="AD38" s="37" t="s">
        <v>297</v>
      </c>
      <c r="AE38" s="37" t="s">
        <v>295</v>
      </c>
      <c r="AF38" s="37" t="s">
        <v>170</v>
      </c>
      <c r="AH38" s="40" t="s">
        <v>312</v>
      </c>
    </row>
    <row r="39" spans="1:34" s="39" customFormat="1" ht="12.75" x14ac:dyDescent="0.25">
      <c r="A39" s="41" t="s">
        <v>36</v>
      </c>
      <c r="B39" s="46">
        <v>32</v>
      </c>
      <c r="C39" s="35" t="str">
        <f t="shared" si="0"/>
        <v>CommData-SR_32</v>
      </c>
      <c r="D39" s="35" t="str">
        <f t="shared" si="3"/>
        <v>CommData-SR_32_GWU-to-TBD (Potolicchio/Gerogetown?)</v>
      </c>
      <c r="E39" s="257">
        <v>42480</v>
      </c>
      <c r="F39" s="40" t="s">
        <v>91</v>
      </c>
      <c r="G39" s="40" t="str">
        <f>AB39</f>
        <v>No (postponed or cancelled)</v>
      </c>
      <c r="H39" s="258" t="s">
        <v>149</v>
      </c>
      <c r="I39" s="40" t="s">
        <v>149</v>
      </c>
      <c r="J39" s="40" t="s">
        <v>149</v>
      </c>
      <c r="K39" s="40" t="s">
        <v>149</v>
      </c>
      <c r="L39" s="262" t="s">
        <v>289</v>
      </c>
      <c r="M39" s="40" t="s">
        <v>123</v>
      </c>
      <c r="N39" s="40" t="s">
        <v>40</v>
      </c>
      <c r="O39" s="40" t="s">
        <v>125</v>
      </c>
      <c r="P39" s="40" t="s">
        <v>149</v>
      </c>
      <c r="Q39" s="257" t="s">
        <v>251</v>
      </c>
      <c r="R39" s="263" t="s">
        <v>290</v>
      </c>
      <c r="S39" s="40" t="s">
        <v>149</v>
      </c>
      <c r="T39" s="40" t="s">
        <v>149</v>
      </c>
      <c r="U39" s="40" t="s">
        <v>149</v>
      </c>
      <c r="V39" s="40" t="s">
        <v>149</v>
      </c>
      <c r="W39" s="257" t="s">
        <v>251</v>
      </c>
      <c r="X39" s="257" t="s">
        <v>251</v>
      </c>
      <c r="Y39" s="40" t="s">
        <v>149</v>
      </c>
      <c r="Z39" s="40" t="s">
        <v>149</v>
      </c>
      <c r="AA39" s="40" t="s">
        <v>149</v>
      </c>
      <c r="AB39" s="40" t="s">
        <v>776</v>
      </c>
      <c r="AC39" s="40" t="s">
        <v>149</v>
      </c>
      <c r="AD39" s="40" t="s">
        <v>291</v>
      </c>
      <c r="AE39" s="40" t="s">
        <v>17</v>
      </c>
      <c r="AF39" s="40" t="s">
        <v>292</v>
      </c>
      <c r="AH39" s="40" t="s">
        <v>18</v>
      </c>
    </row>
    <row r="40" spans="1:34" s="39" customFormat="1" ht="12.75" x14ac:dyDescent="0.25">
      <c r="A40" s="41" t="s">
        <v>36</v>
      </c>
      <c r="B40" s="46">
        <v>33</v>
      </c>
      <c r="C40" s="35" t="str">
        <f t="shared" si="0"/>
        <v>CommData-SR_33</v>
      </c>
      <c r="D40" s="35" t="str">
        <f t="shared" si="3"/>
        <v>CommData-SR_33_Stanford-to-UTHSC-SA</v>
      </c>
      <c r="E40" s="36">
        <v>42480</v>
      </c>
      <c r="F40" s="37" t="s">
        <v>91</v>
      </c>
      <c r="G40" s="37" t="str">
        <f>AB40</f>
        <v>complete</v>
      </c>
      <c r="H40" s="68">
        <v>3720866</v>
      </c>
      <c r="I40" s="37" t="s">
        <v>328</v>
      </c>
      <c r="J40" s="37" t="s">
        <v>149</v>
      </c>
      <c r="K40" s="43" t="s">
        <v>645</v>
      </c>
      <c r="L40" s="38" t="s">
        <v>155</v>
      </c>
      <c r="M40" s="37" t="s">
        <v>123</v>
      </c>
      <c r="N40" s="37" t="s">
        <v>40</v>
      </c>
      <c r="O40" s="37" t="s">
        <v>40</v>
      </c>
      <c r="P40" s="37" t="s">
        <v>293</v>
      </c>
      <c r="Q40" s="36" t="s">
        <v>40</v>
      </c>
      <c r="R40" s="243" t="s">
        <v>274</v>
      </c>
      <c r="S40" s="37" t="s">
        <v>123</v>
      </c>
      <c r="T40" s="37" t="s">
        <v>40</v>
      </c>
      <c r="U40" s="37" t="s">
        <v>40</v>
      </c>
      <c r="V40" s="37" t="s">
        <v>303</v>
      </c>
      <c r="W40" s="37" t="s">
        <v>40</v>
      </c>
      <c r="X40" s="36" t="s">
        <v>40</v>
      </c>
      <c r="Y40" s="36" t="s">
        <v>74</v>
      </c>
      <c r="Z40" s="36" t="s">
        <v>501</v>
      </c>
      <c r="AA40" s="37" t="s">
        <v>214</v>
      </c>
      <c r="AB40" s="37" t="s">
        <v>40</v>
      </c>
      <c r="AC40" s="37" t="s">
        <v>149</v>
      </c>
      <c r="AD40" s="37" t="s">
        <v>299</v>
      </c>
      <c r="AE40" s="37" t="s">
        <v>17</v>
      </c>
      <c r="AF40" s="37" t="s">
        <v>294</v>
      </c>
      <c r="AH40" s="40" t="s">
        <v>338</v>
      </c>
    </row>
    <row r="41" spans="1:34" s="39" customFormat="1" ht="12.75" x14ac:dyDescent="0.25">
      <c r="A41" s="41" t="s">
        <v>36</v>
      </c>
      <c r="B41" s="46">
        <v>34</v>
      </c>
      <c r="C41" s="35" t="str">
        <f t="shared" si="0"/>
        <v>CommData-SR_34</v>
      </c>
      <c r="D41" s="35" t="str">
        <f t="shared" si="3"/>
        <v>CommData-SR_34_USC-to-CNI</v>
      </c>
      <c r="E41" s="47">
        <v>42503</v>
      </c>
      <c r="F41" s="43" t="s">
        <v>91</v>
      </c>
      <c r="G41" s="43" t="str">
        <f>AB41</f>
        <v>complete</v>
      </c>
      <c r="H41" s="70">
        <v>2599028</v>
      </c>
      <c r="I41" s="43" t="s">
        <v>329</v>
      </c>
      <c r="J41" s="59">
        <v>42523</v>
      </c>
      <c r="K41" s="43" t="s">
        <v>203</v>
      </c>
      <c r="L41" s="48" t="s">
        <v>71</v>
      </c>
      <c r="M41" s="43" t="s">
        <v>123</v>
      </c>
      <c r="N41" s="43" t="s">
        <v>40</v>
      </c>
      <c r="O41" s="43" t="s">
        <v>40</v>
      </c>
      <c r="P41" s="43" t="s">
        <v>304</v>
      </c>
      <c r="Q41" s="43" t="s">
        <v>40</v>
      </c>
      <c r="R41" s="246" t="s">
        <v>296</v>
      </c>
      <c r="S41" s="43" t="s">
        <v>123</v>
      </c>
      <c r="T41" s="43" t="s">
        <v>40</v>
      </c>
      <c r="U41" s="43" t="s">
        <v>125</v>
      </c>
      <c r="V41" s="43" t="s">
        <v>305</v>
      </c>
      <c r="W41" s="43" t="s">
        <v>40</v>
      </c>
      <c r="X41" s="36" t="s">
        <v>40</v>
      </c>
      <c r="Y41" s="36" t="s">
        <v>74</v>
      </c>
      <c r="Z41" s="36" t="s">
        <v>501</v>
      </c>
      <c r="AA41" s="43" t="s">
        <v>214</v>
      </c>
      <c r="AB41" s="43" t="s">
        <v>40</v>
      </c>
      <c r="AC41" s="43" t="s">
        <v>149</v>
      </c>
      <c r="AD41" s="43" t="s">
        <v>331</v>
      </c>
      <c r="AE41" s="43" t="s">
        <v>40</v>
      </c>
      <c r="AF41" s="43" t="s">
        <v>310</v>
      </c>
      <c r="AH41" s="40" t="s">
        <v>312</v>
      </c>
    </row>
    <row r="42" spans="1:34" s="39" customFormat="1" ht="12.75" x14ac:dyDescent="0.25">
      <c r="A42" s="41" t="s">
        <v>36</v>
      </c>
      <c r="B42" s="46">
        <v>35</v>
      </c>
      <c r="C42" s="35" t="str">
        <f t="shared" si="0"/>
        <v>CommData-SR_35</v>
      </c>
      <c r="D42" s="35" t="str">
        <f t="shared" si="3"/>
        <v>CommData-SR_35_St. Barnabas-to-Wake Forest</v>
      </c>
      <c r="E42" s="36">
        <v>42523</v>
      </c>
      <c r="F42" s="36" t="s">
        <v>91</v>
      </c>
      <c r="G42" s="37" t="str">
        <f t="shared" ref="G42:G47" si="4">AB42</f>
        <v>complete</v>
      </c>
      <c r="H42" s="37" t="s">
        <v>460</v>
      </c>
      <c r="I42" s="36"/>
      <c r="J42" s="50">
        <v>42523</v>
      </c>
      <c r="K42" s="37" t="s">
        <v>203</v>
      </c>
      <c r="L42" s="232" t="s">
        <v>190</v>
      </c>
      <c r="M42" s="37" t="s">
        <v>123</v>
      </c>
      <c r="N42" s="37" t="s">
        <v>40</v>
      </c>
      <c r="O42" s="37" t="s">
        <v>40</v>
      </c>
      <c r="P42" s="37" t="s">
        <v>94</v>
      </c>
      <c r="Q42" s="37" t="s">
        <v>40</v>
      </c>
      <c r="R42" s="243" t="s">
        <v>309</v>
      </c>
      <c r="S42" s="37" t="s">
        <v>123</v>
      </c>
      <c r="T42" s="37" t="s">
        <v>40</v>
      </c>
      <c r="U42" s="37" t="s">
        <v>125</v>
      </c>
      <c r="V42" s="37" t="s">
        <v>343</v>
      </c>
      <c r="W42" s="37" t="s">
        <v>40</v>
      </c>
      <c r="X42" s="36" t="s">
        <v>40</v>
      </c>
      <c r="Y42" s="36" t="s">
        <v>74</v>
      </c>
      <c r="Z42" s="36" t="s">
        <v>501</v>
      </c>
      <c r="AA42" s="37" t="s">
        <v>214</v>
      </c>
      <c r="AB42" s="37" t="s">
        <v>40</v>
      </c>
      <c r="AC42" s="37" t="s">
        <v>82</v>
      </c>
      <c r="AD42" s="37"/>
      <c r="AE42" s="37" t="s">
        <v>40</v>
      </c>
      <c r="AF42" s="37" t="s">
        <v>344</v>
      </c>
      <c r="AH42" s="40" t="s">
        <v>594</v>
      </c>
    </row>
    <row r="43" spans="1:34" s="39" customFormat="1" ht="12.75" x14ac:dyDescent="0.25">
      <c r="A43" s="41" t="s">
        <v>36</v>
      </c>
      <c r="B43" s="46">
        <v>36</v>
      </c>
      <c r="C43" s="35" t="str">
        <f t="shared" si="0"/>
        <v>CommData-SR_36</v>
      </c>
      <c r="D43" s="35" t="str">
        <f t="shared" si="3"/>
        <v>CommData-SR_36_UCLA-to-USC</v>
      </c>
      <c r="E43" s="36">
        <v>42551</v>
      </c>
      <c r="F43" s="37" t="s">
        <v>91</v>
      </c>
      <c r="G43" s="37" t="str">
        <f t="shared" si="4"/>
        <v>complete</v>
      </c>
      <c r="H43" s="37">
        <v>3488441</v>
      </c>
      <c r="I43" s="37">
        <v>189569</v>
      </c>
      <c r="J43" s="37" t="s">
        <v>162</v>
      </c>
      <c r="K43" s="43" t="s">
        <v>645</v>
      </c>
      <c r="L43" s="232" t="s">
        <v>11</v>
      </c>
      <c r="M43" s="113" t="s">
        <v>123</v>
      </c>
      <c r="N43" s="37" t="s">
        <v>40</v>
      </c>
      <c r="O43" s="37" t="s">
        <v>40</v>
      </c>
      <c r="P43" s="37" t="s">
        <v>345</v>
      </c>
      <c r="Q43" s="37" t="s">
        <v>108</v>
      </c>
      <c r="R43" s="243" t="s">
        <v>71</v>
      </c>
      <c r="S43" s="37" t="s">
        <v>123</v>
      </c>
      <c r="T43" s="37" t="s">
        <v>40</v>
      </c>
      <c r="U43" s="37"/>
      <c r="V43" s="37"/>
      <c r="W43" s="36" t="s">
        <v>40</v>
      </c>
      <c r="X43" s="36" t="s">
        <v>40</v>
      </c>
      <c r="Y43" s="36" t="s">
        <v>74</v>
      </c>
      <c r="Z43" s="36" t="s">
        <v>501</v>
      </c>
      <c r="AA43" s="37" t="s">
        <v>377</v>
      </c>
      <c r="AB43" s="37" t="s">
        <v>40</v>
      </c>
      <c r="AC43" s="37" t="s">
        <v>82</v>
      </c>
      <c r="AD43" s="37" t="s">
        <v>378</v>
      </c>
      <c r="AE43" s="37" t="s">
        <v>40</v>
      </c>
      <c r="AF43" s="37" t="s">
        <v>379</v>
      </c>
      <c r="AH43" s="60"/>
    </row>
    <row r="44" spans="1:34" s="39" customFormat="1" ht="12.75" x14ac:dyDescent="0.25">
      <c r="A44" s="41" t="s">
        <v>36</v>
      </c>
      <c r="B44" s="46">
        <v>37</v>
      </c>
      <c r="C44" s="35" t="str">
        <f t="shared" si="0"/>
        <v>CommData-SR_37</v>
      </c>
      <c r="D44" s="35" t="str">
        <f t="shared" si="3"/>
        <v>CommData-SR_37_Froedtert-to-Regional Memorial Hospital</v>
      </c>
      <c r="E44" s="36">
        <v>42565</v>
      </c>
      <c r="F44" s="37" t="s">
        <v>91</v>
      </c>
      <c r="G44" s="37" t="str">
        <f t="shared" si="4"/>
        <v>complete</v>
      </c>
      <c r="H44" s="37">
        <v>3800407</v>
      </c>
      <c r="I44" s="37">
        <v>190812</v>
      </c>
      <c r="J44" s="50">
        <v>42569</v>
      </c>
      <c r="K44" s="37" t="s">
        <v>203</v>
      </c>
      <c r="L44" s="232" t="s">
        <v>198</v>
      </c>
      <c r="M44" s="113" t="s">
        <v>123</v>
      </c>
      <c r="N44" s="37" t="s">
        <v>40</v>
      </c>
      <c r="O44" s="37" t="s">
        <v>125</v>
      </c>
      <c r="P44" s="37" t="s">
        <v>209</v>
      </c>
      <c r="Q44" s="37" t="s">
        <v>40</v>
      </c>
      <c r="R44" s="243" t="s">
        <v>452</v>
      </c>
      <c r="S44" s="37" t="s">
        <v>123</v>
      </c>
      <c r="T44" s="37" t="s">
        <v>40</v>
      </c>
      <c r="U44" s="37" t="s">
        <v>40</v>
      </c>
      <c r="V44" s="37" t="s">
        <v>453</v>
      </c>
      <c r="W44" s="37" t="s">
        <v>40</v>
      </c>
      <c r="X44" s="36" t="s">
        <v>40</v>
      </c>
      <c r="Y44" s="36" t="s">
        <v>74</v>
      </c>
      <c r="Z44" s="36" t="s">
        <v>501</v>
      </c>
      <c r="AA44" s="37" t="s">
        <v>214</v>
      </c>
      <c r="AB44" s="37" t="s">
        <v>40</v>
      </c>
      <c r="AC44" s="37" t="s">
        <v>82</v>
      </c>
      <c r="AD44" s="37"/>
      <c r="AE44" s="37" t="s">
        <v>66</v>
      </c>
      <c r="AF44" s="37" t="s">
        <v>454</v>
      </c>
      <c r="AH44" s="60"/>
    </row>
    <row r="45" spans="1:34" s="39" customFormat="1" ht="12.75" x14ac:dyDescent="0.25">
      <c r="A45" s="41" t="s">
        <v>36</v>
      </c>
      <c r="B45" s="46">
        <v>38</v>
      </c>
      <c r="C45" s="35" t="str">
        <f t="shared" si="0"/>
        <v>CommData-SR_38</v>
      </c>
      <c r="D45" s="35" t="str">
        <f t="shared" si="3"/>
        <v>CommData-SR_38_NYU-to-Albany</v>
      </c>
      <c r="E45" s="257">
        <v>42576</v>
      </c>
      <c r="F45" s="40" t="s">
        <v>91</v>
      </c>
      <c r="G45" s="40" t="str">
        <f t="shared" si="4"/>
        <v>No (postponed or cancelled)</v>
      </c>
      <c r="H45" s="258" t="s">
        <v>149</v>
      </c>
      <c r="I45" s="258" t="s">
        <v>149</v>
      </c>
      <c r="J45" s="258" t="s">
        <v>149</v>
      </c>
      <c r="K45" s="40" t="s">
        <v>203</v>
      </c>
      <c r="L45" s="260" t="s">
        <v>89</v>
      </c>
      <c r="M45" s="40" t="s">
        <v>123</v>
      </c>
      <c r="N45" s="40" t="s">
        <v>40</v>
      </c>
      <c r="O45" s="40" t="s">
        <v>40</v>
      </c>
      <c r="P45" s="40" t="s">
        <v>92</v>
      </c>
      <c r="Q45" s="40" t="s">
        <v>251</v>
      </c>
      <c r="R45" s="261" t="s">
        <v>153</v>
      </c>
      <c r="S45" s="40" t="s">
        <v>123</v>
      </c>
      <c r="T45" s="40" t="s">
        <v>40</v>
      </c>
      <c r="U45" s="40" t="s">
        <v>125</v>
      </c>
      <c r="V45" s="40" t="s">
        <v>276</v>
      </c>
      <c r="W45" s="40" t="s">
        <v>251</v>
      </c>
      <c r="X45" s="257" t="s">
        <v>149</v>
      </c>
      <c r="Y45" s="257" t="s">
        <v>149</v>
      </c>
      <c r="Z45" s="257" t="s">
        <v>149</v>
      </c>
      <c r="AA45" s="257" t="s">
        <v>149</v>
      </c>
      <c r="AB45" s="40" t="s">
        <v>776</v>
      </c>
      <c r="AC45" s="257" t="s">
        <v>149</v>
      </c>
      <c r="AD45" s="257" t="s">
        <v>149</v>
      </c>
      <c r="AE45" s="257" t="s">
        <v>149</v>
      </c>
      <c r="AF45" s="257" t="s">
        <v>149</v>
      </c>
      <c r="AH45" s="60"/>
    </row>
    <row r="46" spans="1:34" s="39" customFormat="1" ht="12.75" x14ac:dyDescent="0.25">
      <c r="A46" s="41" t="s">
        <v>36</v>
      </c>
      <c r="B46" s="46">
        <v>39</v>
      </c>
      <c r="C46" s="35" t="str">
        <f t="shared" si="0"/>
        <v>CommData-SR_39</v>
      </c>
      <c r="D46" s="35" t="str">
        <f t="shared" si="3"/>
        <v>CommData-SR_39_Columbia-to-TGH-USF</v>
      </c>
      <c r="E46" s="36">
        <v>42592</v>
      </c>
      <c r="F46" s="37" t="s">
        <v>461</v>
      </c>
      <c r="G46" s="37" t="str">
        <f t="shared" si="4"/>
        <v>complete</v>
      </c>
      <c r="H46" s="37">
        <v>3797308</v>
      </c>
      <c r="I46" s="37">
        <v>190561</v>
      </c>
      <c r="J46" s="50">
        <v>42597</v>
      </c>
      <c r="K46" s="43" t="s">
        <v>645</v>
      </c>
      <c r="L46" s="232" t="s">
        <v>462</v>
      </c>
      <c r="M46" s="37" t="s">
        <v>123</v>
      </c>
      <c r="N46" s="37" t="s">
        <v>40</v>
      </c>
      <c r="O46" s="37" t="s">
        <v>40</v>
      </c>
      <c r="P46" s="37" t="s">
        <v>463</v>
      </c>
      <c r="Q46" s="37" t="s">
        <v>40</v>
      </c>
      <c r="R46" s="243" t="s">
        <v>465</v>
      </c>
      <c r="S46" s="37" t="s">
        <v>123</v>
      </c>
      <c r="T46" s="37" t="s">
        <v>40</v>
      </c>
      <c r="U46" s="37" t="s">
        <v>40</v>
      </c>
      <c r="V46" s="37" t="s">
        <v>467</v>
      </c>
      <c r="W46" s="37" t="s">
        <v>40</v>
      </c>
      <c r="X46" s="36" t="s">
        <v>40</v>
      </c>
      <c r="Y46" s="36" t="s">
        <v>74</v>
      </c>
      <c r="Z46" s="36" t="s">
        <v>501</v>
      </c>
      <c r="AA46" s="37" t="s">
        <v>214</v>
      </c>
      <c r="AB46" s="37" t="s">
        <v>40</v>
      </c>
      <c r="AC46" s="37" t="s">
        <v>82</v>
      </c>
      <c r="AD46" s="37"/>
      <c r="AE46" s="37" t="s">
        <v>66</v>
      </c>
      <c r="AF46" s="37" t="s">
        <v>464</v>
      </c>
      <c r="AH46" s="60"/>
    </row>
    <row r="47" spans="1:34" s="39" customFormat="1" ht="12.75" x14ac:dyDescent="0.25">
      <c r="A47" s="41" t="s">
        <v>36</v>
      </c>
      <c r="B47" s="46">
        <v>40</v>
      </c>
      <c r="C47" s="35" t="str">
        <f t="shared" si="0"/>
        <v>CommData-SR_40</v>
      </c>
      <c r="D47" s="35" t="str">
        <f t="shared" si="3"/>
        <v>CommData-SR_40_Swedish-to-Stanford</v>
      </c>
      <c r="E47" s="36">
        <v>42597</v>
      </c>
      <c r="F47" s="37" t="s">
        <v>91</v>
      </c>
      <c r="G47" s="37" t="str">
        <f t="shared" si="4"/>
        <v>complete</v>
      </c>
      <c r="H47" s="37">
        <v>3596906</v>
      </c>
      <c r="I47" s="37">
        <v>190258</v>
      </c>
      <c r="J47" s="37" t="s">
        <v>162</v>
      </c>
      <c r="K47" s="37" t="s">
        <v>203</v>
      </c>
      <c r="L47" s="232" t="s">
        <v>32</v>
      </c>
      <c r="M47" s="37" t="s">
        <v>123</v>
      </c>
      <c r="N47" s="37" t="s">
        <v>40</v>
      </c>
      <c r="O47" s="37" t="s">
        <v>125</v>
      </c>
      <c r="P47" s="37" t="s">
        <v>161</v>
      </c>
      <c r="Q47" s="37" t="s">
        <v>40</v>
      </c>
      <c r="R47" s="243" t="s">
        <v>155</v>
      </c>
      <c r="S47" s="37" t="s">
        <v>123</v>
      </c>
      <c r="T47" s="37" t="s">
        <v>40</v>
      </c>
      <c r="U47" s="37" t="s">
        <v>40</v>
      </c>
      <c r="V47" s="37"/>
      <c r="W47" s="37" t="s">
        <v>251</v>
      </c>
      <c r="X47" s="36" t="s">
        <v>40</v>
      </c>
      <c r="Y47" s="36" t="s">
        <v>74</v>
      </c>
      <c r="Z47" s="36" t="s">
        <v>501</v>
      </c>
      <c r="AA47" s="37" t="s">
        <v>214</v>
      </c>
      <c r="AB47" s="37" t="s">
        <v>40</v>
      </c>
      <c r="AC47" s="37" t="s">
        <v>82</v>
      </c>
      <c r="AD47" s="37"/>
      <c r="AE47" s="37" t="s">
        <v>66</v>
      </c>
      <c r="AF47" s="37" t="s">
        <v>469</v>
      </c>
      <c r="AH47" s="60"/>
    </row>
    <row r="48" spans="1:34" s="39" customFormat="1" ht="12.75" x14ac:dyDescent="0.25">
      <c r="A48" s="41" t="s">
        <v>36</v>
      </c>
      <c r="B48" s="46">
        <v>41</v>
      </c>
      <c r="C48" s="35" t="str">
        <f t="shared" si="0"/>
        <v>CommData-SR_41</v>
      </c>
      <c r="D48" s="35" t="str">
        <f t="shared" si="3"/>
        <v>CommData-SR_41_UCLA-to-Idaho Comprensive Epliepsy Center</v>
      </c>
      <c r="E48" s="138">
        <v>42606</v>
      </c>
      <c r="F48" s="49" t="s">
        <v>91</v>
      </c>
      <c r="G48" s="57" t="str">
        <f>AB48</f>
        <v>No</v>
      </c>
      <c r="H48" s="67" t="s">
        <v>479</v>
      </c>
      <c r="I48" s="49">
        <v>189274</v>
      </c>
      <c r="J48" s="143">
        <v>42644</v>
      </c>
      <c r="K48" s="49" t="s">
        <v>203</v>
      </c>
      <c r="L48" s="58" t="s">
        <v>11</v>
      </c>
      <c r="M48" s="57" t="s">
        <v>123</v>
      </c>
      <c r="N48" s="49" t="s">
        <v>40</v>
      </c>
      <c r="O48" s="49" t="s">
        <v>40</v>
      </c>
      <c r="P48" s="49" t="s">
        <v>345</v>
      </c>
      <c r="Q48" s="49" t="s">
        <v>251</v>
      </c>
      <c r="R48" s="247" t="s">
        <v>470</v>
      </c>
      <c r="S48" s="57" t="s">
        <v>246</v>
      </c>
      <c r="T48" s="189" t="s">
        <v>129</v>
      </c>
      <c r="U48" s="189" t="s">
        <v>129</v>
      </c>
      <c r="V48" s="49" t="s">
        <v>471</v>
      </c>
      <c r="W48" s="49" t="s">
        <v>251</v>
      </c>
      <c r="X48" s="49" t="s">
        <v>251</v>
      </c>
      <c r="Y48" s="49" t="s">
        <v>149</v>
      </c>
      <c r="Z48" s="49" t="s">
        <v>503</v>
      </c>
      <c r="AA48" s="49" t="s">
        <v>149</v>
      </c>
      <c r="AB48" s="49" t="s">
        <v>10</v>
      </c>
      <c r="AC48" s="49" t="s">
        <v>82</v>
      </c>
      <c r="AD48" s="49" t="s">
        <v>513</v>
      </c>
      <c r="AE48" s="57" t="s">
        <v>68</v>
      </c>
      <c r="AF48" s="49" t="s">
        <v>472</v>
      </c>
      <c r="AH48" s="60"/>
    </row>
    <row r="49" spans="1:34" s="39" customFormat="1" ht="12.75" x14ac:dyDescent="0.25">
      <c r="A49" s="41" t="s">
        <v>36</v>
      </c>
      <c r="B49" s="46">
        <v>42</v>
      </c>
      <c r="C49" s="35" t="str">
        <f t="shared" ref="C49" si="5">CONCATENATE(A49, B49)</f>
        <v>CommData-SR_42</v>
      </c>
      <c r="D49" s="35" t="str">
        <f>CONCATENATE(C49,"_",L49,"-to-",R49)</f>
        <v>CommData-SR_42_OHSU-to-Providence Brain and Spine Institute</v>
      </c>
      <c r="E49" s="138">
        <v>42606</v>
      </c>
      <c r="F49" s="49" t="s">
        <v>91</v>
      </c>
      <c r="G49" s="57" t="str">
        <f>AB49</f>
        <v>No</v>
      </c>
      <c r="H49" s="67" t="s">
        <v>481</v>
      </c>
      <c r="I49" s="49" t="s">
        <v>149</v>
      </c>
      <c r="J49" s="143">
        <v>42644</v>
      </c>
      <c r="K49" s="49" t="s">
        <v>203</v>
      </c>
      <c r="L49" s="58" t="s">
        <v>473</v>
      </c>
      <c r="M49" s="57" t="s">
        <v>123</v>
      </c>
      <c r="N49" s="49" t="s">
        <v>40</v>
      </c>
      <c r="O49" s="49" t="s">
        <v>40</v>
      </c>
      <c r="P49" s="49" t="s">
        <v>474</v>
      </c>
      <c r="Q49" s="49" t="s">
        <v>251</v>
      </c>
      <c r="R49" s="247" t="s">
        <v>498</v>
      </c>
      <c r="S49" s="57" t="s">
        <v>246</v>
      </c>
      <c r="T49" s="189" t="s">
        <v>129</v>
      </c>
      <c r="U49" s="189" t="s">
        <v>129</v>
      </c>
      <c r="V49" s="49" t="s">
        <v>475</v>
      </c>
      <c r="W49" s="49" t="s">
        <v>251</v>
      </c>
      <c r="X49" s="49" t="s">
        <v>251</v>
      </c>
      <c r="Y49" s="49" t="s">
        <v>501</v>
      </c>
      <c r="Z49" s="49" t="s">
        <v>503</v>
      </c>
      <c r="AA49" s="49" t="s">
        <v>506</v>
      </c>
      <c r="AB49" s="49" t="s">
        <v>10</v>
      </c>
      <c r="AC49" s="49" t="s">
        <v>82</v>
      </c>
      <c r="AD49" s="49"/>
      <c r="AE49" s="57" t="s">
        <v>68</v>
      </c>
      <c r="AF49" s="49" t="s">
        <v>243</v>
      </c>
      <c r="AH49" s="60"/>
    </row>
    <row r="50" spans="1:34" s="39" customFormat="1" ht="12.75" x14ac:dyDescent="0.25">
      <c r="A50" s="41" t="s">
        <v>36</v>
      </c>
      <c r="B50" s="46">
        <v>43</v>
      </c>
      <c r="C50" s="35" t="str">
        <f t="shared" si="0"/>
        <v>CommData-SR_43</v>
      </c>
      <c r="D50" s="35" t="str">
        <f t="shared" si="3"/>
        <v>CommData-SR_43_UCLA-to-Texas Epilepsy Group</v>
      </c>
      <c r="E50" s="36">
        <v>42606</v>
      </c>
      <c r="F50" s="37" t="s">
        <v>91</v>
      </c>
      <c r="G50" s="37" t="str">
        <f>AB50</f>
        <v>complete</v>
      </c>
      <c r="H50" s="68" t="s">
        <v>477</v>
      </c>
      <c r="I50" s="37">
        <v>192554</v>
      </c>
      <c r="J50" s="50" t="s">
        <v>162</v>
      </c>
      <c r="K50" s="37" t="s">
        <v>203</v>
      </c>
      <c r="L50" s="232" t="s">
        <v>11</v>
      </c>
      <c r="M50" s="37" t="s">
        <v>123</v>
      </c>
      <c r="N50" s="37" t="s">
        <v>40</v>
      </c>
      <c r="O50" s="37" t="s">
        <v>40</v>
      </c>
      <c r="P50" s="53" t="s">
        <v>480</v>
      </c>
      <c r="Q50" s="37" t="s">
        <v>40</v>
      </c>
      <c r="R50" s="243" t="s">
        <v>476</v>
      </c>
      <c r="S50" s="37" t="s">
        <v>123</v>
      </c>
      <c r="T50" s="37" t="s">
        <v>40</v>
      </c>
      <c r="U50" s="37" t="s">
        <v>40</v>
      </c>
      <c r="V50" s="37" t="s">
        <v>223</v>
      </c>
      <c r="W50" s="37" t="s">
        <v>40</v>
      </c>
      <c r="X50" s="37" t="s">
        <v>40</v>
      </c>
      <c r="Y50" s="37" t="s">
        <v>74</v>
      </c>
      <c r="Z50" s="37" t="s">
        <v>501</v>
      </c>
      <c r="AA50" s="37" t="s">
        <v>214</v>
      </c>
      <c r="AB50" s="37" t="s">
        <v>40</v>
      </c>
      <c r="AC50" s="37" t="s">
        <v>82</v>
      </c>
      <c r="AD50" s="37" t="s">
        <v>493</v>
      </c>
      <c r="AE50" s="37" t="s">
        <v>66</v>
      </c>
      <c r="AF50" s="37" t="s">
        <v>478</v>
      </c>
      <c r="AH50" s="60"/>
    </row>
    <row r="51" spans="1:34" s="39" customFormat="1" ht="12.75" x14ac:dyDescent="0.25">
      <c r="A51" s="41" t="s">
        <v>36</v>
      </c>
      <c r="B51" s="46">
        <v>44</v>
      </c>
      <c r="C51" s="35" t="str">
        <f t="shared" si="0"/>
        <v>CommData-SR_44</v>
      </c>
      <c r="D51" s="35" t="str">
        <f t="shared" si="3"/>
        <v>CommData-SR_44_Swedish-to-Providence Brain and Spine Institute</v>
      </c>
      <c r="E51" s="56">
        <v>42640</v>
      </c>
      <c r="F51" s="49" t="s">
        <v>91</v>
      </c>
      <c r="G51" s="49" t="str">
        <f t="shared" ref="G51:G84" si="6">AB51</f>
        <v>No</v>
      </c>
      <c r="H51" s="67" t="s">
        <v>149</v>
      </c>
      <c r="I51" s="49" t="s">
        <v>149</v>
      </c>
      <c r="J51" s="67" t="s">
        <v>149</v>
      </c>
      <c r="K51" s="49" t="s">
        <v>203</v>
      </c>
      <c r="L51" s="58" t="s">
        <v>32</v>
      </c>
      <c r="M51" s="49" t="s">
        <v>123</v>
      </c>
      <c r="N51" s="49" t="s">
        <v>40</v>
      </c>
      <c r="O51" s="49" t="s">
        <v>125</v>
      </c>
      <c r="P51" s="49" t="s">
        <v>511</v>
      </c>
      <c r="Q51" s="49" t="s">
        <v>251</v>
      </c>
      <c r="R51" s="247" t="s">
        <v>498</v>
      </c>
      <c r="S51" s="57" t="s">
        <v>246</v>
      </c>
      <c r="T51" s="189" t="s">
        <v>129</v>
      </c>
      <c r="U51" s="189" t="s">
        <v>129</v>
      </c>
      <c r="V51" s="49" t="s">
        <v>475</v>
      </c>
      <c r="W51" s="49" t="s">
        <v>251</v>
      </c>
      <c r="X51" s="49" t="s">
        <v>251</v>
      </c>
      <c r="Y51" s="49" t="s">
        <v>149</v>
      </c>
      <c r="Z51" s="49" t="s">
        <v>503</v>
      </c>
      <c r="AA51" s="49" t="s">
        <v>506</v>
      </c>
      <c r="AB51" s="49" t="s">
        <v>10</v>
      </c>
      <c r="AC51" s="49" t="s">
        <v>82</v>
      </c>
      <c r="AD51" s="49"/>
      <c r="AE51" s="49" t="s">
        <v>68</v>
      </c>
      <c r="AF51" s="49" t="s">
        <v>243</v>
      </c>
      <c r="AH51" s="60"/>
    </row>
    <row r="52" spans="1:34" s="39" customFormat="1" ht="12.75" x14ac:dyDescent="0.25">
      <c r="A52" s="41" t="s">
        <v>36</v>
      </c>
      <c r="B52" s="46">
        <v>45</v>
      </c>
      <c r="C52" s="35" t="str">
        <f t="shared" si="0"/>
        <v>CommData-SR_45</v>
      </c>
      <c r="D52" s="35" t="str">
        <f t="shared" si="3"/>
        <v>CommData-SR_45_Swedish-to-Rockwood Neurology Center</v>
      </c>
      <c r="E52" s="36">
        <v>42640</v>
      </c>
      <c r="F52" s="37" t="s">
        <v>91</v>
      </c>
      <c r="G52" s="37" t="str">
        <f t="shared" si="6"/>
        <v>complete</v>
      </c>
      <c r="H52" s="37">
        <v>3988413</v>
      </c>
      <c r="I52" s="37">
        <v>192427</v>
      </c>
      <c r="J52" s="50">
        <v>42648</v>
      </c>
      <c r="K52" s="43" t="s">
        <v>203</v>
      </c>
      <c r="L52" s="232" t="s">
        <v>32</v>
      </c>
      <c r="M52" s="37" t="s">
        <v>123</v>
      </c>
      <c r="N52" s="37" t="s">
        <v>40</v>
      </c>
      <c r="O52" s="37" t="s">
        <v>125</v>
      </c>
      <c r="P52" s="53" t="s">
        <v>511</v>
      </c>
      <c r="Q52" s="37" t="s">
        <v>40</v>
      </c>
      <c r="R52" s="243" t="s">
        <v>510</v>
      </c>
      <c r="S52" s="37" t="s">
        <v>246</v>
      </c>
      <c r="T52" s="37" t="s">
        <v>129</v>
      </c>
      <c r="U52" s="37" t="s">
        <v>224</v>
      </c>
      <c r="V52" s="37" t="s">
        <v>512</v>
      </c>
      <c r="W52" s="37" t="s">
        <v>40</v>
      </c>
      <c r="X52" s="37" t="s">
        <v>40</v>
      </c>
      <c r="Y52" s="37" t="s">
        <v>501</v>
      </c>
      <c r="Z52" s="36" t="s">
        <v>501</v>
      </c>
      <c r="AA52" s="37" t="s">
        <v>506</v>
      </c>
      <c r="AB52" s="37" t="s">
        <v>40</v>
      </c>
      <c r="AC52" s="37" t="s">
        <v>82</v>
      </c>
      <c r="AD52" s="37" t="s">
        <v>661</v>
      </c>
      <c r="AE52" s="37" t="s">
        <v>68</v>
      </c>
      <c r="AF52" s="37" t="s">
        <v>243</v>
      </c>
      <c r="AH52" s="60"/>
    </row>
    <row r="53" spans="1:34" s="39" customFormat="1" ht="12.75" x14ac:dyDescent="0.25">
      <c r="A53" s="41" t="s">
        <v>36</v>
      </c>
      <c r="B53" s="46">
        <v>46</v>
      </c>
      <c r="C53" s="35" t="str">
        <f t="shared" si="0"/>
        <v>CommData-SR_46</v>
      </c>
      <c r="D53" s="35" t="str">
        <f t="shared" si="3"/>
        <v>CommData-SR_46_Harborview-to-Rockwood Neurology Center</v>
      </c>
      <c r="E53" s="56">
        <v>42640</v>
      </c>
      <c r="F53" s="49" t="s">
        <v>91</v>
      </c>
      <c r="G53" s="49" t="str">
        <f t="shared" si="6"/>
        <v>No</v>
      </c>
      <c r="H53" s="67" t="s">
        <v>149</v>
      </c>
      <c r="I53" s="49" t="s">
        <v>149</v>
      </c>
      <c r="J53" s="67" t="s">
        <v>149</v>
      </c>
      <c r="K53" s="49" t="s">
        <v>203</v>
      </c>
      <c r="L53" s="58" t="s">
        <v>239</v>
      </c>
      <c r="M53" s="49" t="s">
        <v>123</v>
      </c>
      <c r="N53" s="49" t="s">
        <v>40</v>
      </c>
      <c r="O53" s="49" t="s">
        <v>40</v>
      </c>
      <c r="P53" s="49" t="s">
        <v>240</v>
      </c>
      <c r="Q53" s="49" t="s">
        <v>251</v>
      </c>
      <c r="R53" s="247" t="s">
        <v>510</v>
      </c>
      <c r="S53" s="49" t="s">
        <v>246</v>
      </c>
      <c r="T53" s="189" t="s">
        <v>129</v>
      </c>
      <c r="U53" s="189" t="s">
        <v>129</v>
      </c>
      <c r="V53" s="49" t="s">
        <v>512</v>
      </c>
      <c r="W53" s="49" t="s">
        <v>251</v>
      </c>
      <c r="X53" s="49" t="s">
        <v>251</v>
      </c>
      <c r="Y53" s="49" t="s">
        <v>149</v>
      </c>
      <c r="Z53" s="49" t="s">
        <v>503</v>
      </c>
      <c r="AA53" s="49" t="s">
        <v>506</v>
      </c>
      <c r="AB53" s="49" t="s">
        <v>10</v>
      </c>
      <c r="AC53" s="49" t="s">
        <v>82</v>
      </c>
      <c r="AD53" s="49"/>
      <c r="AE53" s="49" t="s">
        <v>68</v>
      </c>
      <c r="AF53" s="49" t="s">
        <v>243</v>
      </c>
      <c r="AH53" s="60"/>
    </row>
    <row r="54" spans="1:34" s="39" customFormat="1" ht="12.75" x14ac:dyDescent="0.25">
      <c r="A54" s="41" t="s">
        <v>36</v>
      </c>
      <c r="B54" s="46">
        <v>47</v>
      </c>
      <c r="C54" s="35" t="str">
        <f t="shared" si="0"/>
        <v>CommData-SR_47</v>
      </c>
      <c r="D54" s="35" t="str">
        <f t="shared" si="3"/>
        <v>CommData-SR_47_Froedtert-to-Holy Cross</v>
      </c>
      <c r="E54" s="36">
        <v>42643</v>
      </c>
      <c r="F54" s="37" t="s">
        <v>91</v>
      </c>
      <c r="G54" s="37" t="str">
        <f t="shared" si="6"/>
        <v>complete</v>
      </c>
      <c r="H54" s="37">
        <v>3800407</v>
      </c>
      <c r="I54" s="37">
        <v>190812</v>
      </c>
      <c r="J54" s="50">
        <v>42669</v>
      </c>
      <c r="K54" s="37" t="s">
        <v>203</v>
      </c>
      <c r="L54" s="232" t="s">
        <v>198</v>
      </c>
      <c r="M54" s="113" t="s">
        <v>123</v>
      </c>
      <c r="N54" s="37" t="s">
        <v>40</v>
      </c>
      <c r="O54" s="37" t="s">
        <v>125</v>
      </c>
      <c r="P54" s="37" t="s">
        <v>560</v>
      </c>
      <c r="Q54" s="37" t="s">
        <v>40</v>
      </c>
      <c r="R54" s="243" t="s">
        <v>514</v>
      </c>
      <c r="S54" s="37" t="s">
        <v>123</v>
      </c>
      <c r="T54" s="37" t="s">
        <v>40</v>
      </c>
      <c r="U54" s="37" t="s">
        <v>224</v>
      </c>
      <c r="V54" s="37" t="s">
        <v>561</v>
      </c>
      <c r="W54" s="37" t="s">
        <v>40</v>
      </c>
      <c r="X54" s="37" t="s">
        <v>40</v>
      </c>
      <c r="Y54" s="37" t="s">
        <v>501</v>
      </c>
      <c r="Z54" s="37" t="s">
        <v>501</v>
      </c>
      <c r="AA54" s="37" t="s">
        <v>214</v>
      </c>
      <c r="AB54" s="37" t="s">
        <v>40</v>
      </c>
      <c r="AC54" s="37" t="s">
        <v>82</v>
      </c>
      <c r="AD54" s="37" t="s">
        <v>562</v>
      </c>
      <c r="AE54" s="37" t="s">
        <v>66</v>
      </c>
      <c r="AF54" s="37" t="s">
        <v>454</v>
      </c>
      <c r="AH54" s="60"/>
    </row>
    <row r="55" spans="1:34" s="39" customFormat="1" ht="12.75" x14ac:dyDescent="0.25">
      <c r="A55" s="41" t="s">
        <v>36</v>
      </c>
      <c r="B55" s="46">
        <v>48</v>
      </c>
      <c r="C55" s="35" t="str">
        <f t="shared" si="0"/>
        <v>CommData-SR_48</v>
      </c>
      <c r="D55" s="35" t="str">
        <f t="shared" si="3"/>
        <v>CommData-SR_48_MayoMN-to-OHSU</v>
      </c>
      <c r="E55" s="36">
        <v>42657</v>
      </c>
      <c r="F55" s="37" t="s">
        <v>91</v>
      </c>
      <c r="G55" s="37" t="str">
        <f t="shared" si="6"/>
        <v>complete</v>
      </c>
      <c r="H55" s="37">
        <v>2338712</v>
      </c>
      <c r="I55" s="37">
        <v>189773</v>
      </c>
      <c r="J55" s="50">
        <v>42657</v>
      </c>
      <c r="K55" s="43" t="s">
        <v>645</v>
      </c>
      <c r="L55" s="232" t="s">
        <v>132</v>
      </c>
      <c r="M55" s="113" t="s">
        <v>123</v>
      </c>
      <c r="N55" s="37" t="s">
        <v>40</v>
      </c>
      <c r="O55" s="37" t="s">
        <v>125</v>
      </c>
      <c r="P55" s="37" t="s">
        <v>556</v>
      </c>
      <c r="Q55" s="37" t="s">
        <v>108</v>
      </c>
      <c r="R55" s="243" t="s">
        <v>473</v>
      </c>
      <c r="S55" s="37" t="s">
        <v>123</v>
      </c>
      <c r="T55" s="37" t="s">
        <v>40</v>
      </c>
      <c r="U55" s="37" t="s">
        <v>40</v>
      </c>
      <c r="V55" s="37" t="s">
        <v>557</v>
      </c>
      <c r="W55" s="37" t="s">
        <v>40</v>
      </c>
      <c r="X55" s="37" t="s">
        <v>40</v>
      </c>
      <c r="Y55" s="36" t="s">
        <v>74</v>
      </c>
      <c r="Z55" s="37" t="s">
        <v>40</v>
      </c>
      <c r="AA55" s="37" t="s">
        <v>214</v>
      </c>
      <c r="AB55" s="37" t="s">
        <v>40</v>
      </c>
      <c r="AC55" s="37" t="s">
        <v>82</v>
      </c>
      <c r="AD55" s="37" t="s">
        <v>558</v>
      </c>
      <c r="AE55" s="37" t="s">
        <v>66</v>
      </c>
      <c r="AF55" s="37" t="s">
        <v>559</v>
      </c>
      <c r="AH55" s="60"/>
    </row>
    <row r="56" spans="1:34" s="39" customFormat="1" ht="12.75" x14ac:dyDescent="0.25">
      <c r="A56" s="41" t="s">
        <v>36</v>
      </c>
      <c r="B56" s="46">
        <v>49</v>
      </c>
      <c r="C56" s="35" t="str">
        <f t="shared" si="0"/>
        <v>CommData-SR_49</v>
      </c>
      <c r="D56" s="35" t="str">
        <f t="shared" si="3"/>
        <v>CommData-SR_49_HFH-to-Spectrum</v>
      </c>
      <c r="E56" s="36">
        <v>42661</v>
      </c>
      <c r="F56" s="37" t="s">
        <v>91</v>
      </c>
      <c r="G56" s="37" t="str">
        <f t="shared" si="6"/>
        <v>complete</v>
      </c>
      <c r="H56" s="37">
        <v>2273633</v>
      </c>
      <c r="I56" s="37">
        <v>189020</v>
      </c>
      <c r="J56" s="50">
        <v>42661</v>
      </c>
      <c r="K56" s="43" t="s">
        <v>645</v>
      </c>
      <c r="L56" s="232" t="s">
        <v>261</v>
      </c>
      <c r="M56" s="113" t="s">
        <v>123</v>
      </c>
      <c r="N56" s="37" t="s">
        <v>40</v>
      </c>
      <c r="O56" s="37" t="s">
        <v>40</v>
      </c>
      <c r="P56" s="37" t="s">
        <v>591</v>
      </c>
      <c r="Q56" s="37" t="s">
        <v>40</v>
      </c>
      <c r="R56" s="243" t="s">
        <v>260</v>
      </c>
      <c r="S56" s="37" t="s">
        <v>123</v>
      </c>
      <c r="T56" s="37" t="s">
        <v>40</v>
      </c>
      <c r="U56" s="37" t="s">
        <v>40</v>
      </c>
      <c r="V56" s="37" t="s">
        <v>592</v>
      </c>
      <c r="W56" s="37" t="s">
        <v>40</v>
      </c>
      <c r="X56" s="37" t="s">
        <v>40</v>
      </c>
      <c r="Y56" s="36" t="s">
        <v>74</v>
      </c>
      <c r="Z56" s="37" t="s">
        <v>40</v>
      </c>
      <c r="AA56" s="37" t="s">
        <v>506</v>
      </c>
      <c r="AB56" s="37" t="s">
        <v>40</v>
      </c>
      <c r="AC56" s="37" t="s">
        <v>82</v>
      </c>
      <c r="AD56" s="37"/>
      <c r="AE56" s="37" t="s">
        <v>66</v>
      </c>
      <c r="AF56" s="37" t="s">
        <v>593</v>
      </c>
      <c r="AH56" s="60"/>
    </row>
    <row r="57" spans="1:34" s="39" customFormat="1" ht="12.75" x14ac:dyDescent="0.25">
      <c r="A57" s="41" t="s">
        <v>36</v>
      </c>
      <c r="B57" s="46">
        <v>50</v>
      </c>
      <c r="C57" s="35" t="str">
        <f t="shared" si="0"/>
        <v>CommData-SR_50</v>
      </c>
      <c r="D57" s="35" t="str">
        <f t="shared" si="3"/>
        <v xml:space="preserve">CommData-SR_50_UWISC-to-Marshfield Clinic </v>
      </c>
      <c r="E57" s="36">
        <v>42671</v>
      </c>
      <c r="F57" s="37" t="s">
        <v>91</v>
      </c>
      <c r="G57" s="43" t="str">
        <f t="shared" si="6"/>
        <v>complete</v>
      </c>
      <c r="H57" s="37">
        <v>4164023</v>
      </c>
      <c r="I57" s="37">
        <v>193339</v>
      </c>
      <c r="J57" s="37" t="s">
        <v>142</v>
      </c>
      <c r="K57" s="37" t="s">
        <v>203</v>
      </c>
      <c r="L57" s="232" t="s">
        <v>596</v>
      </c>
      <c r="M57" s="113" t="s">
        <v>123</v>
      </c>
      <c r="N57" s="37" t="s">
        <v>40</v>
      </c>
      <c r="O57" s="37" t="s">
        <v>40</v>
      </c>
      <c r="P57" s="37" t="s">
        <v>600</v>
      </c>
      <c r="Q57" s="37" t="s">
        <v>40</v>
      </c>
      <c r="R57" s="243" t="s">
        <v>595</v>
      </c>
      <c r="S57" s="37" t="s">
        <v>246</v>
      </c>
      <c r="T57" s="37" t="s">
        <v>597</v>
      </c>
      <c r="U57" s="37" t="s">
        <v>125</v>
      </c>
      <c r="V57" s="37" t="s">
        <v>599</v>
      </c>
      <c r="W57" s="37" t="s">
        <v>40</v>
      </c>
      <c r="X57" s="37" t="s">
        <v>40</v>
      </c>
      <c r="Y57" s="36" t="s">
        <v>74</v>
      </c>
      <c r="Z57" s="37" t="s">
        <v>40</v>
      </c>
      <c r="AA57" s="37" t="s">
        <v>214</v>
      </c>
      <c r="AB57" s="37" t="s">
        <v>40</v>
      </c>
      <c r="AC57" s="37" t="s">
        <v>82</v>
      </c>
      <c r="AD57" s="37"/>
      <c r="AE57" s="43" t="s">
        <v>68</v>
      </c>
      <c r="AF57" s="37" t="s">
        <v>598</v>
      </c>
      <c r="AH57" s="60"/>
    </row>
    <row r="58" spans="1:34" s="39" customFormat="1" ht="12.75" x14ac:dyDescent="0.25">
      <c r="A58" s="41" t="s">
        <v>36</v>
      </c>
      <c r="B58" s="46">
        <v>51</v>
      </c>
      <c r="C58" s="35" t="str">
        <f t="shared" si="0"/>
        <v>CommData-SR_51</v>
      </c>
      <c r="D58" s="35" t="str">
        <f t="shared" si="3"/>
        <v>CommData-SR_51_CalPac-to-Renown</v>
      </c>
      <c r="E58" s="36">
        <v>42688</v>
      </c>
      <c r="F58" s="37" t="s">
        <v>91</v>
      </c>
      <c r="G58" s="233" t="str">
        <f t="shared" si="6"/>
        <v>complete</v>
      </c>
      <c r="H58" s="37">
        <v>3068010</v>
      </c>
      <c r="I58" s="37" t="s">
        <v>623</v>
      </c>
      <c r="J58" s="50">
        <v>42689</v>
      </c>
      <c r="K58" s="43" t="s">
        <v>645</v>
      </c>
      <c r="L58" s="232" t="s">
        <v>143</v>
      </c>
      <c r="M58" s="37" t="s">
        <v>123</v>
      </c>
      <c r="N58" s="37" t="s">
        <v>40</v>
      </c>
      <c r="O58" s="37" t="s">
        <v>125</v>
      </c>
      <c r="P58" s="37" t="s">
        <v>164</v>
      </c>
      <c r="Q58" s="37" t="s">
        <v>108</v>
      </c>
      <c r="R58" s="243" t="s">
        <v>230</v>
      </c>
      <c r="S58" s="37" t="s">
        <v>246</v>
      </c>
      <c r="T58" s="37" t="s">
        <v>40</v>
      </c>
      <c r="U58" s="37" t="s">
        <v>224</v>
      </c>
      <c r="V58" s="37" t="s">
        <v>231</v>
      </c>
      <c r="W58" s="36" t="s">
        <v>501</v>
      </c>
      <c r="X58" s="36" t="s">
        <v>501</v>
      </c>
      <c r="Y58" s="36" t="s">
        <v>501</v>
      </c>
      <c r="Z58" s="36" t="s">
        <v>501</v>
      </c>
      <c r="AA58" s="37" t="s">
        <v>214</v>
      </c>
      <c r="AB58" s="37" t="s">
        <v>40</v>
      </c>
      <c r="AC58" s="37" t="s">
        <v>82</v>
      </c>
      <c r="AD58" s="37" t="s">
        <v>624</v>
      </c>
      <c r="AE58" s="37" t="s">
        <v>66</v>
      </c>
      <c r="AF58" s="37" t="s">
        <v>620</v>
      </c>
      <c r="AH58" s="60"/>
    </row>
    <row r="59" spans="1:34" s="2" customFormat="1" ht="12.75" x14ac:dyDescent="0.25">
      <c r="A59" s="41" t="s">
        <v>36</v>
      </c>
      <c r="B59" s="46">
        <v>52</v>
      </c>
      <c r="C59" s="35" t="str">
        <f t="shared" ref="C59" si="7">CONCATENATE(A59, B59)</f>
        <v>CommData-SR_52</v>
      </c>
      <c r="D59" s="35" t="str">
        <f t="shared" ref="D59" si="8">CONCATENATE(C59,"_",L59,"-to-",R59)</f>
        <v>CommData-SR_52_UTSW -to-Texas Neurology</v>
      </c>
      <c r="E59" s="230">
        <v>42704</v>
      </c>
      <c r="F59" s="231" t="s">
        <v>91</v>
      </c>
      <c r="G59" s="233" t="str">
        <f t="shared" si="6"/>
        <v>complete</v>
      </c>
      <c r="H59" s="231">
        <v>4256993</v>
      </c>
      <c r="I59" s="231" t="s">
        <v>639</v>
      </c>
      <c r="J59" s="235">
        <v>42703</v>
      </c>
      <c r="K59" s="233" t="s">
        <v>645</v>
      </c>
      <c r="L59" s="232" t="s">
        <v>640</v>
      </c>
      <c r="M59" s="231" t="s">
        <v>123</v>
      </c>
      <c r="N59" s="231" t="s">
        <v>40</v>
      </c>
      <c r="O59" s="231" t="s">
        <v>40</v>
      </c>
      <c r="P59" s="231" t="s">
        <v>641</v>
      </c>
      <c r="Q59" s="231" t="s">
        <v>40</v>
      </c>
      <c r="R59" s="243" t="s">
        <v>216</v>
      </c>
      <c r="S59" s="231" t="s">
        <v>124</v>
      </c>
      <c r="T59" s="231" t="s">
        <v>40</v>
      </c>
      <c r="U59" s="231" t="s">
        <v>224</v>
      </c>
      <c r="V59" s="231" t="s">
        <v>225</v>
      </c>
      <c r="W59" s="230" t="s">
        <v>74</v>
      </c>
      <c r="X59" s="231" t="s">
        <v>40</v>
      </c>
      <c r="Y59" s="230" t="s">
        <v>501</v>
      </c>
      <c r="Z59" s="231" t="s">
        <v>40</v>
      </c>
      <c r="AA59" s="231" t="s">
        <v>506</v>
      </c>
      <c r="AB59" s="231" t="s">
        <v>40</v>
      </c>
      <c r="AC59" s="231" t="s">
        <v>82</v>
      </c>
      <c r="AD59" s="231"/>
      <c r="AE59" s="231" t="s">
        <v>66</v>
      </c>
      <c r="AF59" s="231" t="s">
        <v>642</v>
      </c>
      <c r="AH59" s="15"/>
    </row>
    <row r="60" spans="1:34" s="2" customFormat="1" ht="12.75" x14ac:dyDescent="0.25">
      <c r="A60" s="41" t="s">
        <v>36</v>
      </c>
      <c r="B60" s="46">
        <v>53</v>
      </c>
      <c r="C60" s="35" t="str">
        <f t="shared" ref="C60:C65" si="9">CONCATENATE(A60, B60)</f>
        <v>CommData-SR_53</v>
      </c>
      <c r="D60" s="35" t="str">
        <f t="shared" ref="D60:D65" si="10">CONCATENATE(C60,"_",L60,"-to-",R60)</f>
        <v>CommData-SR_53_University of Kentucky-to-Norton Healthcare</v>
      </c>
      <c r="E60" s="241">
        <v>42717</v>
      </c>
      <c r="F60" s="239" t="s">
        <v>91</v>
      </c>
      <c r="G60" s="234" t="str">
        <f t="shared" si="6"/>
        <v>No</v>
      </c>
      <c r="H60" s="239">
        <v>3962588</v>
      </c>
      <c r="I60" s="231" t="s">
        <v>643</v>
      </c>
      <c r="J60" s="240">
        <v>42717</v>
      </c>
      <c r="K60" s="234" t="s">
        <v>645</v>
      </c>
      <c r="L60" s="232" t="s">
        <v>646</v>
      </c>
      <c r="M60" s="239" t="s">
        <v>123</v>
      </c>
      <c r="N60" s="231" t="s">
        <v>40</v>
      </c>
      <c r="O60" s="231" t="s">
        <v>40</v>
      </c>
      <c r="P60" s="239" t="s">
        <v>650</v>
      </c>
      <c r="Q60" s="231" t="s">
        <v>40</v>
      </c>
      <c r="R60" s="243" t="s">
        <v>647</v>
      </c>
      <c r="S60" s="239" t="s">
        <v>123</v>
      </c>
      <c r="T60" s="239" t="s">
        <v>40</v>
      </c>
      <c r="U60" s="239" t="s">
        <v>125</v>
      </c>
      <c r="V60" s="239" t="s">
        <v>648</v>
      </c>
      <c r="W60" s="236" t="s">
        <v>651</v>
      </c>
      <c r="X60" s="236" t="s">
        <v>251</v>
      </c>
      <c r="Y60" s="241" t="s">
        <v>74</v>
      </c>
      <c r="Z60" s="234" t="s">
        <v>251</v>
      </c>
      <c r="AA60" s="236" t="s">
        <v>149</v>
      </c>
      <c r="AB60" s="234" t="s">
        <v>10</v>
      </c>
      <c r="AC60" s="231" t="s">
        <v>82</v>
      </c>
      <c r="AD60" s="231"/>
      <c r="AE60" s="231" t="s">
        <v>66</v>
      </c>
      <c r="AF60" s="239" t="s">
        <v>264</v>
      </c>
      <c r="AH60" s="15"/>
    </row>
    <row r="61" spans="1:34" s="2" customFormat="1" ht="12.75" x14ac:dyDescent="0.25">
      <c r="A61" s="41" t="s">
        <v>36</v>
      </c>
      <c r="B61" s="46">
        <v>54</v>
      </c>
      <c r="C61" s="35" t="str">
        <f t="shared" si="9"/>
        <v>CommData-SR_54</v>
      </c>
      <c r="D61" s="35" t="str">
        <f t="shared" si="10"/>
        <v>CommData-SR_54_CCF-to-University of Miami</v>
      </c>
      <c r="E61" s="241">
        <v>42725</v>
      </c>
      <c r="F61" s="239" t="s">
        <v>91</v>
      </c>
      <c r="G61" s="254" t="str">
        <f t="shared" si="6"/>
        <v>No</v>
      </c>
      <c r="H61" s="239">
        <v>4153693</v>
      </c>
      <c r="I61" s="239" t="s">
        <v>656</v>
      </c>
      <c r="J61" s="240">
        <v>42725</v>
      </c>
      <c r="K61" s="254" t="s">
        <v>203</v>
      </c>
      <c r="L61" s="232" t="s">
        <v>30</v>
      </c>
      <c r="M61" s="239" t="s">
        <v>123</v>
      </c>
      <c r="N61" s="231" t="s">
        <v>40</v>
      </c>
      <c r="O61" s="231" t="s">
        <v>40</v>
      </c>
      <c r="P61" s="239" t="s">
        <v>657</v>
      </c>
      <c r="Q61" s="231" t="s">
        <v>40</v>
      </c>
      <c r="R61" s="243" t="s">
        <v>658</v>
      </c>
      <c r="S61" s="239" t="s">
        <v>123</v>
      </c>
      <c r="T61" s="231" t="s">
        <v>40</v>
      </c>
      <c r="U61" s="231" t="s">
        <v>40</v>
      </c>
      <c r="V61" s="239" t="s">
        <v>659</v>
      </c>
      <c r="W61" s="255" t="s">
        <v>766</v>
      </c>
      <c r="X61" s="256" t="s">
        <v>251</v>
      </c>
      <c r="Y61" s="241" t="s">
        <v>74</v>
      </c>
      <c r="Z61" s="254" t="s">
        <v>251</v>
      </c>
      <c r="AA61" s="254" t="s">
        <v>214</v>
      </c>
      <c r="AB61" s="254" t="s">
        <v>10</v>
      </c>
      <c r="AC61" s="231" t="s">
        <v>82</v>
      </c>
      <c r="AD61" s="239" t="s">
        <v>767</v>
      </c>
      <c r="AE61" s="231" t="s">
        <v>40</v>
      </c>
      <c r="AF61" s="239" t="s">
        <v>660</v>
      </c>
      <c r="AH61" s="15"/>
    </row>
    <row r="62" spans="1:34" s="2" customFormat="1" ht="12.75" x14ac:dyDescent="0.25">
      <c r="A62" s="41" t="s">
        <v>36</v>
      </c>
      <c r="B62" s="46">
        <v>55</v>
      </c>
      <c r="C62" s="35" t="str">
        <f t="shared" si="9"/>
        <v>CommData-SR_55</v>
      </c>
      <c r="D62" s="35" t="str">
        <f t="shared" si="10"/>
        <v>CommData-SR_55_University of Florida Gainesville-to-USF/TGH</v>
      </c>
      <c r="E62" s="241">
        <v>42738</v>
      </c>
      <c r="F62" s="239" t="s">
        <v>91</v>
      </c>
      <c r="G62" s="231" t="str">
        <f t="shared" si="6"/>
        <v>complete</v>
      </c>
      <c r="H62" s="239">
        <v>2064967</v>
      </c>
      <c r="I62" s="239" t="s">
        <v>662</v>
      </c>
      <c r="J62" s="240">
        <v>42753</v>
      </c>
      <c r="K62" s="233" t="s">
        <v>645</v>
      </c>
      <c r="L62" s="232" t="s">
        <v>664</v>
      </c>
      <c r="M62" s="239" t="s">
        <v>123</v>
      </c>
      <c r="N62" s="231" t="s">
        <v>40</v>
      </c>
      <c r="O62" s="231" t="s">
        <v>40</v>
      </c>
      <c r="P62" s="239" t="s">
        <v>682</v>
      </c>
      <c r="Q62" s="231" t="s">
        <v>40</v>
      </c>
      <c r="R62" s="249" t="s">
        <v>663</v>
      </c>
      <c r="S62" s="239" t="s">
        <v>123</v>
      </c>
      <c r="T62" s="231" t="s">
        <v>40</v>
      </c>
      <c r="U62" s="231" t="s">
        <v>40</v>
      </c>
      <c r="V62" s="239" t="s">
        <v>680</v>
      </c>
      <c r="W62" s="230" t="s">
        <v>501</v>
      </c>
      <c r="X62" s="230" t="s">
        <v>501</v>
      </c>
      <c r="Y62" s="241" t="s">
        <v>74</v>
      </c>
      <c r="Z62" s="230" t="s">
        <v>501</v>
      </c>
      <c r="AA62" s="231" t="s">
        <v>214</v>
      </c>
      <c r="AB62" s="231" t="s">
        <v>40</v>
      </c>
      <c r="AC62" s="231" t="s">
        <v>82</v>
      </c>
      <c r="AD62" s="239" t="s">
        <v>681</v>
      </c>
      <c r="AE62" s="231" t="s">
        <v>66</v>
      </c>
      <c r="AF62" s="239" t="s">
        <v>683</v>
      </c>
      <c r="AH62" s="15"/>
    </row>
    <row r="63" spans="1:34" s="2" customFormat="1" ht="12.75" x14ac:dyDescent="0.25">
      <c r="A63" s="41" t="s">
        <v>36</v>
      </c>
      <c r="B63" s="46">
        <v>56</v>
      </c>
      <c r="C63" s="35" t="str">
        <f t="shared" si="9"/>
        <v>CommData-SR_56</v>
      </c>
      <c r="D63" s="35" t="str">
        <f t="shared" si="10"/>
        <v xml:space="preserve">CommData-SR_56_Penn State Hershey-to-University of Kentucky </v>
      </c>
      <c r="E63" s="236" t="s">
        <v>678</v>
      </c>
      <c r="F63" s="234" t="s">
        <v>91</v>
      </c>
      <c r="G63" s="234" t="str">
        <f t="shared" si="6"/>
        <v>No</v>
      </c>
      <c r="H63" s="67" t="s">
        <v>677</v>
      </c>
      <c r="I63" s="234" t="s">
        <v>676</v>
      </c>
      <c r="J63" s="143">
        <v>42744</v>
      </c>
      <c r="K63" s="234" t="s">
        <v>645</v>
      </c>
      <c r="L63" s="58" t="s">
        <v>267</v>
      </c>
      <c r="M63" s="234" t="s">
        <v>123</v>
      </c>
      <c r="N63" s="234" t="s">
        <v>40</v>
      </c>
      <c r="O63" s="234" t="s">
        <v>40</v>
      </c>
      <c r="P63" s="234" t="s">
        <v>149</v>
      </c>
      <c r="Q63" s="236" t="s">
        <v>108</v>
      </c>
      <c r="R63" s="247" t="s">
        <v>675</v>
      </c>
      <c r="S63" s="234" t="s">
        <v>123</v>
      </c>
      <c r="T63" s="234" t="s">
        <v>40</v>
      </c>
      <c r="U63" s="234" t="s">
        <v>125</v>
      </c>
      <c r="V63" s="234" t="s">
        <v>268</v>
      </c>
      <c r="W63" s="234" t="s">
        <v>651</v>
      </c>
      <c r="X63" s="236" t="s">
        <v>251</v>
      </c>
      <c r="Y63" s="236" t="s">
        <v>750</v>
      </c>
      <c r="Z63" s="236" t="s">
        <v>501</v>
      </c>
      <c r="AA63" s="236" t="s">
        <v>754</v>
      </c>
      <c r="AB63" s="234" t="s">
        <v>10</v>
      </c>
      <c r="AC63" s="234" t="s">
        <v>82</v>
      </c>
      <c r="AD63" s="234" t="s">
        <v>751</v>
      </c>
      <c r="AE63" s="234" t="s">
        <v>17</v>
      </c>
      <c r="AF63" s="234" t="s">
        <v>270</v>
      </c>
      <c r="AH63" s="15"/>
    </row>
    <row r="64" spans="1:34" s="2" customFormat="1" ht="12.75" x14ac:dyDescent="0.25">
      <c r="A64" s="41" t="s">
        <v>36</v>
      </c>
      <c r="B64" s="46">
        <v>57</v>
      </c>
      <c r="C64" s="35" t="str">
        <f t="shared" si="9"/>
        <v>CommData-SR_57</v>
      </c>
      <c r="D64" s="35" t="str">
        <f t="shared" si="10"/>
        <v>CommData-SR_57_MGH-to-Swedish</v>
      </c>
      <c r="E64" s="241">
        <v>42767</v>
      </c>
      <c r="F64" s="231" t="s">
        <v>91</v>
      </c>
      <c r="G64" s="231" t="str">
        <f t="shared" si="6"/>
        <v>complete</v>
      </c>
      <c r="H64" s="239">
        <v>4320006</v>
      </c>
      <c r="I64" s="239" t="s">
        <v>775</v>
      </c>
      <c r="J64" s="240">
        <v>42750</v>
      </c>
      <c r="K64" s="231" t="s">
        <v>203</v>
      </c>
      <c r="L64" s="239" t="s">
        <v>29</v>
      </c>
      <c r="M64" s="239" t="s">
        <v>123</v>
      </c>
      <c r="N64" s="231" t="s">
        <v>40</v>
      </c>
      <c r="O64" s="231" t="s">
        <v>40</v>
      </c>
      <c r="P64" s="239" t="s">
        <v>772</v>
      </c>
      <c r="Q64" s="231" t="s">
        <v>40</v>
      </c>
      <c r="R64" s="239" t="s">
        <v>32</v>
      </c>
      <c r="S64" s="239" t="s">
        <v>123</v>
      </c>
      <c r="T64" s="239" t="s">
        <v>40</v>
      </c>
      <c r="U64" s="239" t="s">
        <v>125</v>
      </c>
      <c r="V64" s="239" t="s">
        <v>774</v>
      </c>
      <c r="W64" s="231" t="s">
        <v>40</v>
      </c>
      <c r="X64" s="241" t="s">
        <v>251</v>
      </c>
      <c r="Y64" s="241" t="s">
        <v>74</v>
      </c>
      <c r="Z64" s="231" t="s">
        <v>501</v>
      </c>
      <c r="AA64" s="239" t="s">
        <v>214</v>
      </c>
      <c r="AB64" s="231" t="s">
        <v>40</v>
      </c>
      <c r="AC64" s="231" t="s">
        <v>82</v>
      </c>
      <c r="AD64" s="239"/>
      <c r="AE64" s="239" t="s">
        <v>66</v>
      </c>
      <c r="AF64" s="239" t="s">
        <v>773</v>
      </c>
      <c r="AH64" s="15"/>
    </row>
    <row r="65" spans="1:34" s="2" customFormat="1" ht="12.75" x14ac:dyDescent="0.25">
      <c r="A65" s="41" t="s">
        <v>36</v>
      </c>
      <c r="B65" s="46">
        <v>58</v>
      </c>
      <c r="C65" s="35" t="str">
        <f t="shared" si="9"/>
        <v>CommData-SR_58</v>
      </c>
      <c r="D65" s="35" t="str">
        <f t="shared" si="10"/>
        <v>CommData-SR_58_-to-</v>
      </c>
      <c r="E65" s="237"/>
      <c r="F65" s="238"/>
      <c r="G65" s="60">
        <f t="shared" si="6"/>
        <v>0</v>
      </c>
      <c r="H65" s="238"/>
      <c r="I65" s="238"/>
      <c r="J65" s="238"/>
      <c r="K65" s="238"/>
      <c r="L65" s="238"/>
      <c r="M65" s="238"/>
      <c r="N65" s="238"/>
      <c r="O65" s="238"/>
      <c r="P65" s="238"/>
      <c r="Q65" s="238"/>
      <c r="R65" s="238"/>
      <c r="S65" s="238"/>
      <c r="T65" s="238"/>
      <c r="U65" s="238"/>
      <c r="V65" s="238"/>
      <c r="W65" s="238"/>
      <c r="X65" s="237"/>
      <c r="Y65" s="237"/>
      <c r="Z65" s="237"/>
      <c r="AA65" s="238"/>
      <c r="AB65" s="238"/>
      <c r="AC65" s="238"/>
      <c r="AD65" s="238"/>
      <c r="AE65" s="238"/>
      <c r="AF65" s="238"/>
      <c r="AH65" s="15"/>
    </row>
    <row r="66" spans="1:34" s="2" customFormat="1" ht="12.75" x14ac:dyDescent="0.25">
      <c r="A66" s="1"/>
      <c r="B66" s="1"/>
      <c r="C66" s="17"/>
      <c r="D66" s="17"/>
      <c r="E66" s="145"/>
      <c r="F66" s="146"/>
      <c r="G66" s="60">
        <f t="shared" si="6"/>
        <v>0</v>
      </c>
      <c r="H66" s="146"/>
      <c r="I66" s="146"/>
      <c r="J66" s="146"/>
      <c r="K66" s="146"/>
      <c r="L66" s="146"/>
      <c r="M66" s="146"/>
      <c r="N66" s="146"/>
      <c r="O66" s="146"/>
      <c r="P66" s="146"/>
      <c r="Q66" s="146"/>
      <c r="R66" s="146"/>
      <c r="S66" s="146"/>
      <c r="T66" s="146"/>
      <c r="U66" s="146"/>
      <c r="V66" s="146"/>
      <c r="W66" s="146"/>
      <c r="X66" s="145"/>
      <c r="Y66" s="145"/>
      <c r="Z66" s="145"/>
      <c r="AA66" s="146"/>
      <c r="AB66" s="146"/>
      <c r="AC66" s="146"/>
      <c r="AD66" s="146"/>
      <c r="AE66" s="146"/>
      <c r="AF66" s="146"/>
      <c r="AH66" s="15"/>
    </row>
    <row r="67" spans="1:34" s="2" customFormat="1" ht="12.75" x14ac:dyDescent="0.25">
      <c r="A67" s="1"/>
      <c r="B67" s="1"/>
      <c r="C67" s="17"/>
      <c r="D67" s="17"/>
      <c r="E67" s="8"/>
      <c r="F67" s="9"/>
      <c r="G67" s="60">
        <f t="shared" si="6"/>
        <v>0</v>
      </c>
      <c r="H67" s="9"/>
      <c r="I67" s="9"/>
      <c r="J67" s="9"/>
      <c r="K67" s="9"/>
      <c r="L67" s="9"/>
      <c r="M67" s="9"/>
      <c r="N67" s="9"/>
      <c r="O67" s="9"/>
      <c r="P67" s="9"/>
      <c r="Q67" s="9"/>
      <c r="R67" s="9"/>
      <c r="S67" s="9"/>
      <c r="T67" s="9"/>
      <c r="U67" s="9"/>
      <c r="V67" s="9"/>
      <c r="W67" s="9"/>
      <c r="X67" s="8"/>
      <c r="Y67" s="8"/>
      <c r="Z67" s="8"/>
      <c r="AA67" s="9"/>
      <c r="AB67" s="9"/>
      <c r="AC67" s="9"/>
      <c r="AD67" s="9"/>
      <c r="AE67" s="9"/>
      <c r="AF67" s="9"/>
      <c r="AH67" s="15"/>
    </row>
    <row r="68" spans="1:34" s="2" customFormat="1" ht="12.75" x14ac:dyDescent="0.25">
      <c r="A68" s="1"/>
      <c r="B68" s="1"/>
      <c r="C68" s="17"/>
      <c r="D68" s="17"/>
      <c r="E68" s="8"/>
      <c r="F68" s="9"/>
      <c r="G68" s="60">
        <f t="shared" si="6"/>
        <v>0</v>
      </c>
      <c r="H68" s="9"/>
      <c r="I68" s="9"/>
      <c r="J68" s="9"/>
      <c r="K68" s="9"/>
      <c r="L68" s="9"/>
      <c r="M68" s="9"/>
      <c r="N68" s="9"/>
      <c r="O68" s="9"/>
      <c r="P68" s="9"/>
      <c r="Q68" s="9"/>
      <c r="R68" s="9"/>
      <c r="S68" s="9"/>
      <c r="T68" s="9"/>
      <c r="U68" s="9"/>
      <c r="V68" s="9"/>
      <c r="W68" s="9"/>
      <c r="X68" s="8"/>
      <c r="Y68" s="8"/>
      <c r="Z68" s="8"/>
      <c r="AA68" s="9"/>
      <c r="AB68" s="9"/>
      <c r="AC68" s="9"/>
      <c r="AD68" s="9"/>
      <c r="AE68" s="9"/>
      <c r="AF68" s="9"/>
      <c r="AH68" s="15"/>
    </row>
    <row r="69" spans="1:34" s="2" customFormat="1" ht="12.75" x14ac:dyDescent="0.25">
      <c r="A69" s="1"/>
      <c r="B69" s="1"/>
      <c r="C69" s="17"/>
      <c r="D69" s="17"/>
      <c r="E69" s="8"/>
      <c r="F69" s="9"/>
      <c r="G69" s="60">
        <f t="shared" si="6"/>
        <v>0</v>
      </c>
      <c r="H69" s="9"/>
      <c r="I69" s="9"/>
      <c r="J69" s="9"/>
      <c r="K69" s="9"/>
      <c r="L69" s="9"/>
      <c r="M69" s="9"/>
      <c r="N69" s="9"/>
      <c r="O69" s="9"/>
      <c r="P69" s="9"/>
      <c r="Q69" s="9"/>
      <c r="R69" s="9"/>
      <c r="S69" s="9"/>
      <c r="T69" s="9"/>
      <c r="U69" s="9"/>
      <c r="V69" s="9"/>
      <c r="W69" s="9"/>
      <c r="X69" s="8"/>
      <c r="Y69" s="8"/>
      <c r="Z69" s="8"/>
      <c r="AA69" s="9"/>
      <c r="AB69" s="9"/>
      <c r="AC69" s="9"/>
      <c r="AD69" s="9"/>
      <c r="AE69" s="9"/>
      <c r="AF69" s="9"/>
      <c r="AH69" s="15"/>
    </row>
    <row r="70" spans="1:34" s="2" customFormat="1" ht="12.75" x14ac:dyDescent="0.25">
      <c r="A70" s="9"/>
      <c r="B70" s="9"/>
      <c r="C70" s="18"/>
      <c r="D70" s="18"/>
      <c r="E70" s="9"/>
      <c r="F70" s="9"/>
      <c r="G70" s="60">
        <f t="shared" si="6"/>
        <v>0</v>
      </c>
      <c r="H70" s="9"/>
      <c r="I70" s="9"/>
      <c r="J70" s="9"/>
      <c r="K70" s="9"/>
      <c r="L70" s="9"/>
      <c r="M70" s="9"/>
      <c r="N70" s="9"/>
      <c r="O70" s="9"/>
      <c r="P70" s="9"/>
      <c r="Q70" s="9"/>
      <c r="R70" s="9"/>
      <c r="S70" s="9"/>
      <c r="T70" s="9"/>
      <c r="U70" s="9"/>
      <c r="V70" s="9"/>
      <c r="W70" s="9"/>
      <c r="X70" s="9"/>
      <c r="Y70" s="9"/>
      <c r="Z70" s="9"/>
      <c r="AA70" s="9"/>
      <c r="AB70" s="9"/>
      <c r="AC70" s="9"/>
      <c r="AD70" s="9"/>
      <c r="AE70" s="9"/>
      <c r="AF70" s="9"/>
      <c r="AH70" s="15"/>
    </row>
    <row r="71" spans="1:34" s="2" customFormat="1" ht="12.75" x14ac:dyDescent="0.25">
      <c r="A71" s="9"/>
      <c r="B71" s="9"/>
      <c r="C71" s="18"/>
      <c r="D71" s="18"/>
      <c r="E71" s="9"/>
      <c r="F71" s="9"/>
      <c r="G71" s="60">
        <f t="shared" si="6"/>
        <v>0</v>
      </c>
      <c r="H71" s="9"/>
      <c r="I71" s="9"/>
      <c r="J71" s="9"/>
      <c r="K71" s="9"/>
      <c r="L71" s="9"/>
      <c r="M71" s="9"/>
      <c r="N71" s="9"/>
      <c r="O71" s="9"/>
      <c r="P71" s="9"/>
      <c r="Q71" s="9"/>
      <c r="R71" s="9"/>
      <c r="S71" s="9"/>
      <c r="T71" s="9"/>
      <c r="U71" s="9"/>
      <c r="V71" s="9"/>
      <c r="W71" s="9"/>
      <c r="X71" s="9"/>
      <c r="Y71" s="9"/>
      <c r="Z71" s="9"/>
      <c r="AA71" s="9"/>
      <c r="AB71" s="9"/>
      <c r="AC71" s="9"/>
      <c r="AD71" s="9"/>
      <c r="AE71" s="9"/>
      <c r="AF71" s="9"/>
      <c r="AH71" s="15"/>
    </row>
    <row r="72" spans="1:34" ht="12.75" x14ac:dyDescent="0.2">
      <c r="A72" s="10"/>
      <c r="B72" s="10"/>
      <c r="C72" s="19"/>
      <c r="D72" s="19"/>
      <c r="E72" s="10"/>
      <c r="G72" s="60">
        <f t="shared" si="6"/>
        <v>0</v>
      </c>
      <c r="X72" s="10"/>
      <c r="Y72" s="10"/>
      <c r="Z72" s="10"/>
    </row>
    <row r="73" spans="1:34" ht="12.75" x14ac:dyDescent="0.2">
      <c r="A73" s="10"/>
      <c r="B73" s="10"/>
      <c r="C73" s="19"/>
      <c r="D73" s="19"/>
      <c r="E73" s="10"/>
      <c r="G73" s="60">
        <f t="shared" si="6"/>
        <v>0</v>
      </c>
      <c r="X73" s="10"/>
      <c r="Y73" s="10"/>
      <c r="Z73" s="10"/>
    </row>
    <row r="74" spans="1:34" ht="12.75" x14ac:dyDescent="0.2">
      <c r="A74" s="10"/>
      <c r="B74" s="10"/>
      <c r="C74" s="19"/>
      <c r="D74" s="19"/>
      <c r="E74" s="10"/>
      <c r="G74" s="60">
        <f t="shared" si="6"/>
        <v>0</v>
      </c>
      <c r="X74" s="10"/>
      <c r="Y74" s="10"/>
      <c r="Z74" s="10"/>
    </row>
    <row r="75" spans="1:34" ht="12.75" x14ac:dyDescent="0.2">
      <c r="A75" s="10"/>
      <c r="B75" s="10"/>
      <c r="C75" s="19"/>
      <c r="D75" s="19"/>
      <c r="E75" s="10"/>
      <c r="G75" s="60">
        <f t="shared" si="6"/>
        <v>0</v>
      </c>
      <c r="X75" s="10"/>
      <c r="Y75" s="10"/>
      <c r="Z75" s="10"/>
    </row>
    <row r="76" spans="1:34" ht="12.75" x14ac:dyDescent="0.2">
      <c r="G76" s="60">
        <f t="shared" si="6"/>
        <v>0</v>
      </c>
    </row>
    <row r="77" spans="1:34" ht="12.75" x14ac:dyDescent="0.2">
      <c r="G77" s="60">
        <f t="shared" si="6"/>
        <v>0</v>
      </c>
    </row>
    <row r="78" spans="1:34" ht="12.75" x14ac:dyDescent="0.2">
      <c r="G78" s="60">
        <f t="shared" si="6"/>
        <v>0</v>
      </c>
    </row>
    <row r="79" spans="1:34" ht="12.75" x14ac:dyDescent="0.2">
      <c r="G79" s="60">
        <f t="shared" si="6"/>
        <v>0</v>
      </c>
    </row>
    <row r="80" spans="1:34" ht="12.75" x14ac:dyDescent="0.2">
      <c r="G80" s="60">
        <f t="shared" si="6"/>
        <v>0</v>
      </c>
    </row>
    <row r="81" spans="7:7" ht="12.75" x14ac:dyDescent="0.2">
      <c r="G81" s="60">
        <f t="shared" si="6"/>
        <v>0</v>
      </c>
    </row>
    <row r="82" spans="7:7" ht="12.75" x14ac:dyDescent="0.2">
      <c r="G82" s="60">
        <f t="shared" si="6"/>
        <v>0</v>
      </c>
    </row>
    <row r="83" spans="7:7" ht="12.75" x14ac:dyDescent="0.2">
      <c r="G83" s="60">
        <f t="shared" si="6"/>
        <v>0</v>
      </c>
    </row>
    <row r="84" spans="7:7" ht="12.75" x14ac:dyDescent="0.2">
      <c r="G84" s="60">
        <f t="shared" si="6"/>
        <v>0</v>
      </c>
    </row>
  </sheetData>
  <autoFilter ref="A2:AF84"/>
  <sortState ref="AA4:AA6">
    <sortCondition ref="AA3"/>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93"/>
  <sheetViews>
    <sheetView tabSelected="1" topLeftCell="C1" zoomScaleNormal="100" workbookViewId="0">
      <pane xSplit="4" ySplit="14" topLeftCell="AC15" activePane="bottomRight" state="frozen"/>
      <selection activeCell="C1" sqref="C1"/>
      <selection pane="topRight" activeCell="G1" sqref="G1"/>
      <selection pane="bottomLeft" activeCell="C11" sqref="C11"/>
      <selection pane="bottomRight" activeCell="AM5" sqref="AM5:AM9"/>
    </sheetView>
  </sheetViews>
  <sheetFormatPr defaultColWidth="9.140625" defaultRowHeight="12.75" zeroHeight="1" outlineLevelRow="1" x14ac:dyDescent="0.2"/>
  <cols>
    <col min="1" max="1" width="13.42578125" style="72" hidden="1" customWidth="1"/>
    <col min="2" max="2" width="8.140625" style="73" bestFit="1" customWidth="1"/>
    <col min="3" max="3" width="15.85546875" style="72" bestFit="1" customWidth="1"/>
    <col min="4" max="4" width="16.42578125" style="212" hidden="1" customWidth="1"/>
    <col min="5" max="5" width="17.85546875" style="123" hidden="1" customWidth="1"/>
    <col min="6" max="6" width="21.5703125" style="119" hidden="1" customWidth="1"/>
    <col min="7" max="7" width="14.5703125" style="223" bestFit="1" customWidth="1"/>
    <col min="8" max="8" width="11.85546875" style="74" bestFit="1" customWidth="1"/>
    <col min="9" max="9" width="11.85546875" style="223" bestFit="1" customWidth="1"/>
    <col min="10" max="10" width="15.7109375" style="223" customWidth="1"/>
    <col min="11" max="11" width="14.85546875" style="223" bestFit="1" customWidth="1"/>
    <col min="12" max="12" width="11.28515625" style="74" bestFit="1" customWidth="1"/>
    <col min="13" max="13" width="11.42578125" style="74" customWidth="1"/>
    <col min="14" max="14" width="13.7109375" style="74" bestFit="1" customWidth="1"/>
    <col min="15" max="15" width="24.5703125" style="74" bestFit="1" customWidth="1"/>
    <col min="16" max="16" width="20.140625" style="74" bestFit="1" customWidth="1"/>
    <col min="17" max="17" width="23.140625" style="74" bestFit="1" customWidth="1"/>
    <col min="18" max="18" width="25.7109375" style="74" customWidth="1"/>
    <col min="19" max="19" width="11.7109375" style="74" bestFit="1" customWidth="1"/>
    <col min="20" max="20" width="22.7109375" style="74" bestFit="1" customWidth="1"/>
    <col min="21" max="21" width="19.85546875" style="74" bestFit="1" customWidth="1"/>
    <col min="22" max="22" width="10" style="74" bestFit="1" customWidth="1"/>
    <col min="23" max="23" width="12.85546875" style="74" customWidth="1"/>
    <col min="24" max="24" width="10" style="74" bestFit="1" customWidth="1"/>
    <col min="25" max="25" width="16.7109375" style="74" customWidth="1"/>
    <col min="26" max="26" width="11.5703125" style="223" bestFit="1" customWidth="1"/>
    <col min="27" max="27" width="11.140625" style="223" bestFit="1" customWidth="1"/>
    <col min="28" max="28" width="10.28515625" style="223" bestFit="1" customWidth="1"/>
    <col min="29" max="29" width="16.5703125" style="223" bestFit="1" customWidth="1"/>
    <col min="30" max="30" width="12.7109375" style="74" bestFit="1" customWidth="1"/>
    <col min="31" max="31" width="9.42578125" style="74" hidden="1" customWidth="1"/>
    <col min="32" max="32" width="7" style="74" hidden="1" customWidth="1"/>
    <col min="33" max="33" width="15.7109375" style="74" bestFit="1" customWidth="1"/>
    <col min="34" max="34" width="17.42578125" style="74" bestFit="1" customWidth="1"/>
    <col min="35" max="35" width="12.5703125" style="74" bestFit="1" customWidth="1"/>
    <col min="36" max="36" width="11.42578125" style="74" bestFit="1" customWidth="1"/>
    <col min="37" max="37" width="12.28515625" style="74" bestFit="1" customWidth="1"/>
    <col min="38" max="38" width="12.28515625" style="74" customWidth="1"/>
    <col min="39" max="39" width="17.5703125" style="74" bestFit="1" customWidth="1"/>
    <col min="40" max="40" width="14" style="223" customWidth="1"/>
    <col min="41" max="41" width="9.7109375" style="74" customWidth="1"/>
    <col min="42" max="42" width="29" style="74" customWidth="1"/>
    <col min="43" max="16384" width="9.140625" style="154"/>
  </cols>
  <sheetData>
    <row r="1" spans="1:42" s="151" customFormat="1" ht="31.5" x14ac:dyDescent="0.25">
      <c r="A1" s="116"/>
      <c r="B1" s="116"/>
      <c r="C1" s="117" t="s">
        <v>409</v>
      </c>
      <c r="D1" s="116"/>
      <c r="E1" s="116"/>
      <c r="F1" s="116"/>
      <c r="G1" s="215"/>
      <c r="H1" s="116"/>
      <c r="I1" s="215"/>
      <c r="J1" s="215"/>
      <c r="K1" s="215"/>
      <c r="L1" s="116"/>
      <c r="M1" s="116"/>
      <c r="N1" s="116"/>
      <c r="O1" s="116"/>
      <c r="P1" s="116"/>
      <c r="Q1" s="116"/>
      <c r="R1" s="116"/>
      <c r="S1" s="116"/>
      <c r="T1" s="116"/>
      <c r="U1" s="116"/>
      <c r="V1" s="116"/>
      <c r="W1" s="116"/>
      <c r="X1" s="116"/>
      <c r="Y1" s="116"/>
      <c r="Z1" s="215"/>
      <c r="AA1" s="215"/>
      <c r="AB1" s="215"/>
      <c r="AC1" s="215"/>
      <c r="AD1" s="116"/>
      <c r="AE1" s="116"/>
      <c r="AF1" s="116"/>
      <c r="AG1" s="116"/>
      <c r="AH1" s="116"/>
      <c r="AI1" s="116"/>
      <c r="AJ1" s="116"/>
      <c r="AK1" s="116"/>
      <c r="AL1" s="116"/>
      <c r="AM1" s="116"/>
      <c r="AN1" s="215"/>
      <c r="AO1" s="116"/>
      <c r="AP1" s="116"/>
    </row>
    <row r="2" spans="1:42" s="151" customFormat="1" ht="38.25" x14ac:dyDescent="0.25">
      <c r="A2" s="268"/>
      <c r="B2" s="268"/>
      <c r="C2" s="269"/>
      <c r="D2" s="268"/>
      <c r="E2" s="268"/>
      <c r="F2" s="268"/>
      <c r="G2" s="270" t="s">
        <v>78</v>
      </c>
      <c r="H2" s="271" t="s">
        <v>79</v>
      </c>
      <c r="I2" s="270" t="s">
        <v>65</v>
      </c>
      <c r="J2" s="273" t="s">
        <v>625</v>
      </c>
      <c r="K2" s="273" t="s">
        <v>622</v>
      </c>
      <c r="L2" s="271" t="s">
        <v>787</v>
      </c>
      <c r="M2" s="271" t="s">
        <v>791</v>
      </c>
      <c r="N2" s="271" t="s">
        <v>626</v>
      </c>
      <c r="O2" s="271" t="s">
        <v>790</v>
      </c>
      <c r="P2" s="271" t="s">
        <v>788</v>
      </c>
      <c r="Q2" s="271" t="s">
        <v>50</v>
      </c>
      <c r="R2" s="271" t="s">
        <v>48</v>
      </c>
      <c r="S2" s="271" t="s">
        <v>731</v>
      </c>
      <c r="T2" s="271" t="s">
        <v>795</v>
      </c>
      <c r="U2" s="271" t="s">
        <v>796</v>
      </c>
      <c r="V2" s="271" t="s">
        <v>713</v>
      </c>
      <c r="W2" s="271" t="s">
        <v>700</v>
      </c>
      <c r="X2" s="271" t="s">
        <v>732</v>
      </c>
      <c r="Y2" s="271" t="s">
        <v>793</v>
      </c>
      <c r="Z2" s="273" t="s">
        <v>733</v>
      </c>
      <c r="AA2" s="273" t="s">
        <v>627</v>
      </c>
      <c r="AB2" s="270" t="s">
        <v>798</v>
      </c>
      <c r="AC2" s="270" t="s">
        <v>797</v>
      </c>
      <c r="AD2" s="276" t="s">
        <v>794</v>
      </c>
      <c r="AE2" s="275" t="s">
        <v>497</v>
      </c>
      <c r="AF2" s="274" t="s">
        <v>536</v>
      </c>
      <c r="AG2" s="271" t="s">
        <v>789</v>
      </c>
      <c r="AH2" s="271" t="s">
        <v>355</v>
      </c>
      <c r="AI2" s="271" t="s">
        <v>804</v>
      </c>
      <c r="AJ2" s="271" t="s">
        <v>803</v>
      </c>
      <c r="AK2" s="271" t="s">
        <v>805</v>
      </c>
      <c r="AL2" s="271" t="s">
        <v>809</v>
      </c>
      <c r="AM2" s="274" t="s">
        <v>64</v>
      </c>
      <c r="AN2" s="273" t="s">
        <v>632</v>
      </c>
      <c r="AO2" s="274" t="s">
        <v>709</v>
      </c>
      <c r="AP2" s="274" t="s">
        <v>67</v>
      </c>
    </row>
    <row r="3" spans="1:42" s="151" customFormat="1" ht="25.5" x14ac:dyDescent="0.25">
      <c r="A3" s="268"/>
      <c r="B3" s="268"/>
      <c r="C3" s="269"/>
      <c r="D3" s="268"/>
      <c r="E3" s="268"/>
      <c r="F3" s="268"/>
      <c r="G3" s="271" t="s">
        <v>808</v>
      </c>
      <c r="H3" s="271" t="s">
        <v>808</v>
      </c>
      <c r="I3" s="271" t="s">
        <v>808</v>
      </c>
      <c r="J3" s="270" t="s">
        <v>786</v>
      </c>
      <c r="K3" s="270" t="s">
        <v>786</v>
      </c>
      <c r="L3" s="271" t="s">
        <v>786</v>
      </c>
      <c r="M3" s="271" t="s">
        <v>807</v>
      </c>
      <c r="N3" s="271" t="s">
        <v>808</v>
      </c>
      <c r="O3" s="271" t="s">
        <v>808</v>
      </c>
      <c r="P3" s="271" t="s">
        <v>808</v>
      </c>
      <c r="Q3" s="271" t="s">
        <v>807</v>
      </c>
      <c r="R3" s="271" t="s">
        <v>807</v>
      </c>
      <c r="S3" s="271" t="s">
        <v>807</v>
      </c>
      <c r="T3" s="271" t="s">
        <v>807</v>
      </c>
      <c r="U3" s="271" t="s">
        <v>807</v>
      </c>
      <c r="V3" s="271" t="s">
        <v>807</v>
      </c>
      <c r="W3" s="271" t="s">
        <v>807</v>
      </c>
      <c r="X3" s="271" t="s">
        <v>807</v>
      </c>
      <c r="Y3" s="271" t="s">
        <v>792</v>
      </c>
      <c r="Z3" s="270"/>
      <c r="AA3" s="270"/>
      <c r="AB3" s="271" t="s">
        <v>807</v>
      </c>
      <c r="AC3" s="271" t="s">
        <v>807</v>
      </c>
      <c r="AD3" s="271" t="s">
        <v>807</v>
      </c>
      <c r="AE3" s="272"/>
      <c r="AF3" s="271"/>
      <c r="AG3" s="271" t="s">
        <v>808</v>
      </c>
      <c r="AH3" s="271" t="s">
        <v>806</v>
      </c>
      <c r="AI3" s="271" t="s">
        <v>806</v>
      </c>
      <c r="AJ3" s="271" t="s">
        <v>806</v>
      </c>
      <c r="AK3" s="271" t="s">
        <v>806</v>
      </c>
      <c r="AL3" s="271" t="s">
        <v>806</v>
      </c>
      <c r="AM3" s="271"/>
      <c r="AN3" s="270"/>
      <c r="AO3" s="271"/>
      <c r="AP3" s="271"/>
    </row>
    <row r="4" spans="1:42" s="91" customFormat="1" ht="38.25" x14ac:dyDescent="0.25">
      <c r="A4" s="156" t="s">
        <v>35</v>
      </c>
      <c r="B4" s="156" t="s">
        <v>0</v>
      </c>
      <c r="C4" s="148" t="s">
        <v>689</v>
      </c>
      <c r="D4" s="207" t="s">
        <v>563</v>
      </c>
      <c r="E4" s="149" t="s">
        <v>401</v>
      </c>
      <c r="F4" s="150" t="s">
        <v>402</v>
      </c>
      <c r="G4" s="266" t="s">
        <v>690</v>
      </c>
      <c r="H4" s="267" t="s">
        <v>691</v>
      </c>
      <c r="I4" s="266" t="s">
        <v>65</v>
      </c>
      <c r="J4" s="266" t="s">
        <v>625</v>
      </c>
      <c r="K4" s="266" t="s">
        <v>622</v>
      </c>
      <c r="L4" s="267" t="s">
        <v>702</v>
      </c>
      <c r="M4" s="267" t="s">
        <v>710</v>
      </c>
      <c r="N4" s="267" t="s">
        <v>744</v>
      </c>
      <c r="O4" s="267" t="s">
        <v>749</v>
      </c>
      <c r="P4" s="267" t="s">
        <v>716</v>
      </c>
      <c r="Q4" s="267" t="s">
        <v>704</v>
      </c>
      <c r="R4" s="267" t="s">
        <v>48</v>
      </c>
      <c r="S4" s="267" t="s">
        <v>731</v>
      </c>
      <c r="T4" s="267" t="s">
        <v>380</v>
      </c>
      <c r="U4" s="267" t="s">
        <v>714</v>
      </c>
      <c r="V4" s="267" t="s">
        <v>713</v>
      </c>
      <c r="W4" s="267" t="s">
        <v>700</v>
      </c>
      <c r="X4" s="267" t="s">
        <v>732</v>
      </c>
      <c r="Y4" s="267" t="s">
        <v>518</v>
      </c>
      <c r="Z4" s="266" t="s">
        <v>733</v>
      </c>
      <c r="AA4" s="265" t="s">
        <v>627</v>
      </c>
      <c r="AB4" s="266"/>
      <c r="AC4" s="266"/>
      <c r="AD4" s="267" t="s">
        <v>628</v>
      </c>
      <c r="AE4" s="157" t="s">
        <v>497</v>
      </c>
      <c r="AF4" s="156" t="s">
        <v>536</v>
      </c>
      <c r="AG4" s="267" t="s">
        <v>621</v>
      </c>
      <c r="AH4" s="267" t="s">
        <v>355</v>
      </c>
      <c r="AI4" s="267" t="s">
        <v>629</v>
      </c>
      <c r="AJ4" s="267" t="s">
        <v>630</v>
      </c>
      <c r="AK4" s="267" t="s">
        <v>34</v>
      </c>
      <c r="AL4" s="267"/>
      <c r="AM4" s="267" t="s">
        <v>64</v>
      </c>
      <c r="AN4" s="266" t="s">
        <v>632</v>
      </c>
      <c r="AO4" s="156" t="s">
        <v>709</v>
      </c>
      <c r="AP4" s="267" t="s">
        <v>67</v>
      </c>
    </row>
    <row r="5" spans="1:42" s="181" customFormat="1" ht="11.1" customHeight="1" outlineLevel="1" x14ac:dyDescent="0.25">
      <c r="A5" s="180" t="s">
        <v>39</v>
      </c>
      <c r="B5" s="180" t="s">
        <v>39</v>
      </c>
      <c r="C5" s="35"/>
      <c r="D5" s="208"/>
      <c r="E5" s="180" t="s">
        <v>39</v>
      </c>
      <c r="F5" s="180" t="s">
        <v>39</v>
      </c>
      <c r="G5" s="216" t="s">
        <v>39</v>
      </c>
      <c r="H5" s="180" t="s">
        <v>39</v>
      </c>
      <c r="I5" s="216" t="s">
        <v>39</v>
      </c>
      <c r="J5" s="216" t="s">
        <v>39</v>
      </c>
      <c r="K5" s="216" t="s">
        <v>612</v>
      </c>
      <c r="L5" s="180" t="s">
        <v>501</v>
      </c>
      <c r="M5" s="180" t="s">
        <v>169</v>
      </c>
      <c r="N5" s="180" t="s">
        <v>39</v>
      </c>
      <c r="O5" s="216" t="s">
        <v>39</v>
      </c>
      <c r="P5" s="216" t="s">
        <v>720</v>
      </c>
      <c r="Q5" s="180" t="s">
        <v>14</v>
      </c>
      <c r="R5" s="180" t="s">
        <v>757</v>
      </c>
      <c r="S5" s="180" t="s">
        <v>631</v>
      </c>
      <c r="T5" s="180" t="s">
        <v>685</v>
      </c>
      <c r="U5" s="180" t="s">
        <v>799</v>
      </c>
      <c r="V5" s="180" t="s">
        <v>696</v>
      </c>
      <c r="W5" s="180" t="s">
        <v>39</v>
      </c>
      <c r="X5" s="180" t="s">
        <v>18</v>
      </c>
      <c r="Y5" s="180" t="s">
        <v>39</v>
      </c>
      <c r="Z5" s="216" t="s">
        <v>39</v>
      </c>
      <c r="AA5" s="216" t="s">
        <v>39</v>
      </c>
      <c r="AB5" s="216" t="s">
        <v>631</v>
      </c>
      <c r="AC5" s="216" t="s">
        <v>801</v>
      </c>
      <c r="AD5" s="180" t="s">
        <v>734</v>
      </c>
      <c r="AE5" s="180" t="s">
        <v>68</v>
      </c>
      <c r="AF5" s="180" t="s">
        <v>39</v>
      </c>
      <c r="AG5" s="180" t="s">
        <v>706</v>
      </c>
      <c r="AH5" s="180" t="s">
        <v>687</v>
      </c>
      <c r="AI5" s="180" t="s">
        <v>631</v>
      </c>
      <c r="AJ5" s="180" t="s">
        <v>631</v>
      </c>
      <c r="AK5" s="180" t="s">
        <v>712</v>
      </c>
      <c r="AL5" s="180"/>
      <c r="AM5" s="180" t="s">
        <v>810</v>
      </c>
      <c r="AN5" s="216" t="s">
        <v>39</v>
      </c>
      <c r="AO5" s="180" t="s">
        <v>39</v>
      </c>
      <c r="AP5" s="180" t="s">
        <v>39</v>
      </c>
    </row>
    <row r="6" spans="1:42" s="181" customFormat="1" ht="11.1" customHeight="1" outlineLevel="1" x14ac:dyDescent="0.25">
      <c r="A6" s="180" t="s">
        <v>39</v>
      </c>
      <c r="B6" s="180" t="s">
        <v>39</v>
      </c>
      <c r="C6" s="35"/>
      <c r="D6" s="208"/>
      <c r="E6" s="180" t="s">
        <v>39</v>
      </c>
      <c r="F6" s="180" t="s">
        <v>39</v>
      </c>
      <c r="G6" s="216" t="s">
        <v>39</v>
      </c>
      <c r="H6" s="180" t="s">
        <v>39</v>
      </c>
      <c r="I6" s="216" t="s">
        <v>39</v>
      </c>
      <c r="J6" s="216" t="s">
        <v>39</v>
      </c>
      <c r="K6" s="216" t="s">
        <v>80</v>
      </c>
      <c r="L6" s="180" t="s">
        <v>525</v>
      </c>
      <c r="M6" s="180" t="s">
        <v>725</v>
      </c>
      <c r="N6" s="180" t="s">
        <v>39</v>
      </c>
      <c r="O6" s="216" t="s">
        <v>39</v>
      </c>
      <c r="P6" s="253" t="s">
        <v>708</v>
      </c>
      <c r="Q6" s="180" t="s">
        <v>54</v>
      </c>
      <c r="R6" s="180" t="s">
        <v>764</v>
      </c>
      <c r="S6" s="180" t="s">
        <v>10</v>
      </c>
      <c r="T6" s="180" t="s">
        <v>382</v>
      </c>
      <c r="U6" s="180" t="s">
        <v>800</v>
      </c>
      <c r="V6" s="180" t="s">
        <v>728</v>
      </c>
      <c r="W6" s="180" t="s">
        <v>39</v>
      </c>
      <c r="X6" s="180" t="s">
        <v>229</v>
      </c>
      <c r="Y6" s="180" t="s">
        <v>39</v>
      </c>
      <c r="Z6" s="216" t="s">
        <v>39</v>
      </c>
      <c r="AA6" s="216" t="s">
        <v>39</v>
      </c>
      <c r="AB6" s="216" t="s">
        <v>10</v>
      </c>
      <c r="AC6" s="216" t="s">
        <v>802</v>
      </c>
      <c r="AD6" s="180" t="s">
        <v>735</v>
      </c>
      <c r="AE6" s="180" t="s">
        <v>66</v>
      </c>
      <c r="AF6" s="180" t="s">
        <v>39</v>
      </c>
      <c r="AG6" s="180" t="s">
        <v>356</v>
      </c>
      <c r="AH6" s="180" t="s">
        <v>688</v>
      </c>
      <c r="AI6" s="180" t="s">
        <v>10</v>
      </c>
      <c r="AJ6" s="180" t="s">
        <v>10</v>
      </c>
      <c r="AK6" s="180" t="s">
        <v>737</v>
      </c>
      <c r="AL6" s="180"/>
      <c r="AM6" s="180" t="s">
        <v>811</v>
      </c>
      <c r="AN6" s="216" t="s">
        <v>39</v>
      </c>
      <c r="AO6" s="180" t="s">
        <v>39</v>
      </c>
      <c r="AP6" s="180" t="s">
        <v>39</v>
      </c>
    </row>
    <row r="7" spans="1:42" s="181" customFormat="1" ht="11.1" customHeight="1" outlineLevel="1" x14ac:dyDescent="0.25">
      <c r="A7" s="180" t="s">
        <v>39</v>
      </c>
      <c r="B7" s="180" t="s">
        <v>39</v>
      </c>
      <c r="C7" s="35"/>
      <c r="D7" s="208"/>
      <c r="E7" s="180" t="s">
        <v>39</v>
      </c>
      <c r="F7" s="180" t="s">
        <v>39</v>
      </c>
      <c r="G7" s="216" t="s">
        <v>39</v>
      </c>
      <c r="H7" s="180" t="s">
        <v>39</v>
      </c>
      <c r="I7" s="216" t="s">
        <v>39</v>
      </c>
      <c r="J7" s="216" t="s">
        <v>39</v>
      </c>
      <c r="K7" s="216" t="s">
        <v>528</v>
      </c>
      <c r="L7" s="180" t="s">
        <v>694</v>
      </c>
      <c r="M7" s="180" t="s">
        <v>528</v>
      </c>
      <c r="N7" s="180" t="s">
        <v>39</v>
      </c>
      <c r="O7" s="216" t="s">
        <v>39</v>
      </c>
      <c r="P7" s="253" t="s">
        <v>743</v>
      </c>
      <c r="Q7" s="180" t="s">
        <v>62</v>
      </c>
      <c r="R7" s="180" t="s">
        <v>371</v>
      </c>
      <c r="S7" s="180" t="s">
        <v>39</v>
      </c>
      <c r="T7" s="180" t="s">
        <v>39</v>
      </c>
      <c r="U7" s="180" t="s">
        <v>39</v>
      </c>
      <c r="V7" s="180" t="s">
        <v>729</v>
      </c>
      <c r="W7" s="180" t="s">
        <v>39</v>
      </c>
      <c r="X7" s="180" t="s">
        <v>715</v>
      </c>
      <c r="Y7" s="180" t="s">
        <v>39</v>
      </c>
      <c r="Z7" s="216" t="s">
        <v>39</v>
      </c>
      <c r="AA7" s="216" t="s">
        <v>39</v>
      </c>
      <c r="AB7" s="216" t="s">
        <v>39</v>
      </c>
      <c r="AC7" s="216" t="s">
        <v>18</v>
      </c>
      <c r="AD7" s="180" t="s">
        <v>39</v>
      </c>
      <c r="AE7" s="180" t="s">
        <v>39</v>
      </c>
      <c r="AF7" s="180" t="s">
        <v>39</v>
      </c>
      <c r="AG7" s="180" t="s">
        <v>354</v>
      </c>
      <c r="AH7" s="180" t="s">
        <v>484</v>
      </c>
      <c r="AI7" s="180" t="s">
        <v>39</v>
      </c>
      <c r="AJ7" s="180" t="s">
        <v>39</v>
      </c>
      <c r="AK7" s="180" t="s">
        <v>711</v>
      </c>
      <c r="AL7" s="180"/>
      <c r="AM7" s="180" t="s">
        <v>812</v>
      </c>
      <c r="AN7" s="216" t="s">
        <v>39</v>
      </c>
      <c r="AO7" s="180" t="s">
        <v>39</v>
      </c>
      <c r="AP7" s="180" t="s">
        <v>39</v>
      </c>
    </row>
    <row r="8" spans="1:42" s="181" customFormat="1" ht="11.1" customHeight="1" outlineLevel="1" x14ac:dyDescent="0.25">
      <c r="A8" s="180" t="s">
        <v>39</v>
      </c>
      <c r="B8" s="180" t="s">
        <v>39</v>
      </c>
      <c r="C8" s="35"/>
      <c r="D8" s="208"/>
      <c r="E8" s="180" t="s">
        <v>39</v>
      </c>
      <c r="F8" s="180" t="s">
        <v>39</v>
      </c>
      <c r="G8" s="216" t="s">
        <v>39</v>
      </c>
      <c r="H8" s="180" t="s">
        <v>39</v>
      </c>
      <c r="I8" s="216" t="s">
        <v>39</v>
      </c>
      <c r="J8" s="216" t="s">
        <v>39</v>
      </c>
      <c r="K8" s="216" t="s">
        <v>39</v>
      </c>
      <c r="L8" s="180" t="s">
        <v>692</v>
      </c>
      <c r="M8" s="180" t="s">
        <v>726</v>
      </c>
      <c r="N8" s="180" t="s">
        <v>39</v>
      </c>
      <c r="O8" s="216" t="s">
        <v>39</v>
      </c>
      <c r="P8" s="216" t="s">
        <v>719</v>
      </c>
      <c r="Q8" s="180" t="s">
        <v>63</v>
      </c>
      <c r="R8" s="180" t="s">
        <v>758</v>
      </c>
      <c r="S8" s="180" t="s">
        <v>39</v>
      </c>
      <c r="T8" s="180" t="s">
        <v>39</v>
      </c>
      <c r="U8" s="180" t="s">
        <v>39</v>
      </c>
      <c r="V8" s="180" t="s">
        <v>697</v>
      </c>
      <c r="W8" s="180" t="s">
        <v>39</v>
      </c>
      <c r="X8" s="180" t="s">
        <v>39</v>
      </c>
      <c r="Y8" s="180" t="s">
        <v>39</v>
      </c>
      <c r="Z8" s="216" t="s">
        <v>39</v>
      </c>
      <c r="AA8" s="216" t="s">
        <v>39</v>
      </c>
      <c r="AB8" s="216" t="s">
        <v>39</v>
      </c>
      <c r="AC8" s="216" t="s">
        <v>39</v>
      </c>
      <c r="AD8" s="180" t="s">
        <v>39</v>
      </c>
      <c r="AE8" s="180" t="s">
        <v>39</v>
      </c>
      <c r="AF8" s="180" t="s">
        <v>39</v>
      </c>
      <c r="AG8" s="180" t="s">
        <v>637</v>
      </c>
      <c r="AH8" s="180" t="s">
        <v>626</v>
      </c>
      <c r="AI8" s="180" t="s">
        <v>39</v>
      </c>
      <c r="AJ8" s="180" t="s">
        <v>39</v>
      </c>
      <c r="AK8" s="180" t="s">
        <v>10</v>
      </c>
      <c r="AL8" s="180"/>
      <c r="AM8" s="180" t="s">
        <v>18</v>
      </c>
      <c r="AN8" s="216" t="s">
        <v>39</v>
      </c>
      <c r="AO8" s="180" t="s">
        <v>39</v>
      </c>
      <c r="AP8" s="180" t="s">
        <v>39</v>
      </c>
    </row>
    <row r="9" spans="1:42" s="181" customFormat="1" ht="11.1" customHeight="1" outlineLevel="1" x14ac:dyDescent="0.25">
      <c r="A9" s="180" t="s">
        <v>39</v>
      </c>
      <c r="B9" s="180" t="s">
        <v>39</v>
      </c>
      <c r="C9" s="35"/>
      <c r="D9" s="208"/>
      <c r="E9" s="180" t="s">
        <v>39</v>
      </c>
      <c r="F9" s="180" t="s">
        <v>39</v>
      </c>
      <c r="G9" s="216" t="s">
        <v>39</v>
      </c>
      <c r="H9" s="180" t="s">
        <v>39</v>
      </c>
      <c r="I9" s="216" t="s">
        <v>39</v>
      </c>
      <c r="J9" s="216" t="s">
        <v>39</v>
      </c>
      <c r="K9" s="216" t="s">
        <v>39</v>
      </c>
      <c r="L9" s="180" t="s">
        <v>693</v>
      </c>
      <c r="M9" s="180" t="s">
        <v>542</v>
      </c>
      <c r="N9" s="180" t="s">
        <v>39</v>
      </c>
      <c r="O9" s="216" t="s">
        <v>39</v>
      </c>
      <c r="P9" s="253" t="s">
        <v>717</v>
      </c>
      <c r="Q9" s="180" t="s">
        <v>515</v>
      </c>
      <c r="R9" s="180" t="s">
        <v>367</v>
      </c>
      <c r="S9" s="180" t="s">
        <v>39</v>
      </c>
      <c r="T9" s="180" t="s">
        <v>39</v>
      </c>
      <c r="U9" s="180" t="s">
        <v>39</v>
      </c>
      <c r="V9" s="180" t="s">
        <v>39</v>
      </c>
      <c r="W9" s="180" t="s">
        <v>39</v>
      </c>
      <c r="X9" s="180" t="s">
        <v>39</v>
      </c>
      <c r="Y9" s="180" t="s">
        <v>39</v>
      </c>
      <c r="Z9" s="216" t="s">
        <v>39</v>
      </c>
      <c r="AA9" s="216" t="s">
        <v>39</v>
      </c>
      <c r="AB9" s="216" t="s">
        <v>39</v>
      </c>
      <c r="AC9" s="216" t="s">
        <v>39</v>
      </c>
      <c r="AD9" s="180" t="s">
        <v>39</v>
      </c>
      <c r="AE9" s="180" t="s">
        <v>39</v>
      </c>
      <c r="AF9" s="180" t="s">
        <v>39</v>
      </c>
      <c r="AG9" s="180" t="s">
        <v>686</v>
      </c>
      <c r="AH9" s="180" t="s">
        <v>149</v>
      </c>
      <c r="AI9" s="180" t="s">
        <v>39</v>
      </c>
      <c r="AJ9" s="180" t="s">
        <v>39</v>
      </c>
      <c r="AK9" s="180" t="s">
        <v>39</v>
      </c>
      <c r="AL9" s="180"/>
      <c r="AM9" s="180" t="s">
        <v>39</v>
      </c>
      <c r="AN9" s="216" t="s">
        <v>39</v>
      </c>
      <c r="AO9" s="180" t="s">
        <v>39</v>
      </c>
      <c r="AP9" s="180" t="s">
        <v>39</v>
      </c>
    </row>
    <row r="10" spans="1:42" s="181" customFormat="1" ht="11.1" customHeight="1" outlineLevel="1" x14ac:dyDescent="0.25">
      <c r="A10" s="180" t="s">
        <v>39</v>
      </c>
      <c r="B10" s="180" t="s">
        <v>39</v>
      </c>
      <c r="C10" s="35"/>
      <c r="D10" s="208"/>
      <c r="E10" s="180" t="s">
        <v>39</v>
      </c>
      <c r="F10" s="180" t="s">
        <v>39</v>
      </c>
      <c r="G10" s="216" t="s">
        <v>39</v>
      </c>
      <c r="H10" s="180" t="s">
        <v>39</v>
      </c>
      <c r="I10" s="216" t="s">
        <v>39</v>
      </c>
      <c r="J10" s="216" t="s">
        <v>39</v>
      </c>
      <c r="K10" s="216" t="s">
        <v>39</v>
      </c>
      <c r="L10" s="180" t="s">
        <v>703</v>
      </c>
      <c r="M10" s="180" t="s">
        <v>27</v>
      </c>
      <c r="N10" s="180" t="s">
        <v>39</v>
      </c>
      <c r="O10" s="216" t="s">
        <v>39</v>
      </c>
      <c r="P10" s="216" t="s">
        <v>755</v>
      </c>
      <c r="Q10" s="180" t="s">
        <v>15</v>
      </c>
      <c r="R10" s="180" t="s">
        <v>763</v>
      </c>
      <c r="S10" s="180" t="s">
        <v>39</v>
      </c>
      <c r="T10" s="180" t="s">
        <v>39</v>
      </c>
      <c r="U10" s="180" t="s">
        <v>39</v>
      </c>
      <c r="V10" s="180" t="s">
        <v>39</v>
      </c>
      <c r="W10" s="180" t="s">
        <v>39</v>
      </c>
      <c r="X10" s="180" t="s">
        <v>39</v>
      </c>
      <c r="Y10" s="180" t="s">
        <v>39</v>
      </c>
      <c r="Z10" s="216" t="s">
        <v>39</v>
      </c>
      <c r="AA10" s="216" t="s">
        <v>39</v>
      </c>
      <c r="AB10" s="216" t="s">
        <v>39</v>
      </c>
      <c r="AC10" s="216" t="s">
        <v>39</v>
      </c>
      <c r="AD10" s="180" t="s">
        <v>39</v>
      </c>
      <c r="AE10" s="180" t="s">
        <v>39</v>
      </c>
      <c r="AF10" s="180" t="s">
        <v>39</v>
      </c>
      <c r="AG10" s="180" t="s">
        <v>523</v>
      </c>
      <c r="AH10" s="180" t="s">
        <v>18</v>
      </c>
      <c r="AI10" s="180" t="s">
        <v>39</v>
      </c>
      <c r="AJ10" s="180" t="s">
        <v>39</v>
      </c>
      <c r="AK10" s="180" t="s">
        <v>39</v>
      </c>
      <c r="AL10" s="180"/>
      <c r="AM10" s="180" t="s">
        <v>39</v>
      </c>
      <c r="AN10" s="216" t="s">
        <v>39</v>
      </c>
      <c r="AO10" s="180" t="s">
        <v>39</v>
      </c>
      <c r="AP10" s="180" t="s">
        <v>39</v>
      </c>
    </row>
    <row r="11" spans="1:42" s="181" customFormat="1" ht="11.1" customHeight="1" outlineLevel="1" x14ac:dyDescent="0.25">
      <c r="A11" s="180" t="s">
        <v>39</v>
      </c>
      <c r="B11" s="180" t="s">
        <v>39</v>
      </c>
      <c r="C11" s="35"/>
      <c r="D11" s="208"/>
      <c r="E11" s="180" t="s">
        <v>39</v>
      </c>
      <c r="F11" s="180" t="s">
        <v>39</v>
      </c>
      <c r="G11" s="216" t="s">
        <v>39</v>
      </c>
      <c r="H11" s="180" t="s">
        <v>39</v>
      </c>
      <c r="I11" s="216" t="s">
        <v>39</v>
      </c>
      <c r="J11" s="216" t="s">
        <v>39</v>
      </c>
      <c r="K11" s="216" t="s">
        <v>39</v>
      </c>
      <c r="L11" s="180" t="s">
        <v>39</v>
      </c>
      <c r="M11" s="180" t="s">
        <v>28</v>
      </c>
      <c r="N11" s="180" t="s">
        <v>39</v>
      </c>
      <c r="O11" s="216" t="s">
        <v>39</v>
      </c>
      <c r="P11" s="216" t="s">
        <v>718</v>
      </c>
      <c r="Q11" s="180" t="s">
        <v>39</v>
      </c>
      <c r="R11" s="180" t="s">
        <v>14</v>
      </c>
      <c r="S11" s="180" t="s">
        <v>39</v>
      </c>
      <c r="T11" s="180" t="s">
        <v>39</v>
      </c>
      <c r="U11" s="180" t="s">
        <v>39</v>
      </c>
      <c r="V11" s="180" t="s">
        <v>39</v>
      </c>
      <c r="W11" s="180" t="s">
        <v>39</v>
      </c>
      <c r="X11" s="180" t="s">
        <v>39</v>
      </c>
      <c r="Y11" s="180" t="s">
        <v>39</v>
      </c>
      <c r="Z11" s="216" t="s">
        <v>39</v>
      </c>
      <c r="AA11" s="216" t="s">
        <v>39</v>
      </c>
      <c r="AB11" s="216" t="s">
        <v>39</v>
      </c>
      <c r="AC11" s="216" t="s">
        <v>39</v>
      </c>
      <c r="AD11" s="180" t="s">
        <v>39</v>
      </c>
      <c r="AE11" s="180" t="s">
        <v>39</v>
      </c>
      <c r="AF11" s="180" t="s">
        <v>39</v>
      </c>
      <c r="AG11" s="180" t="s">
        <v>353</v>
      </c>
      <c r="AH11" s="180" t="s">
        <v>39</v>
      </c>
      <c r="AI11" s="180" t="s">
        <v>39</v>
      </c>
      <c r="AJ11" s="180" t="s">
        <v>39</v>
      </c>
      <c r="AK11" s="180" t="s">
        <v>39</v>
      </c>
      <c r="AL11" s="180"/>
      <c r="AM11" s="180" t="s">
        <v>39</v>
      </c>
      <c r="AN11" s="216" t="s">
        <v>39</v>
      </c>
      <c r="AO11" s="180" t="s">
        <v>39</v>
      </c>
      <c r="AP11" s="180" t="s">
        <v>39</v>
      </c>
    </row>
    <row r="12" spans="1:42" s="181" customFormat="1" ht="11.1" customHeight="1" outlineLevel="1" x14ac:dyDescent="0.25">
      <c r="A12" s="180"/>
      <c r="B12" s="180"/>
      <c r="C12" s="35"/>
      <c r="D12" s="208"/>
      <c r="E12" s="180"/>
      <c r="F12" s="180"/>
      <c r="G12" s="216" t="s">
        <v>39</v>
      </c>
      <c r="H12" s="180" t="s">
        <v>39</v>
      </c>
      <c r="I12" s="216" t="s">
        <v>39</v>
      </c>
      <c r="J12" s="216" t="s">
        <v>39</v>
      </c>
      <c r="K12" s="216" t="s">
        <v>39</v>
      </c>
      <c r="L12" s="180" t="s">
        <v>39</v>
      </c>
      <c r="M12" s="180" t="s">
        <v>612</v>
      </c>
      <c r="N12" s="180" t="s">
        <v>39</v>
      </c>
      <c r="O12" s="216" t="s">
        <v>39</v>
      </c>
      <c r="P12" s="216" t="s">
        <v>39</v>
      </c>
      <c r="Q12" s="180" t="s">
        <v>39</v>
      </c>
      <c r="R12" s="180" t="s">
        <v>45</v>
      </c>
      <c r="S12" s="180" t="s">
        <v>39</v>
      </c>
      <c r="T12" s="180" t="s">
        <v>39</v>
      </c>
      <c r="U12" s="180" t="s">
        <v>39</v>
      </c>
      <c r="V12" s="180" t="s">
        <v>39</v>
      </c>
      <c r="W12" s="180" t="s">
        <v>39</v>
      </c>
      <c r="X12" s="180" t="s">
        <v>39</v>
      </c>
      <c r="Y12" s="180" t="s">
        <v>39</v>
      </c>
      <c r="Z12" s="216" t="s">
        <v>39</v>
      </c>
      <c r="AA12" s="216" t="s">
        <v>39</v>
      </c>
      <c r="AB12" s="216" t="s">
        <v>39</v>
      </c>
      <c r="AC12" s="216" t="s">
        <v>39</v>
      </c>
      <c r="AD12" s="180" t="s">
        <v>39</v>
      </c>
      <c r="AE12" s="180"/>
      <c r="AF12" s="180"/>
      <c r="AG12" s="180" t="s">
        <v>412</v>
      </c>
      <c r="AH12" s="180" t="s">
        <v>39</v>
      </c>
      <c r="AI12" s="180" t="s">
        <v>39</v>
      </c>
      <c r="AJ12" s="180" t="s">
        <v>39</v>
      </c>
      <c r="AK12" s="180" t="s">
        <v>39</v>
      </c>
      <c r="AL12" s="180"/>
      <c r="AM12" s="180" t="s">
        <v>39</v>
      </c>
      <c r="AN12" s="216" t="s">
        <v>39</v>
      </c>
      <c r="AO12" s="180" t="s">
        <v>39</v>
      </c>
      <c r="AP12" s="180" t="s">
        <v>39</v>
      </c>
    </row>
    <row r="13" spans="1:42" s="181" customFormat="1" ht="11.1" customHeight="1" outlineLevel="1" x14ac:dyDescent="0.25">
      <c r="A13" s="180"/>
      <c r="B13" s="180"/>
      <c r="C13" s="35"/>
      <c r="D13" s="208"/>
      <c r="E13" s="180"/>
      <c r="F13" s="180"/>
      <c r="G13" s="216" t="s">
        <v>39</v>
      </c>
      <c r="H13" s="180" t="s">
        <v>39</v>
      </c>
      <c r="I13" s="216" t="s">
        <v>39</v>
      </c>
      <c r="J13" s="216" t="s">
        <v>39</v>
      </c>
      <c r="K13" s="216" t="s">
        <v>39</v>
      </c>
      <c r="L13" s="180" t="s">
        <v>39</v>
      </c>
      <c r="M13" s="180" t="s">
        <v>39</v>
      </c>
      <c r="N13" s="180" t="s">
        <v>39</v>
      </c>
      <c r="O13" s="216" t="s">
        <v>39</v>
      </c>
      <c r="P13" s="216" t="s">
        <v>39</v>
      </c>
      <c r="Q13" s="180" t="s">
        <v>39</v>
      </c>
      <c r="R13" s="180" t="s">
        <v>39</v>
      </c>
      <c r="S13" s="180" t="s">
        <v>39</v>
      </c>
      <c r="T13" s="180" t="s">
        <v>39</v>
      </c>
      <c r="U13" s="180" t="s">
        <v>39</v>
      </c>
      <c r="V13" s="180" t="s">
        <v>39</v>
      </c>
      <c r="W13" s="180" t="s">
        <v>39</v>
      </c>
      <c r="X13" s="180" t="s">
        <v>39</v>
      </c>
      <c r="Y13" s="180" t="s">
        <v>39</v>
      </c>
      <c r="Z13" s="216" t="s">
        <v>39</v>
      </c>
      <c r="AA13" s="216" t="s">
        <v>39</v>
      </c>
      <c r="AB13" s="216" t="s">
        <v>39</v>
      </c>
      <c r="AC13" s="216" t="s">
        <v>39</v>
      </c>
      <c r="AD13" s="180" t="s">
        <v>39</v>
      </c>
      <c r="AE13" s="180"/>
      <c r="AF13" s="180"/>
      <c r="AG13" s="180" t="s">
        <v>45</v>
      </c>
      <c r="AH13" s="180"/>
      <c r="AI13" s="180" t="s">
        <v>39</v>
      </c>
      <c r="AJ13" s="180" t="s">
        <v>39</v>
      </c>
      <c r="AK13" s="180" t="s">
        <v>39</v>
      </c>
      <c r="AL13" s="180"/>
      <c r="AM13" s="180" t="s">
        <v>39</v>
      </c>
      <c r="AN13" s="216" t="s">
        <v>39</v>
      </c>
      <c r="AO13" s="180" t="s">
        <v>39</v>
      </c>
      <c r="AP13" s="180" t="s">
        <v>39</v>
      </c>
    </row>
    <row r="14" spans="1:42" s="181" customFormat="1" ht="11.1" customHeight="1" outlineLevel="1" x14ac:dyDescent="0.25">
      <c r="A14" s="180"/>
      <c r="B14" s="180"/>
      <c r="C14" s="35"/>
      <c r="D14" s="208"/>
      <c r="E14" s="180"/>
      <c r="F14" s="180"/>
      <c r="G14" s="216" t="s">
        <v>39</v>
      </c>
      <c r="H14" s="180" t="s">
        <v>39</v>
      </c>
      <c r="I14" s="216" t="s">
        <v>39</v>
      </c>
      <c r="J14" s="216" t="s">
        <v>39</v>
      </c>
      <c r="K14" s="216" t="s">
        <v>39</v>
      </c>
      <c r="L14" s="180" t="s">
        <v>39</v>
      </c>
      <c r="M14" s="180" t="s">
        <v>39</v>
      </c>
      <c r="N14" s="180" t="s">
        <v>39</v>
      </c>
      <c r="O14" s="216" t="s">
        <v>39</v>
      </c>
      <c r="P14" s="216" t="s">
        <v>39</v>
      </c>
      <c r="Q14" s="180" t="s">
        <v>39</v>
      </c>
      <c r="R14" s="180" t="s">
        <v>39</v>
      </c>
      <c r="S14" s="180" t="s">
        <v>39</v>
      </c>
      <c r="T14" s="180" t="s">
        <v>39</v>
      </c>
      <c r="U14" s="180" t="s">
        <v>39</v>
      </c>
      <c r="V14" s="180" t="s">
        <v>39</v>
      </c>
      <c r="W14" s="180" t="s">
        <v>39</v>
      </c>
      <c r="X14" s="180" t="s">
        <v>39</v>
      </c>
      <c r="Y14" s="180" t="s">
        <v>39</v>
      </c>
      <c r="Z14" s="216" t="s">
        <v>39</v>
      </c>
      <c r="AA14" s="216" t="s">
        <v>39</v>
      </c>
      <c r="AB14" s="216" t="s">
        <v>39</v>
      </c>
      <c r="AC14" s="216" t="s">
        <v>39</v>
      </c>
      <c r="AD14" s="180" t="s">
        <v>39</v>
      </c>
      <c r="AE14" s="180"/>
      <c r="AF14" s="180"/>
      <c r="AG14" s="180" t="s">
        <v>39</v>
      </c>
      <c r="AH14" s="180" t="s">
        <v>39</v>
      </c>
      <c r="AI14" s="180" t="s">
        <v>39</v>
      </c>
      <c r="AJ14" s="180" t="s">
        <v>39</v>
      </c>
      <c r="AK14" s="180" t="s">
        <v>39</v>
      </c>
      <c r="AL14" s="180"/>
      <c r="AM14" s="180" t="s">
        <v>39</v>
      </c>
      <c r="AN14" s="216" t="s">
        <v>39</v>
      </c>
      <c r="AO14" s="180" t="s">
        <v>39</v>
      </c>
      <c r="AP14" s="180" t="s">
        <v>39</v>
      </c>
    </row>
    <row r="15" spans="1:42" s="155" customFormat="1" ht="15" x14ac:dyDescent="0.25">
      <c r="A15" s="159" t="s">
        <v>403</v>
      </c>
      <c r="B15" s="160" t="s">
        <v>1</v>
      </c>
      <c r="C15" s="35" t="str">
        <f>CONCATENATE(A15, B15)</f>
        <v>StudyData-SR_01</v>
      </c>
      <c r="D15" s="208" t="s">
        <v>564</v>
      </c>
      <c r="E15" s="161" t="s">
        <v>383</v>
      </c>
      <c r="F15" s="162"/>
      <c r="G15" s="217">
        <v>41808</v>
      </c>
      <c r="H15" s="164" t="s">
        <v>27</v>
      </c>
      <c r="I15" s="217">
        <v>41823</v>
      </c>
      <c r="J15" s="217" t="s">
        <v>724</v>
      </c>
      <c r="K15" s="225" t="s">
        <v>18</v>
      </c>
      <c r="L15" s="164" t="s">
        <v>501</v>
      </c>
      <c r="M15" s="164" t="s">
        <v>27</v>
      </c>
      <c r="N15" s="164" t="s">
        <v>11</v>
      </c>
      <c r="O15" s="164" t="s">
        <v>59</v>
      </c>
      <c r="P15" s="60" t="s">
        <v>743</v>
      </c>
      <c r="Q15" s="152" t="s">
        <v>62</v>
      </c>
      <c r="R15" s="164" t="s">
        <v>45</v>
      </c>
      <c r="S15" s="164" t="s">
        <v>631</v>
      </c>
      <c r="T15" s="163" t="s">
        <v>685</v>
      </c>
      <c r="U15" s="164" t="s">
        <v>695</v>
      </c>
      <c r="V15" s="164" t="s">
        <v>728</v>
      </c>
      <c r="W15" s="165" t="s">
        <v>698</v>
      </c>
      <c r="X15" s="165" t="s">
        <v>18</v>
      </c>
      <c r="Y15" s="165" t="s">
        <v>18</v>
      </c>
      <c r="Z15" s="219"/>
      <c r="AA15" s="219"/>
      <c r="AB15" s="219"/>
      <c r="AC15" s="219"/>
      <c r="AD15" s="164" t="s">
        <v>734</v>
      </c>
      <c r="AE15" s="164" t="s">
        <v>66</v>
      </c>
      <c r="AF15" s="164" t="s">
        <v>66</v>
      </c>
      <c r="AG15" s="164" t="s">
        <v>354</v>
      </c>
      <c r="AH15" s="164" t="s">
        <v>688</v>
      </c>
      <c r="AI15" s="164" t="s">
        <v>10</v>
      </c>
      <c r="AJ15" s="164" t="s">
        <v>10</v>
      </c>
      <c r="AK15" s="164" t="s">
        <v>10</v>
      </c>
      <c r="AL15" s="164"/>
      <c r="AM15" s="164" t="s">
        <v>18</v>
      </c>
      <c r="AN15" s="219" t="s">
        <v>18</v>
      </c>
      <c r="AO15" s="182"/>
      <c r="AP15" s="164" t="s">
        <v>760</v>
      </c>
    </row>
    <row r="16" spans="1:42" s="155" customFormat="1" x14ac:dyDescent="0.25">
      <c r="A16" s="159" t="s">
        <v>403</v>
      </c>
      <c r="B16" s="160" t="s">
        <v>2</v>
      </c>
      <c r="C16" s="35" t="str">
        <f t="shared" ref="C16:C66" si="0">CONCATENATE(A16, B16)</f>
        <v>StudyData-SR_02</v>
      </c>
      <c r="D16" s="208" t="s">
        <v>565</v>
      </c>
      <c r="E16" s="161"/>
      <c r="F16" s="162" t="s">
        <v>404</v>
      </c>
      <c r="G16" s="218">
        <v>41808</v>
      </c>
      <c r="H16" s="60" t="s">
        <v>27</v>
      </c>
      <c r="I16" s="218">
        <v>41883</v>
      </c>
      <c r="J16" s="217" t="s">
        <v>724</v>
      </c>
      <c r="K16" s="225" t="s">
        <v>18</v>
      </c>
      <c r="L16" s="164" t="s">
        <v>694</v>
      </c>
      <c r="M16" s="164" t="s">
        <v>27</v>
      </c>
      <c r="N16" s="60" t="s">
        <v>11</v>
      </c>
      <c r="O16" s="60" t="s">
        <v>179</v>
      </c>
      <c r="P16" s="60" t="s">
        <v>708</v>
      </c>
      <c r="Q16" s="60" t="s">
        <v>515</v>
      </c>
      <c r="R16" s="60" t="s">
        <v>705</v>
      </c>
      <c r="S16" s="164" t="s">
        <v>631</v>
      </c>
      <c r="T16" s="165" t="s">
        <v>382</v>
      </c>
      <c r="U16" s="152" t="s">
        <v>730</v>
      </c>
      <c r="V16" s="152" t="s">
        <v>697</v>
      </c>
      <c r="W16" s="60" t="s">
        <v>221</v>
      </c>
      <c r="X16" s="60" t="s">
        <v>715</v>
      </c>
      <c r="Y16" s="60" t="s">
        <v>459</v>
      </c>
      <c r="Z16" s="218"/>
      <c r="AA16" s="264">
        <v>43129</v>
      </c>
      <c r="AB16" s="218"/>
      <c r="AC16" s="218"/>
      <c r="AD16" s="165" t="s">
        <v>347</v>
      </c>
      <c r="AE16" s="152" t="s">
        <v>66</v>
      </c>
      <c r="AF16" s="152" t="s">
        <v>66</v>
      </c>
      <c r="AG16" s="152" t="s">
        <v>354</v>
      </c>
      <c r="AH16" s="165" t="s">
        <v>18</v>
      </c>
      <c r="AI16" s="164" t="s">
        <v>10</v>
      </c>
      <c r="AJ16" s="164" t="s">
        <v>66</v>
      </c>
      <c r="AK16" s="152" t="s">
        <v>712</v>
      </c>
      <c r="AL16" s="152"/>
      <c r="AM16" s="60" t="s">
        <v>812</v>
      </c>
      <c r="AN16" s="225" t="s">
        <v>149</v>
      </c>
      <c r="AO16" s="167"/>
      <c r="AP16" s="152" t="s">
        <v>738</v>
      </c>
    </row>
    <row r="17" spans="1:42" s="155" customFormat="1" x14ac:dyDescent="0.25">
      <c r="A17" s="159" t="s">
        <v>403</v>
      </c>
      <c r="B17" s="160" t="s">
        <v>3</v>
      </c>
      <c r="C17" s="35" t="str">
        <f t="shared" si="0"/>
        <v>StudyData-SR_03</v>
      </c>
      <c r="D17" s="208" t="s">
        <v>566</v>
      </c>
      <c r="E17" s="161" t="s">
        <v>384</v>
      </c>
      <c r="F17" s="162"/>
      <c r="G17" s="219">
        <v>41808</v>
      </c>
      <c r="H17" s="152" t="s">
        <v>27</v>
      </c>
      <c r="I17" s="219">
        <v>41823</v>
      </c>
      <c r="J17" s="217" t="s">
        <v>724</v>
      </c>
      <c r="K17" s="225" t="s">
        <v>18</v>
      </c>
      <c r="L17" s="214" t="s">
        <v>525</v>
      </c>
      <c r="M17" s="164" t="s">
        <v>27</v>
      </c>
      <c r="N17" s="152" t="s">
        <v>12</v>
      </c>
      <c r="O17" s="152" t="s">
        <v>19</v>
      </c>
      <c r="P17" s="60" t="s">
        <v>755</v>
      </c>
      <c r="Q17" s="250" t="s">
        <v>366</v>
      </c>
      <c r="R17" s="152" t="s">
        <v>367</v>
      </c>
      <c r="S17" s="164" t="s">
        <v>631</v>
      </c>
      <c r="T17" s="163" t="s">
        <v>685</v>
      </c>
      <c r="U17" s="164" t="s">
        <v>695</v>
      </c>
      <c r="V17" s="164" t="s">
        <v>728</v>
      </c>
      <c r="W17" s="165" t="s">
        <v>698</v>
      </c>
      <c r="X17" s="165" t="s">
        <v>18</v>
      </c>
      <c r="Y17" s="165" t="s">
        <v>18</v>
      </c>
      <c r="Z17" s="219"/>
      <c r="AA17" s="219"/>
      <c r="AB17" s="219"/>
      <c r="AC17" s="219"/>
      <c r="AD17" s="164" t="s">
        <v>734</v>
      </c>
      <c r="AE17" s="152" t="s">
        <v>66</v>
      </c>
      <c r="AF17" s="152" t="s">
        <v>68</v>
      </c>
      <c r="AG17" s="164" t="s">
        <v>356</v>
      </c>
      <c r="AH17" s="165" t="s">
        <v>18</v>
      </c>
      <c r="AI17" s="164" t="s">
        <v>10</v>
      </c>
      <c r="AJ17" s="164" t="s">
        <v>631</v>
      </c>
      <c r="AK17" s="152" t="s">
        <v>712</v>
      </c>
      <c r="AL17" s="152"/>
      <c r="AM17" s="60" t="s">
        <v>812</v>
      </c>
      <c r="AN17" s="225" t="s">
        <v>149</v>
      </c>
      <c r="AO17" s="167"/>
      <c r="AP17" s="165" t="s">
        <v>761</v>
      </c>
    </row>
    <row r="18" spans="1:42" s="155" customFormat="1" x14ac:dyDescent="0.25">
      <c r="A18" s="159" t="s">
        <v>403</v>
      </c>
      <c r="B18" s="160" t="s">
        <v>3</v>
      </c>
      <c r="C18" s="35" t="str">
        <f t="shared" ref="C18" si="1">CONCATENATE(A18, B18)</f>
        <v>StudyData-SR_03</v>
      </c>
      <c r="D18" s="208" t="s">
        <v>566</v>
      </c>
      <c r="E18" s="161" t="s">
        <v>384</v>
      </c>
      <c r="F18" s="162"/>
      <c r="G18" s="219">
        <v>41808</v>
      </c>
      <c r="H18" s="152" t="s">
        <v>27</v>
      </c>
      <c r="I18" s="219">
        <v>41823</v>
      </c>
      <c r="J18" s="217" t="s">
        <v>724</v>
      </c>
      <c r="K18" s="225" t="s">
        <v>18</v>
      </c>
      <c r="L18" s="214" t="s">
        <v>525</v>
      </c>
      <c r="M18" s="164" t="s">
        <v>27</v>
      </c>
      <c r="N18" s="152" t="s">
        <v>12</v>
      </c>
      <c r="O18" s="152" t="s">
        <v>19</v>
      </c>
      <c r="P18" s="60" t="s">
        <v>755</v>
      </c>
      <c r="Q18" s="250" t="s">
        <v>366</v>
      </c>
      <c r="R18" s="152" t="s">
        <v>367</v>
      </c>
      <c r="S18" s="164" t="s">
        <v>631</v>
      </c>
      <c r="T18" s="163" t="s">
        <v>685</v>
      </c>
      <c r="U18" s="164" t="s">
        <v>695</v>
      </c>
      <c r="V18" s="164" t="s">
        <v>728</v>
      </c>
      <c r="W18" s="165" t="s">
        <v>698</v>
      </c>
      <c r="X18" s="165" t="s">
        <v>18</v>
      </c>
      <c r="Y18" s="165" t="s">
        <v>18</v>
      </c>
      <c r="Z18" s="219"/>
      <c r="AA18" s="219"/>
      <c r="AB18" s="219"/>
      <c r="AC18" s="219"/>
      <c r="AD18" s="164" t="s">
        <v>734</v>
      </c>
      <c r="AE18" s="152" t="s">
        <v>66</v>
      </c>
      <c r="AF18" s="152" t="s">
        <v>68</v>
      </c>
      <c r="AG18" s="164" t="s">
        <v>356</v>
      </c>
      <c r="AH18" s="165" t="s">
        <v>18</v>
      </c>
      <c r="AI18" s="164" t="s">
        <v>10</v>
      </c>
      <c r="AJ18" s="164" t="s">
        <v>631</v>
      </c>
      <c r="AK18" s="152" t="s">
        <v>712</v>
      </c>
      <c r="AL18" s="152"/>
      <c r="AM18" s="60" t="s">
        <v>812</v>
      </c>
      <c r="AN18" s="225" t="s">
        <v>149</v>
      </c>
      <c r="AO18" s="167"/>
      <c r="AP18" s="165" t="s">
        <v>761</v>
      </c>
    </row>
    <row r="19" spans="1:42" s="155" customFormat="1" x14ac:dyDescent="0.25">
      <c r="A19" s="159" t="s">
        <v>403</v>
      </c>
      <c r="B19" s="160" t="s">
        <v>3</v>
      </c>
      <c r="C19" s="35" t="str">
        <f t="shared" ref="C19" si="2">CONCATENATE(A19, B19)</f>
        <v>StudyData-SR_03</v>
      </c>
      <c r="D19" s="208" t="s">
        <v>566</v>
      </c>
      <c r="E19" s="161" t="s">
        <v>384</v>
      </c>
      <c r="F19" s="162"/>
      <c r="G19" s="219">
        <v>41808</v>
      </c>
      <c r="H19" s="152" t="s">
        <v>27</v>
      </c>
      <c r="I19" s="219">
        <v>41823</v>
      </c>
      <c r="J19" s="217" t="s">
        <v>724</v>
      </c>
      <c r="K19" s="225" t="s">
        <v>18</v>
      </c>
      <c r="L19" s="214" t="s">
        <v>525</v>
      </c>
      <c r="M19" s="164" t="s">
        <v>27</v>
      </c>
      <c r="N19" s="152" t="s">
        <v>12</v>
      </c>
      <c r="O19" s="152" t="s">
        <v>19</v>
      </c>
      <c r="P19" s="60" t="s">
        <v>755</v>
      </c>
      <c r="Q19" s="250" t="s">
        <v>366</v>
      </c>
      <c r="R19" s="152" t="s">
        <v>367</v>
      </c>
      <c r="S19" s="164" t="s">
        <v>631</v>
      </c>
      <c r="T19" s="163" t="s">
        <v>685</v>
      </c>
      <c r="U19" s="164" t="s">
        <v>695</v>
      </c>
      <c r="V19" s="164" t="s">
        <v>728</v>
      </c>
      <c r="W19" s="165" t="s">
        <v>698</v>
      </c>
      <c r="X19" s="165" t="s">
        <v>18</v>
      </c>
      <c r="Y19" s="165" t="s">
        <v>18</v>
      </c>
      <c r="Z19" s="219"/>
      <c r="AA19" s="219"/>
      <c r="AB19" s="219"/>
      <c r="AC19" s="219"/>
      <c r="AD19" s="164" t="s">
        <v>734</v>
      </c>
      <c r="AE19" s="152" t="s">
        <v>66</v>
      </c>
      <c r="AF19" s="152" t="s">
        <v>68</v>
      </c>
      <c r="AG19" s="164" t="s">
        <v>356</v>
      </c>
      <c r="AH19" s="165" t="s">
        <v>18</v>
      </c>
      <c r="AI19" s="164" t="s">
        <v>10</v>
      </c>
      <c r="AJ19" s="164" t="s">
        <v>631</v>
      </c>
      <c r="AK19" s="152" t="s">
        <v>712</v>
      </c>
      <c r="AL19" s="152"/>
      <c r="AM19" s="60" t="s">
        <v>812</v>
      </c>
      <c r="AN19" s="225" t="s">
        <v>149</v>
      </c>
      <c r="AO19" s="167"/>
      <c r="AP19" s="165" t="s">
        <v>761</v>
      </c>
    </row>
    <row r="20" spans="1:42" s="155" customFormat="1" x14ac:dyDescent="0.25">
      <c r="A20" s="159" t="s">
        <v>403</v>
      </c>
      <c r="B20" s="160" t="s">
        <v>4</v>
      </c>
      <c r="C20" s="35" t="str">
        <f t="shared" si="0"/>
        <v>StudyData-SR_04</v>
      </c>
      <c r="D20" s="208" t="s">
        <v>567</v>
      </c>
      <c r="E20" s="161" t="s">
        <v>385</v>
      </c>
      <c r="F20" s="162"/>
      <c r="G20" s="219">
        <v>41808</v>
      </c>
      <c r="H20" s="164" t="s">
        <v>27</v>
      </c>
      <c r="I20" s="217">
        <v>41823</v>
      </c>
      <c r="J20" s="217" t="s">
        <v>724</v>
      </c>
      <c r="K20" s="225" t="s">
        <v>18</v>
      </c>
      <c r="L20" s="164" t="s">
        <v>694</v>
      </c>
      <c r="M20" s="164" t="s">
        <v>27</v>
      </c>
      <c r="N20" s="164" t="s">
        <v>71</v>
      </c>
      <c r="O20" s="164" t="s">
        <v>13</v>
      </c>
      <c r="P20" s="60" t="s">
        <v>755</v>
      </c>
      <c r="Q20" s="250" t="s">
        <v>366</v>
      </c>
      <c r="R20" s="152" t="s">
        <v>367</v>
      </c>
      <c r="S20" s="164" t="s">
        <v>631</v>
      </c>
      <c r="T20" s="163" t="s">
        <v>685</v>
      </c>
      <c r="U20" s="164" t="s">
        <v>695</v>
      </c>
      <c r="V20" s="164" t="s">
        <v>728</v>
      </c>
      <c r="W20" s="165" t="s">
        <v>698</v>
      </c>
      <c r="X20" s="165" t="s">
        <v>18</v>
      </c>
      <c r="Y20" s="165" t="s">
        <v>18</v>
      </c>
      <c r="Z20" s="219"/>
      <c r="AA20" s="219"/>
      <c r="AB20" s="219"/>
      <c r="AC20" s="219"/>
      <c r="AD20" s="164" t="s">
        <v>734</v>
      </c>
      <c r="AE20" s="164" t="s">
        <v>66</v>
      </c>
      <c r="AF20" s="164" t="s">
        <v>68</v>
      </c>
      <c r="AG20" s="164" t="s">
        <v>356</v>
      </c>
      <c r="AH20" s="165" t="s">
        <v>18</v>
      </c>
      <c r="AI20" s="164" t="s">
        <v>10</v>
      </c>
      <c r="AJ20" s="164" t="s">
        <v>631</v>
      </c>
      <c r="AK20" s="152" t="s">
        <v>712</v>
      </c>
      <c r="AL20" s="152"/>
      <c r="AM20" s="60" t="s">
        <v>812</v>
      </c>
      <c r="AN20" s="225" t="s">
        <v>149</v>
      </c>
      <c r="AO20" s="166"/>
      <c r="AP20" s="165" t="s">
        <v>482</v>
      </c>
    </row>
    <row r="21" spans="1:42" s="155" customFormat="1" x14ac:dyDescent="0.25">
      <c r="A21" s="159" t="s">
        <v>403</v>
      </c>
      <c r="B21" s="160" t="s">
        <v>5</v>
      </c>
      <c r="C21" s="35" t="str">
        <f t="shared" si="0"/>
        <v>StudyData-SR_05</v>
      </c>
      <c r="D21" s="208" t="s">
        <v>568</v>
      </c>
      <c r="E21" s="161" t="s">
        <v>388</v>
      </c>
      <c r="F21" s="162"/>
      <c r="G21" s="219">
        <v>41926</v>
      </c>
      <c r="H21" s="152" t="s">
        <v>27</v>
      </c>
      <c r="I21" s="219">
        <v>41913</v>
      </c>
      <c r="J21" s="217" t="s">
        <v>724</v>
      </c>
      <c r="K21" s="225" t="s">
        <v>18</v>
      </c>
      <c r="L21" s="164" t="s">
        <v>501</v>
      </c>
      <c r="M21" s="164" t="s">
        <v>28</v>
      </c>
      <c r="N21" s="152" t="s">
        <v>12</v>
      </c>
      <c r="O21" s="152" t="s">
        <v>24</v>
      </c>
      <c r="P21" s="60" t="s">
        <v>708</v>
      </c>
      <c r="Q21" s="250" t="s">
        <v>727</v>
      </c>
      <c r="R21" s="152" t="s">
        <v>757</v>
      </c>
      <c r="S21" s="152" t="s">
        <v>10</v>
      </c>
      <c r="T21" s="163" t="s">
        <v>685</v>
      </c>
      <c r="U21" s="164" t="s">
        <v>695</v>
      </c>
      <c r="V21" s="164" t="s">
        <v>728</v>
      </c>
      <c r="W21" s="165" t="s">
        <v>698</v>
      </c>
      <c r="X21" s="165" t="s">
        <v>18</v>
      </c>
      <c r="Y21" s="165" t="s">
        <v>18</v>
      </c>
      <c r="Z21" s="219"/>
      <c r="AA21" s="219"/>
      <c r="AB21" s="219"/>
      <c r="AC21" s="219"/>
      <c r="AD21" s="144" t="s">
        <v>735</v>
      </c>
      <c r="AE21" s="152" t="s">
        <v>66</v>
      </c>
      <c r="AF21" s="152" t="s">
        <v>66</v>
      </c>
      <c r="AG21" s="152" t="s">
        <v>354</v>
      </c>
      <c r="AH21" s="165" t="s">
        <v>18</v>
      </c>
      <c r="AI21" s="164" t="s">
        <v>10</v>
      </c>
      <c r="AJ21" s="164" t="s">
        <v>10</v>
      </c>
      <c r="AK21" s="164" t="s">
        <v>10</v>
      </c>
      <c r="AL21" s="164"/>
      <c r="AM21" s="152" t="s">
        <v>18</v>
      </c>
      <c r="AN21" s="219" t="s">
        <v>18</v>
      </c>
      <c r="AO21" s="152"/>
      <c r="AP21" s="165" t="s">
        <v>756</v>
      </c>
    </row>
    <row r="22" spans="1:42" s="155" customFormat="1" x14ac:dyDescent="0.25">
      <c r="A22" s="159" t="s">
        <v>403</v>
      </c>
      <c r="B22" s="160" t="s">
        <v>6</v>
      </c>
      <c r="C22" s="35" t="str">
        <f t="shared" si="0"/>
        <v>StudyData-SR_06</v>
      </c>
      <c r="D22" s="208" t="s">
        <v>569</v>
      </c>
      <c r="E22" s="161" t="s">
        <v>389</v>
      </c>
      <c r="F22" s="162"/>
      <c r="G22" s="219">
        <v>41760</v>
      </c>
      <c r="H22" s="152" t="s">
        <v>27</v>
      </c>
      <c r="I22" s="219">
        <v>41856</v>
      </c>
      <c r="J22" s="217" t="s">
        <v>724</v>
      </c>
      <c r="K22" s="225" t="s">
        <v>18</v>
      </c>
      <c r="L22" s="164" t="s">
        <v>501</v>
      </c>
      <c r="M22" s="164" t="s">
        <v>27</v>
      </c>
      <c r="N22" s="164" t="s">
        <v>32</v>
      </c>
      <c r="O22" s="164" t="s">
        <v>26</v>
      </c>
      <c r="P22" s="60" t="s">
        <v>720</v>
      </c>
      <c r="Q22" s="152" t="s">
        <v>63</v>
      </c>
      <c r="R22" s="152" t="s">
        <v>758</v>
      </c>
      <c r="S22" s="164" t="s">
        <v>631</v>
      </c>
      <c r="T22" s="163" t="s">
        <v>685</v>
      </c>
      <c r="U22" s="164" t="s">
        <v>695</v>
      </c>
      <c r="V22" s="164" t="s">
        <v>728</v>
      </c>
      <c r="W22" s="165" t="s">
        <v>698</v>
      </c>
      <c r="X22" s="165" t="s">
        <v>18</v>
      </c>
      <c r="Y22" s="165" t="s">
        <v>18</v>
      </c>
      <c r="Z22" s="219"/>
      <c r="AA22" s="219"/>
      <c r="AB22" s="219"/>
      <c r="AC22" s="219"/>
      <c r="AD22" s="144" t="s">
        <v>735</v>
      </c>
      <c r="AE22" s="164" t="s">
        <v>66</v>
      </c>
      <c r="AF22" s="164" t="s">
        <v>66</v>
      </c>
      <c r="AG22" s="164" t="s">
        <v>356</v>
      </c>
      <c r="AH22" s="165" t="s">
        <v>18</v>
      </c>
      <c r="AI22" s="164" t="s">
        <v>10</v>
      </c>
      <c r="AJ22" s="164" t="s">
        <v>10</v>
      </c>
      <c r="AK22" s="164" t="s">
        <v>10</v>
      </c>
      <c r="AL22" s="164"/>
      <c r="AM22" s="152" t="s">
        <v>18</v>
      </c>
      <c r="AN22" s="219" t="s">
        <v>18</v>
      </c>
      <c r="AO22" s="164"/>
      <c r="AP22" s="165" t="s">
        <v>739</v>
      </c>
    </row>
    <row r="23" spans="1:42" s="155" customFormat="1" x14ac:dyDescent="0.25">
      <c r="A23" s="159" t="s">
        <v>403</v>
      </c>
      <c r="B23" s="160" t="s">
        <v>7</v>
      </c>
      <c r="C23" s="35" t="str">
        <f t="shared" si="0"/>
        <v>StudyData-SR_07</v>
      </c>
      <c r="D23" s="208" t="s">
        <v>570</v>
      </c>
      <c r="E23" s="161" t="s">
        <v>390</v>
      </c>
      <c r="F23" s="162"/>
      <c r="G23" s="219">
        <v>41715</v>
      </c>
      <c r="H23" s="152" t="s">
        <v>27</v>
      </c>
      <c r="I23" s="219">
        <v>41715</v>
      </c>
      <c r="J23" s="217" t="s">
        <v>724</v>
      </c>
      <c r="K23" s="225" t="s">
        <v>18</v>
      </c>
      <c r="L23" s="164" t="s">
        <v>501</v>
      </c>
      <c r="M23" s="164" t="s">
        <v>27</v>
      </c>
      <c r="N23" s="164" t="s">
        <v>31</v>
      </c>
      <c r="O23" s="164" t="s">
        <v>25</v>
      </c>
      <c r="P23" s="60" t="s">
        <v>755</v>
      </c>
      <c r="Q23" s="250" t="s">
        <v>727</v>
      </c>
      <c r="R23" s="152" t="s">
        <v>45</v>
      </c>
      <c r="S23" s="152" t="s">
        <v>10</v>
      </c>
      <c r="T23" s="163" t="s">
        <v>685</v>
      </c>
      <c r="U23" s="164" t="s">
        <v>695</v>
      </c>
      <c r="V23" s="164" t="s">
        <v>728</v>
      </c>
      <c r="W23" s="165" t="s">
        <v>698</v>
      </c>
      <c r="X23" s="165" t="s">
        <v>18</v>
      </c>
      <c r="Y23" s="165" t="s">
        <v>18</v>
      </c>
      <c r="Z23" s="219"/>
      <c r="AA23" s="219"/>
      <c r="AB23" s="219"/>
      <c r="AC23" s="219"/>
      <c r="AD23" s="164" t="s">
        <v>734</v>
      </c>
      <c r="AE23" s="164" t="s">
        <v>66</v>
      </c>
      <c r="AF23" s="164" t="s">
        <v>66</v>
      </c>
      <c r="AG23" s="164" t="s">
        <v>356</v>
      </c>
      <c r="AH23" s="165" t="s">
        <v>18</v>
      </c>
      <c r="AI23" s="164" t="s">
        <v>10</v>
      </c>
      <c r="AJ23" s="164" t="s">
        <v>10</v>
      </c>
      <c r="AK23" s="164" t="s">
        <v>10</v>
      </c>
      <c r="AL23" s="164"/>
      <c r="AM23" s="152" t="s">
        <v>18</v>
      </c>
      <c r="AN23" s="219" t="s">
        <v>18</v>
      </c>
      <c r="AO23" s="164"/>
      <c r="AP23" s="165" t="s">
        <v>759</v>
      </c>
    </row>
    <row r="24" spans="1:42" s="155" customFormat="1" x14ac:dyDescent="0.25">
      <c r="A24" s="159" t="s">
        <v>403</v>
      </c>
      <c r="B24" s="160" t="s">
        <v>8</v>
      </c>
      <c r="C24" s="35" t="str">
        <f t="shared" si="0"/>
        <v>StudyData-SR_08</v>
      </c>
      <c r="D24" s="208" t="s">
        <v>571</v>
      </c>
      <c r="E24" s="161" t="s">
        <v>391</v>
      </c>
      <c r="F24" s="162"/>
      <c r="G24" s="217">
        <v>42018</v>
      </c>
      <c r="H24" s="164" t="s">
        <v>542</v>
      </c>
      <c r="I24" s="219" t="s">
        <v>252</v>
      </c>
      <c r="J24" s="217" t="s">
        <v>724</v>
      </c>
      <c r="K24" s="225" t="s">
        <v>18</v>
      </c>
      <c r="L24" s="164" t="s">
        <v>501</v>
      </c>
      <c r="M24" s="164" t="s">
        <v>542</v>
      </c>
      <c r="N24" s="164" t="s">
        <v>534</v>
      </c>
      <c r="O24" s="164" t="s">
        <v>370</v>
      </c>
      <c r="P24" s="60" t="s">
        <v>720</v>
      </c>
      <c r="Q24" s="152" t="s">
        <v>63</v>
      </c>
      <c r="R24" s="152" t="s">
        <v>757</v>
      </c>
      <c r="S24" s="152" t="s">
        <v>10</v>
      </c>
      <c r="T24" s="163" t="s">
        <v>685</v>
      </c>
      <c r="U24" s="164" t="s">
        <v>695</v>
      </c>
      <c r="V24" s="164" t="s">
        <v>728</v>
      </c>
      <c r="W24" s="165" t="s">
        <v>698</v>
      </c>
      <c r="X24" s="165" t="s">
        <v>18</v>
      </c>
      <c r="Y24" s="165" t="s">
        <v>18</v>
      </c>
      <c r="Z24" s="219"/>
      <c r="AA24" s="219"/>
      <c r="AB24" s="219"/>
      <c r="AC24" s="219"/>
      <c r="AD24" s="144" t="s">
        <v>735</v>
      </c>
      <c r="AE24" s="164" t="s">
        <v>66</v>
      </c>
      <c r="AF24" s="164" t="s">
        <v>66</v>
      </c>
      <c r="AG24" s="164" t="s">
        <v>356</v>
      </c>
      <c r="AH24" s="165" t="s">
        <v>18</v>
      </c>
      <c r="AI24" s="164" t="s">
        <v>10</v>
      </c>
      <c r="AJ24" s="164" t="s">
        <v>10</v>
      </c>
      <c r="AK24" s="164" t="s">
        <v>10</v>
      </c>
      <c r="AL24" s="164"/>
      <c r="AM24" s="152" t="s">
        <v>18</v>
      </c>
      <c r="AN24" s="219" t="s">
        <v>18</v>
      </c>
      <c r="AO24" s="164"/>
      <c r="AP24" s="165" t="s">
        <v>741</v>
      </c>
    </row>
    <row r="25" spans="1:42" s="155" customFormat="1" x14ac:dyDescent="0.25">
      <c r="A25" s="159" t="s">
        <v>403</v>
      </c>
      <c r="B25" s="160" t="s">
        <v>9</v>
      </c>
      <c r="C25" s="35" t="str">
        <f t="shared" si="0"/>
        <v>StudyData-SR_09</v>
      </c>
      <c r="D25" s="208" t="s">
        <v>572</v>
      </c>
      <c r="E25" s="161" t="s">
        <v>392</v>
      </c>
      <c r="F25" s="162"/>
      <c r="G25" s="220">
        <v>42145</v>
      </c>
      <c r="H25" s="164" t="s">
        <v>28</v>
      </c>
      <c r="I25" s="217">
        <v>42146</v>
      </c>
      <c r="J25" s="217" t="s">
        <v>724</v>
      </c>
      <c r="K25" s="225" t="s">
        <v>18</v>
      </c>
      <c r="L25" s="164" t="s">
        <v>501</v>
      </c>
      <c r="M25" s="164" t="s">
        <v>28</v>
      </c>
      <c r="N25" s="164" t="s">
        <v>12</v>
      </c>
      <c r="O25" s="164" t="s">
        <v>24</v>
      </c>
      <c r="P25" s="60" t="s">
        <v>708</v>
      </c>
      <c r="Q25" s="152" t="s">
        <v>63</v>
      </c>
      <c r="R25" s="152" t="s">
        <v>371</v>
      </c>
      <c r="S25" s="164" t="s">
        <v>631</v>
      </c>
      <c r="T25" s="163" t="s">
        <v>685</v>
      </c>
      <c r="U25" s="164" t="s">
        <v>695</v>
      </c>
      <c r="V25" s="164" t="s">
        <v>728</v>
      </c>
      <c r="W25" s="165" t="s">
        <v>698</v>
      </c>
      <c r="X25" s="165" t="s">
        <v>18</v>
      </c>
      <c r="Y25" s="165" t="s">
        <v>18</v>
      </c>
      <c r="Z25" s="219"/>
      <c r="AA25" s="219"/>
      <c r="AB25" s="219"/>
      <c r="AC25" s="219"/>
      <c r="AD25" s="144" t="s">
        <v>735</v>
      </c>
      <c r="AE25" s="164" t="s">
        <v>66</v>
      </c>
      <c r="AF25" s="164" t="s">
        <v>66</v>
      </c>
      <c r="AG25" s="164" t="s">
        <v>356</v>
      </c>
      <c r="AH25" s="165" t="s">
        <v>18</v>
      </c>
      <c r="AI25" s="164" t="s">
        <v>10</v>
      </c>
      <c r="AJ25" s="164" t="s">
        <v>10</v>
      </c>
      <c r="AK25" s="164" t="s">
        <v>10</v>
      </c>
      <c r="AL25" s="164"/>
      <c r="AM25" s="152" t="s">
        <v>18</v>
      </c>
      <c r="AN25" s="219" t="s">
        <v>18</v>
      </c>
      <c r="AO25" s="144"/>
      <c r="AP25" s="165" t="s">
        <v>740</v>
      </c>
    </row>
    <row r="26" spans="1:42" s="155" customFormat="1" ht="13.5" customHeight="1" x14ac:dyDescent="0.25">
      <c r="A26" s="159" t="s">
        <v>403</v>
      </c>
      <c r="B26" s="160" t="s">
        <v>415</v>
      </c>
      <c r="C26" s="35" t="str">
        <f t="shared" si="0"/>
        <v>StudyData-SR_10</v>
      </c>
      <c r="D26" s="208" t="s">
        <v>573</v>
      </c>
      <c r="E26" s="161"/>
      <c r="F26" s="162" t="s">
        <v>406</v>
      </c>
      <c r="G26" s="218">
        <v>42160</v>
      </c>
      <c r="H26" s="60" t="s">
        <v>140</v>
      </c>
      <c r="I26" s="218">
        <v>42176</v>
      </c>
      <c r="J26" s="218">
        <v>42160</v>
      </c>
      <c r="K26" s="251"/>
      <c r="L26" s="164" t="s">
        <v>694</v>
      </c>
      <c r="M26" s="152" t="s">
        <v>528</v>
      </c>
      <c r="N26" s="152" t="s">
        <v>147</v>
      </c>
      <c r="O26" s="152" t="s">
        <v>745</v>
      </c>
      <c r="P26" s="60" t="s">
        <v>718</v>
      </c>
      <c r="Q26" s="152" t="s">
        <v>62</v>
      </c>
      <c r="R26" s="152" t="s">
        <v>371</v>
      </c>
      <c r="S26" s="164" t="s">
        <v>631</v>
      </c>
      <c r="T26" s="165" t="s">
        <v>382</v>
      </c>
      <c r="U26" s="152" t="s">
        <v>730</v>
      </c>
      <c r="V26" s="164" t="s">
        <v>696</v>
      </c>
      <c r="W26" s="214" t="s">
        <v>701</v>
      </c>
      <c r="X26" s="152" t="s">
        <v>715</v>
      </c>
      <c r="Y26" s="60" t="s">
        <v>742</v>
      </c>
      <c r="Z26" s="218">
        <v>39680</v>
      </c>
      <c r="AA26" s="218">
        <v>42523</v>
      </c>
      <c r="AB26" s="218"/>
      <c r="AC26" s="218"/>
      <c r="AD26" s="144" t="s">
        <v>735</v>
      </c>
      <c r="AE26" s="152" t="s">
        <v>68</v>
      </c>
      <c r="AF26" s="152" t="s">
        <v>66</v>
      </c>
      <c r="AG26" s="152" t="s">
        <v>353</v>
      </c>
      <c r="AH26" s="152" t="s">
        <v>688</v>
      </c>
      <c r="AI26" s="164" t="s">
        <v>10</v>
      </c>
      <c r="AJ26" s="164" t="s">
        <v>10</v>
      </c>
      <c r="AK26" s="164" t="s">
        <v>10</v>
      </c>
      <c r="AL26" s="164"/>
      <c r="AM26" s="152" t="s">
        <v>18</v>
      </c>
      <c r="AN26" s="219" t="s">
        <v>18</v>
      </c>
      <c r="AO26" s="152"/>
      <c r="AP26" s="183" t="s">
        <v>723</v>
      </c>
    </row>
    <row r="27" spans="1:42" s="155" customFormat="1" x14ac:dyDescent="0.25">
      <c r="A27" s="159" t="s">
        <v>403</v>
      </c>
      <c r="B27" s="160" t="s">
        <v>416</v>
      </c>
      <c r="C27" s="35" t="str">
        <f t="shared" si="0"/>
        <v>StudyData-SR_11</v>
      </c>
      <c r="D27" s="208" t="s">
        <v>574</v>
      </c>
      <c r="E27" s="161" t="s">
        <v>394</v>
      </c>
      <c r="F27" s="162"/>
      <c r="G27" s="217">
        <v>42184</v>
      </c>
      <c r="H27" s="164" t="s">
        <v>27</v>
      </c>
      <c r="I27" s="219">
        <v>42184</v>
      </c>
      <c r="J27" s="251"/>
      <c r="K27" s="251"/>
      <c r="L27" s="164" t="s">
        <v>694</v>
      </c>
      <c r="M27" s="164" t="s">
        <v>27</v>
      </c>
      <c r="N27" s="164" t="s">
        <v>155</v>
      </c>
      <c r="O27" s="164" t="s">
        <v>154</v>
      </c>
      <c r="P27" s="60" t="s">
        <v>755</v>
      </c>
      <c r="Q27" s="250" t="s">
        <v>366</v>
      </c>
      <c r="R27" s="152" t="s">
        <v>367</v>
      </c>
      <c r="S27" s="164" t="s">
        <v>631</v>
      </c>
      <c r="T27" s="163" t="s">
        <v>685</v>
      </c>
      <c r="U27" s="164" t="s">
        <v>695</v>
      </c>
      <c r="V27" s="164" t="s">
        <v>728</v>
      </c>
      <c r="W27" s="165" t="s">
        <v>698</v>
      </c>
      <c r="X27" s="165" t="s">
        <v>18</v>
      </c>
      <c r="Y27" s="165" t="s">
        <v>18</v>
      </c>
      <c r="Z27" s="219"/>
      <c r="AA27" s="219"/>
      <c r="AB27" s="219"/>
      <c r="AC27" s="219"/>
      <c r="AD27" s="164" t="s">
        <v>734</v>
      </c>
      <c r="AE27" s="164" t="s">
        <v>66</v>
      </c>
      <c r="AF27" s="164" t="s">
        <v>68</v>
      </c>
      <c r="AG27" s="164" t="s">
        <v>356</v>
      </c>
      <c r="AH27" s="165" t="s">
        <v>18</v>
      </c>
      <c r="AI27" s="164" t="s">
        <v>10</v>
      </c>
      <c r="AJ27" s="164" t="s">
        <v>631</v>
      </c>
      <c r="AK27" s="152" t="s">
        <v>712</v>
      </c>
      <c r="AL27" s="152"/>
      <c r="AM27" s="60" t="s">
        <v>812</v>
      </c>
      <c r="AN27" s="225" t="s">
        <v>149</v>
      </c>
      <c r="AO27" s="164"/>
      <c r="AP27" s="165" t="s">
        <v>482</v>
      </c>
    </row>
    <row r="28" spans="1:42" s="155" customFormat="1" x14ac:dyDescent="0.25">
      <c r="A28" s="159" t="s">
        <v>403</v>
      </c>
      <c r="B28" s="160" t="s">
        <v>417</v>
      </c>
      <c r="C28" s="35" t="str">
        <f t="shared" si="0"/>
        <v>StudyData-SR_12</v>
      </c>
      <c r="D28" s="208" t="s">
        <v>575</v>
      </c>
      <c r="E28" s="161"/>
      <c r="F28" s="162" t="s">
        <v>405</v>
      </c>
      <c r="G28" s="218">
        <v>42184</v>
      </c>
      <c r="H28" s="60" t="s">
        <v>28</v>
      </c>
      <c r="I28" s="218">
        <v>41913</v>
      </c>
      <c r="J28" s="251"/>
      <c r="K28" s="251"/>
      <c r="L28" s="164" t="s">
        <v>694</v>
      </c>
      <c r="M28" s="164" t="s">
        <v>28</v>
      </c>
      <c r="N28" s="152" t="s">
        <v>12</v>
      </c>
      <c r="O28" s="60" t="s">
        <v>24</v>
      </c>
      <c r="P28" s="60" t="s">
        <v>708</v>
      </c>
      <c r="Q28" s="152" t="s">
        <v>515</v>
      </c>
      <c r="R28" s="152" t="s">
        <v>371</v>
      </c>
      <c r="S28" s="164" t="s">
        <v>631</v>
      </c>
      <c r="T28" s="165" t="s">
        <v>382</v>
      </c>
      <c r="U28" s="152" t="s">
        <v>730</v>
      </c>
      <c r="V28" s="214" t="s">
        <v>697</v>
      </c>
      <c r="W28" s="60" t="s">
        <v>746</v>
      </c>
      <c r="X28" s="152" t="s">
        <v>715</v>
      </c>
      <c r="Y28" s="60" t="s">
        <v>458</v>
      </c>
      <c r="Z28" s="218"/>
      <c r="AA28" s="252"/>
      <c r="AB28" s="252"/>
      <c r="AC28" s="252"/>
      <c r="AD28" s="144" t="s">
        <v>735</v>
      </c>
      <c r="AE28" s="152" t="s">
        <v>66</v>
      </c>
      <c r="AF28" s="152" t="s">
        <v>66</v>
      </c>
      <c r="AG28" s="152" t="s">
        <v>354</v>
      </c>
      <c r="AH28" s="165" t="s">
        <v>18</v>
      </c>
      <c r="AI28" s="164" t="s">
        <v>10</v>
      </c>
      <c r="AJ28" s="164" t="s">
        <v>10</v>
      </c>
      <c r="AK28" s="164" t="s">
        <v>10</v>
      </c>
      <c r="AL28" s="164"/>
      <c r="AM28" s="152" t="s">
        <v>18</v>
      </c>
      <c r="AN28" s="219" t="s">
        <v>18</v>
      </c>
      <c r="AO28" s="60"/>
      <c r="AP28" s="152" t="s">
        <v>722</v>
      </c>
    </row>
    <row r="29" spans="1:42" s="155" customFormat="1" x14ac:dyDescent="0.25">
      <c r="A29" s="159" t="s">
        <v>403</v>
      </c>
      <c r="B29" s="160" t="s">
        <v>586</v>
      </c>
      <c r="C29" s="35" t="str">
        <f t="shared" si="0"/>
        <v>StudyData-SR_13</v>
      </c>
      <c r="D29" s="208" t="s">
        <v>576</v>
      </c>
      <c r="E29" s="161"/>
      <c r="F29" s="162" t="s">
        <v>407</v>
      </c>
      <c r="G29" s="218">
        <v>42184</v>
      </c>
      <c r="H29" s="60" t="s">
        <v>27</v>
      </c>
      <c r="I29" s="224"/>
      <c r="J29" s="224"/>
      <c r="K29" s="224"/>
      <c r="L29" s="214" t="s">
        <v>525</v>
      </c>
      <c r="M29" s="164" t="s">
        <v>27</v>
      </c>
      <c r="N29" s="60" t="s">
        <v>155</v>
      </c>
      <c r="O29" s="60" t="s">
        <v>156</v>
      </c>
      <c r="P29" s="60" t="s">
        <v>708</v>
      </c>
      <c r="Q29" s="60" t="s">
        <v>515</v>
      </c>
      <c r="R29" s="60"/>
      <c r="S29" s="164" t="s">
        <v>631</v>
      </c>
      <c r="T29" s="165" t="s">
        <v>382</v>
      </c>
      <c r="U29" s="152" t="s">
        <v>730</v>
      </c>
      <c r="V29" s="164" t="s">
        <v>696</v>
      </c>
      <c r="W29" s="144"/>
      <c r="X29" s="152" t="s">
        <v>715</v>
      </c>
      <c r="Y29" s="60" t="s">
        <v>178</v>
      </c>
      <c r="Z29" s="219"/>
      <c r="AA29" s="219"/>
      <c r="AB29" s="219"/>
      <c r="AC29" s="219"/>
      <c r="AD29" s="144" t="s">
        <v>735</v>
      </c>
      <c r="AE29" s="152" t="s">
        <v>66</v>
      </c>
      <c r="AF29" s="152" t="s">
        <v>66</v>
      </c>
      <c r="AG29" s="152" t="s">
        <v>706</v>
      </c>
      <c r="AH29" s="165" t="s">
        <v>18</v>
      </c>
      <c r="AI29" s="164" t="s">
        <v>10</v>
      </c>
      <c r="AJ29" s="164" t="s">
        <v>10</v>
      </c>
      <c r="AK29" s="152" t="s">
        <v>712</v>
      </c>
      <c r="AL29" s="152"/>
      <c r="AM29" s="60" t="s">
        <v>812</v>
      </c>
      <c r="AN29" s="225" t="s">
        <v>149</v>
      </c>
      <c r="AO29" s="60"/>
      <c r="AP29" s="152"/>
    </row>
    <row r="30" spans="1:42" s="155" customFormat="1" x14ac:dyDescent="0.25">
      <c r="A30" s="159" t="s">
        <v>403</v>
      </c>
      <c r="B30" s="160" t="s">
        <v>418</v>
      </c>
      <c r="C30" s="35" t="str">
        <f t="shared" si="0"/>
        <v>StudyData-SR_14</v>
      </c>
      <c r="D30" s="208" t="s">
        <v>577</v>
      </c>
      <c r="E30" s="161" t="s">
        <v>397</v>
      </c>
      <c r="F30" s="162"/>
      <c r="G30" s="217">
        <v>42298</v>
      </c>
      <c r="H30" s="164" t="s">
        <v>183</v>
      </c>
      <c r="I30" s="219">
        <v>42309</v>
      </c>
      <c r="J30" s="219">
        <v>42311</v>
      </c>
      <c r="K30" s="144" t="s">
        <v>612</v>
      </c>
      <c r="L30" s="164" t="s">
        <v>501</v>
      </c>
      <c r="M30" s="164" t="s">
        <v>28</v>
      </c>
      <c r="N30" s="164" t="s">
        <v>12</v>
      </c>
      <c r="O30" s="164" t="s">
        <v>24</v>
      </c>
      <c r="P30" s="60" t="s">
        <v>708</v>
      </c>
      <c r="Q30" s="250" t="s">
        <v>516</v>
      </c>
      <c r="R30" s="164" t="s">
        <v>371</v>
      </c>
      <c r="S30" s="164" t="s">
        <v>631</v>
      </c>
      <c r="T30" s="163" t="s">
        <v>685</v>
      </c>
      <c r="U30" s="164" t="s">
        <v>695</v>
      </c>
      <c r="V30" s="164" t="s">
        <v>728</v>
      </c>
      <c r="W30" s="165" t="s">
        <v>698</v>
      </c>
      <c r="X30" s="165" t="s">
        <v>18</v>
      </c>
      <c r="Y30" s="165" t="s">
        <v>18</v>
      </c>
      <c r="Z30" s="219"/>
      <c r="AA30" s="219"/>
      <c r="AB30" s="219"/>
      <c r="AC30" s="219"/>
      <c r="AD30" s="144" t="s">
        <v>735</v>
      </c>
      <c r="AE30" s="164" t="s">
        <v>66</v>
      </c>
      <c r="AF30" s="152" t="s">
        <v>66</v>
      </c>
      <c r="AG30" s="164" t="s">
        <v>356</v>
      </c>
      <c r="AH30" s="165" t="s">
        <v>18</v>
      </c>
      <c r="AI30" s="164" t="s">
        <v>10</v>
      </c>
      <c r="AJ30" s="164" t="s">
        <v>10</v>
      </c>
      <c r="AK30" s="164" t="s">
        <v>10</v>
      </c>
      <c r="AL30" s="164"/>
      <c r="AM30" s="152" t="s">
        <v>18</v>
      </c>
      <c r="AN30" s="219" t="s">
        <v>18</v>
      </c>
      <c r="AO30" s="144"/>
      <c r="AP30" s="165" t="s">
        <v>721</v>
      </c>
    </row>
    <row r="31" spans="1:42" s="155" customFormat="1" x14ac:dyDescent="0.25">
      <c r="A31" s="159" t="s">
        <v>403</v>
      </c>
      <c r="B31" s="160" t="s">
        <v>587</v>
      </c>
      <c r="C31" s="35" t="str">
        <f t="shared" si="0"/>
        <v>StudyData-SR_15</v>
      </c>
      <c r="D31" s="208" t="s">
        <v>578</v>
      </c>
      <c r="E31" s="161"/>
      <c r="F31" s="162" t="s">
        <v>397</v>
      </c>
      <c r="G31" s="218">
        <v>42395</v>
      </c>
      <c r="H31" s="60" t="s">
        <v>28</v>
      </c>
      <c r="I31" s="219">
        <v>42401</v>
      </c>
      <c r="J31" s="219">
        <v>42453</v>
      </c>
      <c r="K31" s="144" t="s">
        <v>612</v>
      </c>
      <c r="L31" s="164" t="s">
        <v>694</v>
      </c>
      <c r="M31" s="152" t="s">
        <v>528</v>
      </c>
      <c r="N31" s="60" t="s">
        <v>23</v>
      </c>
      <c r="O31" s="60" t="s">
        <v>222</v>
      </c>
      <c r="P31" s="60" t="s">
        <v>718</v>
      </c>
      <c r="Q31" s="60" t="s">
        <v>515</v>
      </c>
      <c r="R31" s="152" t="s">
        <v>371</v>
      </c>
      <c r="S31" s="164" t="s">
        <v>631</v>
      </c>
      <c r="T31" s="165" t="s">
        <v>382</v>
      </c>
      <c r="U31" s="152" t="s">
        <v>730</v>
      </c>
      <c r="V31" s="214" t="s">
        <v>697</v>
      </c>
      <c r="W31" s="60" t="s">
        <v>748</v>
      </c>
      <c r="X31" s="152" t="s">
        <v>715</v>
      </c>
      <c r="Y31" s="152" t="s">
        <v>455</v>
      </c>
      <c r="Z31" s="218"/>
      <c r="AA31" s="252"/>
      <c r="AB31" s="252"/>
      <c r="AC31" s="252"/>
      <c r="AD31" s="164" t="s">
        <v>734</v>
      </c>
      <c r="AE31" s="152" t="s">
        <v>66</v>
      </c>
      <c r="AF31" s="152" t="s">
        <v>66</v>
      </c>
      <c r="AG31" s="152" t="s">
        <v>356</v>
      </c>
      <c r="AH31" s="152" t="s">
        <v>626</v>
      </c>
      <c r="AI31" s="164" t="s">
        <v>10</v>
      </c>
      <c r="AJ31" s="164" t="s">
        <v>10</v>
      </c>
      <c r="AK31" s="164" t="s">
        <v>10</v>
      </c>
      <c r="AL31" s="164"/>
      <c r="AM31" s="152" t="s">
        <v>18</v>
      </c>
      <c r="AN31" s="219" t="s">
        <v>18</v>
      </c>
      <c r="AO31" s="168"/>
      <c r="AP31" s="152"/>
    </row>
    <row r="32" spans="1:42" s="155" customFormat="1" x14ac:dyDescent="0.25">
      <c r="A32" s="159" t="s">
        <v>403</v>
      </c>
      <c r="B32" s="160" t="s">
        <v>419</v>
      </c>
      <c r="C32" s="35" t="str">
        <f t="shared" si="0"/>
        <v>StudyData-SR_16</v>
      </c>
      <c r="D32" s="208" t="s">
        <v>579</v>
      </c>
      <c r="E32" s="161"/>
      <c r="F32" s="162" t="s">
        <v>398</v>
      </c>
      <c r="G32" s="218">
        <v>42398</v>
      </c>
      <c r="H32" s="60" t="s">
        <v>183</v>
      </c>
      <c r="I32" s="219">
        <v>42481</v>
      </c>
      <c r="J32" s="219">
        <v>42481</v>
      </c>
      <c r="K32" s="144" t="s">
        <v>612</v>
      </c>
      <c r="L32" s="164" t="s">
        <v>694</v>
      </c>
      <c r="M32" s="152" t="s">
        <v>726</v>
      </c>
      <c r="N32" s="60" t="s">
        <v>163</v>
      </c>
      <c r="O32" s="60" t="s">
        <v>227</v>
      </c>
      <c r="P32" s="60" t="s">
        <v>718</v>
      </c>
      <c r="Q32" s="60" t="s">
        <v>515</v>
      </c>
      <c r="R32" s="152" t="s">
        <v>371</v>
      </c>
      <c r="S32" s="152" t="s">
        <v>10</v>
      </c>
      <c r="T32" s="165" t="s">
        <v>382</v>
      </c>
      <c r="U32" s="152" t="s">
        <v>730</v>
      </c>
      <c r="V32" s="214" t="s">
        <v>697</v>
      </c>
      <c r="W32" s="60">
        <v>816949</v>
      </c>
      <c r="X32" s="60" t="s">
        <v>229</v>
      </c>
      <c r="Y32" s="60" t="s">
        <v>228</v>
      </c>
      <c r="Z32" s="218"/>
      <c r="AA32" s="252"/>
      <c r="AB32" s="252"/>
      <c r="AC32" s="252"/>
      <c r="AD32" s="144" t="s">
        <v>735</v>
      </c>
      <c r="AE32" s="152" t="s">
        <v>66</v>
      </c>
      <c r="AF32" s="152" t="s">
        <v>66</v>
      </c>
      <c r="AG32" s="60" t="s">
        <v>354</v>
      </c>
      <c r="AH32" s="152" t="s">
        <v>149</v>
      </c>
      <c r="AI32" s="164" t="s">
        <v>10</v>
      </c>
      <c r="AJ32" s="164" t="s">
        <v>10</v>
      </c>
      <c r="AK32" s="164" t="s">
        <v>10</v>
      </c>
      <c r="AL32" s="164"/>
      <c r="AM32" s="152" t="s">
        <v>18</v>
      </c>
      <c r="AN32" s="219" t="s">
        <v>18</v>
      </c>
      <c r="AO32" s="168"/>
      <c r="AP32" s="183"/>
    </row>
    <row r="33" spans="1:42" s="155" customFormat="1" x14ac:dyDescent="0.25">
      <c r="A33" s="159" t="s">
        <v>403</v>
      </c>
      <c r="B33" s="160" t="s">
        <v>588</v>
      </c>
      <c r="C33" s="35" t="str">
        <f t="shared" si="0"/>
        <v>StudyData-SR_17</v>
      </c>
      <c r="D33" s="208" t="s">
        <v>580</v>
      </c>
      <c r="E33" s="161"/>
      <c r="F33" s="162" t="s">
        <v>399</v>
      </c>
      <c r="G33" s="218">
        <v>42436</v>
      </c>
      <c r="H33" s="60" t="s">
        <v>183</v>
      </c>
      <c r="I33" s="218">
        <v>42436</v>
      </c>
      <c r="J33" s="219">
        <v>42436</v>
      </c>
      <c r="K33" s="144" t="s">
        <v>612</v>
      </c>
      <c r="L33" s="164" t="s">
        <v>694</v>
      </c>
      <c r="M33" s="152" t="s">
        <v>528</v>
      </c>
      <c r="N33" s="60" t="s">
        <v>23</v>
      </c>
      <c r="O33" s="60" t="s">
        <v>222</v>
      </c>
      <c r="P33" s="60" t="s">
        <v>718</v>
      </c>
      <c r="Q33" s="60" t="s">
        <v>515</v>
      </c>
      <c r="R33" s="152" t="s">
        <v>371</v>
      </c>
      <c r="S33" s="164" t="s">
        <v>631</v>
      </c>
      <c r="T33" s="165" t="s">
        <v>382</v>
      </c>
      <c r="U33" s="152" t="s">
        <v>730</v>
      </c>
      <c r="V33" s="214" t="s">
        <v>697</v>
      </c>
      <c r="W33" s="60" t="s">
        <v>258</v>
      </c>
      <c r="X33" s="60" t="s">
        <v>229</v>
      </c>
      <c r="Y33" s="60" t="s">
        <v>259</v>
      </c>
      <c r="Z33" s="218"/>
      <c r="AA33" s="252"/>
      <c r="AB33" s="252"/>
      <c r="AC33" s="252"/>
      <c r="AD33" s="144" t="s">
        <v>735</v>
      </c>
      <c r="AE33" s="152" t="s">
        <v>66</v>
      </c>
      <c r="AF33" s="152" t="s">
        <v>66</v>
      </c>
      <c r="AG33" s="60" t="s">
        <v>414</v>
      </c>
      <c r="AH33" s="152" t="s">
        <v>484</v>
      </c>
      <c r="AI33" s="144" t="s">
        <v>631</v>
      </c>
      <c r="AJ33" s="164" t="s">
        <v>10</v>
      </c>
      <c r="AK33" s="152" t="s">
        <v>712</v>
      </c>
      <c r="AL33" s="152"/>
      <c r="AM33" s="229" t="s">
        <v>810</v>
      </c>
      <c r="AN33" s="219">
        <v>42692</v>
      </c>
      <c r="AO33" s="168"/>
      <c r="AP33" s="228" t="s">
        <v>707</v>
      </c>
    </row>
    <row r="34" spans="1:42" s="39" customFormat="1" x14ac:dyDescent="0.25">
      <c r="A34" s="159" t="s">
        <v>403</v>
      </c>
      <c r="B34" s="160" t="s">
        <v>589</v>
      </c>
      <c r="C34" s="35" t="str">
        <f t="shared" si="0"/>
        <v>StudyData-SR_18</v>
      </c>
      <c r="D34" s="208" t="s">
        <v>581</v>
      </c>
      <c r="E34" s="161" t="s">
        <v>399</v>
      </c>
      <c r="F34" s="162"/>
      <c r="G34" s="221">
        <v>42559</v>
      </c>
      <c r="H34" s="144" t="s">
        <v>140</v>
      </c>
      <c r="I34" s="218">
        <v>42559</v>
      </c>
      <c r="J34" s="219">
        <v>42563</v>
      </c>
      <c r="K34" s="144" t="s">
        <v>612</v>
      </c>
      <c r="L34" s="164" t="s">
        <v>501</v>
      </c>
      <c r="M34" s="164" t="s">
        <v>612</v>
      </c>
      <c r="N34" s="144" t="s">
        <v>100</v>
      </c>
      <c r="O34" s="144" t="s">
        <v>373</v>
      </c>
      <c r="P34" s="60" t="s">
        <v>717</v>
      </c>
      <c r="Q34" s="164" t="s">
        <v>14</v>
      </c>
      <c r="R34" s="234" t="s">
        <v>374</v>
      </c>
      <c r="S34" s="164" t="s">
        <v>631</v>
      </c>
      <c r="T34" s="163" t="s">
        <v>685</v>
      </c>
      <c r="U34" s="164" t="s">
        <v>695</v>
      </c>
      <c r="V34" s="164" t="s">
        <v>728</v>
      </c>
      <c r="W34" s="165" t="s">
        <v>698</v>
      </c>
      <c r="X34" s="165" t="s">
        <v>18</v>
      </c>
      <c r="Y34" s="165" t="s">
        <v>18</v>
      </c>
      <c r="Z34" s="219"/>
      <c r="AA34" s="219"/>
      <c r="AB34" s="219"/>
      <c r="AC34" s="219"/>
      <c r="AD34" s="144" t="s">
        <v>735</v>
      </c>
      <c r="AE34" s="144" t="s">
        <v>66</v>
      </c>
      <c r="AF34" s="144" t="s">
        <v>66</v>
      </c>
      <c r="AG34" s="164" t="s">
        <v>356</v>
      </c>
      <c r="AH34" s="165" t="s">
        <v>18</v>
      </c>
      <c r="AI34" s="164" t="s">
        <v>10</v>
      </c>
      <c r="AJ34" s="164" t="s">
        <v>10</v>
      </c>
      <c r="AK34" s="164" t="s">
        <v>10</v>
      </c>
      <c r="AL34" s="164"/>
      <c r="AM34" s="152" t="s">
        <v>18</v>
      </c>
      <c r="AN34" s="219" t="s">
        <v>18</v>
      </c>
      <c r="AO34" s="144"/>
      <c r="AP34" s="183"/>
    </row>
    <row r="35" spans="1:42" s="39" customFormat="1" x14ac:dyDescent="0.25">
      <c r="A35" s="159" t="s">
        <v>403</v>
      </c>
      <c r="B35" s="160" t="s">
        <v>420</v>
      </c>
      <c r="C35" s="35" t="str">
        <f t="shared" si="0"/>
        <v>StudyData-SR_19</v>
      </c>
      <c r="D35" s="208" t="s">
        <v>582</v>
      </c>
      <c r="E35" s="161" t="s">
        <v>400</v>
      </c>
      <c r="F35" s="162"/>
      <c r="G35" s="221">
        <v>42563</v>
      </c>
      <c r="H35" s="144" t="s">
        <v>183</v>
      </c>
      <c r="I35" s="221">
        <v>42557</v>
      </c>
      <c r="J35" s="219">
        <v>42557</v>
      </c>
      <c r="K35" s="144" t="s">
        <v>612</v>
      </c>
      <c r="L35" s="164" t="s">
        <v>501</v>
      </c>
      <c r="M35" s="164" t="s">
        <v>612</v>
      </c>
      <c r="N35" s="144" t="s">
        <v>131</v>
      </c>
      <c r="O35" s="144" t="s">
        <v>376</v>
      </c>
      <c r="P35" s="60" t="s">
        <v>720</v>
      </c>
      <c r="Q35" s="60" t="s">
        <v>515</v>
      </c>
      <c r="R35" s="60" t="s">
        <v>764</v>
      </c>
      <c r="S35" s="164" t="s">
        <v>631</v>
      </c>
      <c r="T35" s="163" t="s">
        <v>685</v>
      </c>
      <c r="U35" s="164" t="s">
        <v>695</v>
      </c>
      <c r="V35" s="164" t="s">
        <v>728</v>
      </c>
      <c r="W35" s="165" t="s">
        <v>698</v>
      </c>
      <c r="X35" s="165" t="s">
        <v>18</v>
      </c>
      <c r="Y35" s="165" t="s">
        <v>18</v>
      </c>
      <c r="Z35" s="219"/>
      <c r="AA35" s="219"/>
      <c r="AB35" s="219"/>
      <c r="AC35" s="219"/>
      <c r="AD35" s="144" t="s">
        <v>735</v>
      </c>
      <c r="AE35" s="144" t="s">
        <v>66</v>
      </c>
      <c r="AF35" s="144" t="s">
        <v>66</v>
      </c>
      <c r="AG35" s="144" t="s">
        <v>356</v>
      </c>
      <c r="AH35" s="165" t="s">
        <v>18</v>
      </c>
      <c r="AI35" s="164" t="s">
        <v>10</v>
      </c>
      <c r="AJ35" s="164" t="s">
        <v>10</v>
      </c>
      <c r="AK35" s="164" t="s">
        <v>10</v>
      </c>
      <c r="AL35" s="164"/>
      <c r="AM35" s="152" t="s">
        <v>18</v>
      </c>
      <c r="AN35" s="219" t="s">
        <v>18</v>
      </c>
      <c r="AO35" s="144"/>
      <c r="AP35" s="183" t="s">
        <v>765</v>
      </c>
    </row>
    <row r="36" spans="1:42" s="39" customFormat="1" ht="15" x14ac:dyDescent="0.25">
      <c r="A36" s="159" t="s">
        <v>403</v>
      </c>
      <c r="B36" s="160" t="s">
        <v>421</v>
      </c>
      <c r="C36" s="35" t="str">
        <f t="shared" si="0"/>
        <v>StudyData-SR_20</v>
      </c>
      <c r="D36" s="208" t="s">
        <v>583</v>
      </c>
      <c r="E36" s="161"/>
      <c r="F36" s="162"/>
      <c r="G36" s="221">
        <v>42647</v>
      </c>
      <c r="H36" s="144" t="s">
        <v>183</v>
      </c>
      <c r="I36" s="221">
        <v>42654</v>
      </c>
      <c r="J36" s="221">
        <v>42653</v>
      </c>
      <c r="K36" s="144" t="s">
        <v>612</v>
      </c>
      <c r="L36" s="164" t="s">
        <v>694</v>
      </c>
      <c r="M36" s="164" t="s">
        <v>612</v>
      </c>
      <c r="N36" s="144" t="s">
        <v>89</v>
      </c>
      <c r="O36" s="144" t="s">
        <v>522</v>
      </c>
      <c r="P36" s="183" t="s">
        <v>717</v>
      </c>
      <c r="Q36" s="60" t="s">
        <v>515</v>
      </c>
      <c r="R36" s="234" t="s">
        <v>539</v>
      </c>
      <c r="S36" s="164" t="s">
        <v>631</v>
      </c>
      <c r="T36" s="163" t="s">
        <v>685</v>
      </c>
      <c r="U36" s="164" t="s">
        <v>695</v>
      </c>
      <c r="V36" s="164" t="s">
        <v>728</v>
      </c>
      <c r="W36" s="165" t="s">
        <v>698</v>
      </c>
      <c r="X36" s="144" t="s">
        <v>18</v>
      </c>
      <c r="Y36" s="165" t="s">
        <v>18</v>
      </c>
      <c r="Z36" s="219"/>
      <c r="AA36" s="219"/>
      <c r="AB36" s="219"/>
      <c r="AC36" s="219"/>
      <c r="AD36" s="164" t="s">
        <v>734</v>
      </c>
      <c r="AE36" s="144" t="s">
        <v>66</v>
      </c>
      <c r="AF36" s="144" t="s">
        <v>66</v>
      </c>
      <c r="AG36" s="144" t="s">
        <v>523</v>
      </c>
      <c r="AH36" s="144" t="s">
        <v>484</v>
      </c>
      <c r="AI36" s="164" t="s">
        <v>10</v>
      </c>
      <c r="AJ36" s="144" t="s">
        <v>631</v>
      </c>
      <c r="AK36" s="144" t="s">
        <v>712</v>
      </c>
      <c r="AL36" s="144"/>
      <c r="AM36" s="229" t="s">
        <v>810</v>
      </c>
      <c r="AN36" s="221">
        <v>42648</v>
      </c>
      <c r="AO36" s="185"/>
      <c r="AP36" s="183"/>
    </row>
    <row r="37" spans="1:42" s="39" customFormat="1" x14ac:dyDescent="0.25">
      <c r="A37" s="159" t="s">
        <v>403</v>
      </c>
      <c r="B37" s="160" t="s">
        <v>422</v>
      </c>
      <c r="C37" s="35" t="str">
        <f t="shared" si="0"/>
        <v>StudyData-SR_21</v>
      </c>
      <c r="D37" s="208" t="s">
        <v>584</v>
      </c>
      <c r="E37" s="161" t="s">
        <v>18</v>
      </c>
      <c r="F37" s="162" t="s">
        <v>18</v>
      </c>
      <c r="G37" s="221">
        <v>42650</v>
      </c>
      <c r="H37" s="144" t="s">
        <v>528</v>
      </c>
      <c r="I37" s="225">
        <v>42720</v>
      </c>
      <c r="J37" s="221">
        <v>42723</v>
      </c>
      <c r="K37" s="144" t="s">
        <v>80</v>
      </c>
      <c r="L37" s="164" t="s">
        <v>694</v>
      </c>
      <c r="M37" s="144" t="s">
        <v>726</v>
      </c>
      <c r="N37" s="144" t="s">
        <v>530</v>
      </c>
      <c r="O37" s="144" t="s">
        <v>527</v>
      </c>
      <c r="P37" s="60" t="s">
        <v>718</v>
      </c>
      <c r="Q37" s="60" t="s">
        <v>515</v>
      </c>
      <c r="R37" s="152" t="s">
        <v>371</v>
      </c>
      <c r="S37" s="164" t="s">
        <v>631</v>
      </c>
      <c r="T37" s="169" t="s">
        <v>382</v>
      </c>
      <c r="U37" s="152" t="s">
        <v>730</v>
      </c>
      <c r="V37" s="214" t="s">
        <v>697</v>
      </c>
      <c r="W37" s="144" t="s">
        <v>699</v>
      </c>
      <c r="X37" s="234"/>
      <c r="Y37" s="60" t="s">
        <v>529</v>
      </c>
      <c r="Z37" s="221">
        <v>42650</v>
      </c>
      <c r="AA37" s="221">
        <v>42836</v>
      </c>
      <c r="AB37" s="221"/>
      <c r="AC37" s="221"/>
      <c r="AD37" s="144" t="s">
        <v>735</v>
      </c>
      <c r="AE37" s="144" t="s">
        <v>66</v>
      </c>
      <c r="AF37" s="144" t="s">
        <v>66</v>
      </c>
      <c r="AG37" s="144" t="s">
        <v>354</v>
      </c>
      <c r="AH37" s="152" t="s">
        <v>626</v>
      </c>
      <c r="AI37" s="164" t="s">
        <v>10</v>
      </c>
      <c r="AJ37" s="164" t="s">
        <v>10</v>
      </c>
      <c r="AK37" s="164" t="s">
        <v>10</v>
      </c>
      <c r="AL37" s="164"/>
      <c r="AM37" s="164" t="s">
        <v>18</v>
      </c>
      <c r="AN37" s="219" t="s">
        <v>18</v>
      </c>
      <c r="AO37" s="144"/>
      <c r="AP37" s="184"/>
    </row>
    <row r="38" spans="1:42" s="39" customFormat="1" x14ac:dyDescent="0.25">
      <c r="A38" s="159" t="s">
        <v>403</v>
      </c>
      <c r="B38" s="160" t="s">
        <v>590</v>
      </c>
      <c r="C38" s="35" t="str">
        <f t="shared" si="0"/>
        <v>StudyData-SR_22</v>
      </c>
      <c r="D38" s="208" t="s">
        <v>585</v>
      </c>
      <c r="E38" s="161" t="s">
        <v>18</v>
      </c>
      <c r="F38" s="162" t="s">
        <v>18</v>
      </c>
      <c r="G38" s="221">
        <v>42650</v>
      </c>
      <c r="H38" s="144" t="s">
        <v>528</v>
      </c>
      <c r="I38" s="225">
        <v>42671</v>
      </c>
      <c r="J38" s="224"/>
      <c r="K38" s="224"/>
      <c r="L38" s="144" t="s">
        <v>129</v>
      </c>
      <c r="M38" s="144" t="s">
        <v>28</v>
      </c>
      <c r="N38" s="144" t="s">
        <v>89</v>
      </c>
      <c r="O38" s="144" t="s">
        <v>531</v>
      </c>
      <c r="P38" s="183" t="s">
        <v>717</v>
      </c>
      <c r="Q38" s="60" t="s">
        <v>515</v>
      </c>
      <c r="R38" s="152" t="s">
        <v>367</v>
      </c>
      <c r="S38" s="164" t="s">
        <v>631</v>
      </c>
      <c r="T38" s="169" t="s">
        <v>382</v>
      </c>
      <c r="U38" s="152" t="s">
        <v>730</v>
      </c>
      <c r="V38" s="214" t="s">
        <v>697</v>
      </c>
      <c r="W38" s="144" t="s">
        <v>532</v>
      </c>
      <c r="X38" s="234"/>
      <c r="Y38" s="60" t="s">
        <v>533</v>
      </c>
      <c r="Z38" s="221">
        <v>42647</v>
      </c>
      <c r="AA38" s="221">
        <v>42796</v>
      </c>
      <c r="AB38" s="221"/>
      <c r="AC38" s="221"/>
      <c r="AD38" s="144" t="s">
        <v>735</v>
      </c>
      <c r="AE38" s="184" t="s">
        <v>149</v>
      </c>
      <c r="AF38" s="184" t="s">
        <v>149</v>
      </c>
      <c r="AG38" s="144" t="s">
        <v>356</v>
      </c>
      <c r="AH38" s="152" t="s">
        <v>626</v>
      </c>
      <c r="AI38" s="164" t="s">
        <v>10</v>
      </c>
      <c r="AJ38" s="164" t="s">
        <v>10</v>
      </c>
      <c r="AK38" s="164" t="s">
        <v>10</v>
      </c>
      <c r="AL38" s="164"/>
      <c r="AM38" s="164" t="s">
        <v>18</v>
      </c>
      <c r="AN38" s="219" t="s">
        <v>18</v>
      </c>
      <c r="AO38" s="144"/>
      <c r="AP38" s="184"/>
    </row>
    <row r="39" spans="1:42" s="39" customFormat="1" x14ac:dyDescent="0.25">
      <c r="A39" s="159" t="s">
        <v>403</v>
      </c>
      <c r="B39" s="160" t="s">
        <v>423</v>
      </c>
      <c r="C39" s="35" t="str">
        <f>CONCATENATE(A39, B39)</f>
        <v>StudyData-SR_23</v>
      </c>
      <c r="D39" s="208" t="s">
        <v>18</v>
      </c>
      <c r="E39" s="161" t="s">
        <v>18</v>
      </c>
      <c r="F39" s="162" t="s">
        <v>18</v>
      </c>
      <c r="G39" s="221">
        <v>42675</v>
      </c>
      <c r="H39" s="144" t="s">
        <v>528</v>
      </c>
      <c r="I39" s="225">
        <v>42681</v>
      </c>
      <c r="J39" s="225">
        <v>42681</v>
      </c>
      <c r="K39" s="144" t="s">
        <v>612</v>
      </c>
      <c r="L39" s="164" t="s">
        <v>694</v>
      </c>
      <c r="M39" s="144" t="s">
        <v>28</v>
      </c>
      <c r="N39" s="144" t="s">
        <v>12</v>
      </c>
      <c r="O39" s="144" t="s">
        <v>24</v>
      </c>
      <c r="P39" s="60" t="s">
        <v>718</v>
      </c>
      <c r="Q39" s="214" t="s">
        <v>515</v>
      </c>
      <c r="R39" s="164" t="s">
        <v>371</v>
      </c>
      <c r="S39" s="164" t="s">
        <v>631</v>
      </c>
      <c r="T39" s="169" t="s">
        <v>382</v>
      </c>
      <c r="U39" s="152" t="s">
        <v>730</v>
      </c>
      <c r="V39" s="214" t="s">
        <v>697</v>
      </c>
      <c r="W39" s="144" t="s">
        <v>747</v>
      </c>
      <c r="X39" s="144" t="s">
        <v>229</v>
      </c>
      <c r="Y39" s="60" t="s">
        <v>604</v>
      </c>
      <c r="Z39" s="221">
        <v>42488</v>
      </c>
      <c r="AA39" s="221">
        <v>42852</v>
      </c>
      <c r="AB39" s="221"/>
      <c r="AC39" s="221"/>
      <c r="AD39" s="144" t="s">
        <v>735</v>
      </c>
      <c r="AE39" s="144" t="s">
        <v>66</v>
      </c>
      <c r="AF39" s="144" t="s">
        <v>66</v>
      </c>
      <c r="AG39" s="164" t="s">
        <v>356</v>
      </c>
      <c r="AH39" s="152" t="s">
        <v>626</v>
      </c>
      <c r="AI39" s="164" t="s">
        <v>10</v>
      </c>
      <c r="AJ39" s="164" t="s">
        <v>10</v>
      </c>
      <c r="AK39" s="164" t="s">
        <v>10</v>
      </c>
      <c r="AL39" s="164"/>
      <c r="AM39" s="152" t="s">
        <v>18</v>
      </c>
      <c r="AN39" s="217" t="s">
        <v>18</v>
      </c>
      <c r="AO39" s="144"/>
      <c r="AP39" s="144" t="s">
        <v>605</v>
      </c>
    </row>
    <row r="40" spans="1:42" s="39" customFormat="1" x14ac:dyDescent="0.25">
      <c r="A40" s="159" t="s">
        <v>403</v>
      </c>
      <c r="B40" s="160" t="s">
        <v>424</v>
      </c>
      <c r="C40" s="35" t="str">
        <f t="shared" si="0"/>
        <v>StudyData-SR_24</v>
      </c>
      <c r="D40" s="208" t="s">
        <v>18</v>
      </c>
      <c r="E40" s="161" t="s">
        <v>18</v>
      </c>
      <c r="F40" s="162" t="s">
        <v>18</v>
      </c>
      <c r="G40" s="221">
        <v>42703</v>
      </c>
      <c r="H40" s="144" t="s">
        <v>612</v>
      </c>
      <c r="I40" s="221">
        <v>42703</v>
      </c>
      <c r="J40" s="225">
        <v>42703</v>
      </c>
      <c r="K40" s="144" t="s">
        <v>612</v>
      </c>
      <c r="L40" s="164" t="s">
        <v>694</v>
      </c>
      <c r="M40" s="225" t="s">
        <v>725</v>
      </c>
      <c r="N40" s="226" t="s">
        <v>29</v>
      </c>
      <c r="O40" s="226" t="s">
        <v>636</v>
      </c>
      <c r="P40" s="60" t="s">
        <v>755</v>
      </c>
      <c r="Q40" s="227" t="s">
        <v>515</v>
      </c>
      <c r="R40" s="152" t="s">
        <v>45</v>
      </c>
      <c r="S40" s="152" t="s">
        <v>10</v>
      </c>
      <c r="T40" s="163" t="s">
        <v>685</v>
      </c>
      <c r="U40" s="164" t="s">
        <v>695</v>
      </c>
      <c r="V40" s="164" t="s">
        <v>728</v>
      </c>
      <c r="W40" s="165" t="s">
        <v>698</v>
      </c>
      <c r="X40" s="144" t="s">
        <v>18</v>
      </c>
      <c r="Y40" s="144" t="s">
        <v>18</v>
      </c>
      <c r="Z40" s="219"/>
      <c r="AA40" s="219"/>
      <c r="AB40" s="219"/>
      <c r="AC40" s="219"/>
      <c r="AD40" s="164" t="s">
        <v>734</v>
      </c>
      <c r="AE40" s="144" t="s">
        <v>66</v>
      </c>
      <c r="AF40" s="144" t="s">
        <v>66</v>
      </c>
      <c r="AG40" s="144" t="s">
        <v>637</v>
      </c>
      <c r="AH40" s="144" t="s">
        <v>18</v>
      </c>
      <c r="AI40" s="144" t="s">
        <v>631</v>
      </c>
      <c r="AJ40" s="144" t="s">
        <v>631</v>
      </c>
      <c r="AK40" s="144" t="s">
        <v>711</v>
      </c>
      <c r="AL40" s="144"/>
      <c r="AM40" s="152" t="s">
        <v>18</v>
      </c>
      <c r="AN40" s="219" t="s">
        <v>18</v>
      </c>
      <c r="AO40" s="144"/>
      <c r="AP40" s="144" t="s">
        <v>638</v>
      </c>
    </row>
    <row r="41" spans="1:42" s="39" customFormat="1" x14ac:dyDescent="0.25">
      <c r="A41" s="159" t="s">
        <v>403</v>
      </c>
      <c r="B41" s="160" t="s">
        <v>425</v>
      </c>
      <c r="C41" s="35" t="str">
        <f t="shared" si="0"/>
        <v>StudyData-SR_25</v>
      </c>
      <c r="D41" s="208"/>
      <c r="E41" s="161"/>
      <c r="F41" s="162"/>
      <c r="G41" s="221">
        <v>42731</v>
      </c>
      <c r="H41" s="144" t="s">
        <v>528</v>
      </c>
      <c r="I41" s="221"/>
      <c r="J41" s="221"/>
      <c r="K41" s="221"/>
      <c r="L41" s="144" t="s">
        <v>703</v>
      </c>
      <c r="M41" s="144" t="s">
        <v>28</v>
      </c>
      <c r="N41" s="144" t="s">
        <v>103</v>
      </c>
      <c r="O41" s="144" t="s">
        <v>655</v>
      </c>
      <c r="P41" s="60" t="s">
        <v>718</v>
      </c>
      <c r="Q41" s="234"/>
      <c r="R41" s="60"/>
      <c r="S41" s="164" t="s">
        <v>631</v>
      </c>
      <c r="T41" s="169" t="s">
        <v>382</v>
      </c>
      <c r="U41" s="152" t="s">
        <v>730</v>
      </c>
      <c r="V41" s="214" t="s">
        <v>697</v>
      </c>
      <c r="W41" s="144">
        <v>1609018351</v>
      </c>
      <c r="X41" s="144"/>
      <c r="Y41" s="60"/>
      <c r="Z41" s="218"/>
      <c r="AA41" s="218"/>
      <c r="AB41" s="218"/>
      <c r="AC41" s="218"/>
      <c r="AD41" s="144"/>
      <c r="AE41" s="144"/>
      <c r="AF41" s="144"/>
      <c r="AG41" s="144"/>
      <c r="AH41" s="144"/>
      <c r="AI41" s="144"/>
      <c r="AJ41" s="144"/>
      <c r="AK41" s="144"/>
      <c r="AL41" s="144"/>
      <c r="AM41" s="144"/>
      <c r="AN41" s="221"/>
      <c r="AO41" s="144"/>
      <c r="AP41" s="144"/>
    </row>
    <row r="42" spans="1:42" s="39" customFormat="1" x14ac:dyDescent="0.25">
      <c r="A42" s="159" t="s">
        <v>403</v>
      </c>
      <c r="B42" s="160" t="s">
        <v>426</v>
      </c>
      <c r="C42" s="35" t="str">
        <f t="shared" si="0"/>
        <v>StudyData-SR_26</v>
      </c>
      <c r="D42" s="208"/>
      <c r="E42" s="161"/>
      <c r="F42" s="162"/>
      <c r="G42" s="221">
        <v>42745</v>
      </c>
      <c r="H42" s="144" t="s">
        <v>528</v>
      </c>
      <c r="I42" s="221"/>
      <c r="J42" s="221"/>
      <c r="K42" s="221"/>
      <c r="L42" s="144" t="s">
        <v>703</v>
      </c>
      <c r="M42" s="144" t="s">
        <v>28</v>
      </c>
      <c r="N42" s="144" t="s">
        <v>155</v>
      </c>
      <c r="O42" s="144" t="s">
        <v>684</v>
      </c>
      <c r="P42" s="60" t="s">
        <v>718</v>
      </c>
      <c r="Q42" s="144" t="s">
        <v>515</v>
      </c>
      <c r="R42" s="60"/>
      <c r="S42" s="164" t="s">
        <v>631</v>
      </c>
      <c r="T42" s="169" t="s">
        <v>382</v>
      </c>
      <c r="U42" s="152" t="s">
        <v>730</v>
      </c>
      <c r="V42" s="214" t="s">
        <v>697</v>
      </c>
      <c r="W42" s="144"/>
      <c r="X42" s="144"/>
      <c r="Y42" s="60"/>
      <c r="Z42" s="218"/>
      <c r="AA42" s="218"/>
      <c r="AB42" s="218"/>
      <c r="AC42" s="218"/>
      <c r="AD42" s="164" t="s">
        <v>734</v>
      </c>
      <c r="AE42" s="144"/>
      <c r="AF42" s="144"/>
      <c r="AG42" s="144"/>
      <c r="AH42" s="144"/>
      <c r="AI42" s="144"/>
      <c r="AJ42" s="144"/>
      <c r="AK42" s="144"/>
      <c r="AL42" s="144"/>
      <c r="AM42" s="144"/>
      <c r="AN42" s="221"/>
      <c r="AO42" s="144"/>
      <c r="AP42" s="144" t="s">
        <v>762</v>
      </c>
    </row>
    <row r="43" spans="1:42" s="39" customFormat="1" x14ac:dyDescent="0.25">
      <c r="A43" s="159" t="s">
        <v>403</v>
      </c>
      <c r="B43" s="160" t="s">
        <v>427</v>
      </c>
      <c r="C43" s="35" t="str">
        <f t="shared" si="0"/>
        <v>StudyData-SR_27</v>
      </c>
      <c r="D43" s="208"/>
      <c r="E43" s="161"/>
      <c r="F43" s="162"/>
      <c r="G43" s="221">
        <v>42747</v>
      </c>
      <c r="H43" s="144" t="s">
        <v>528</v>
      </c>
      <c r="I43" s="221"/>
      <c r="J43" s="221"/>
      <c r="K43" s="221"/>
      <c r="L43" s="144" t="s">
        <v>703</v>
      </c>
      <c r="M43" s="144" t="s">
        <v>28</v>
      </c>
      <c r="N43" s="144" t="s">
        <v>11</v>
      </c>
      <c r="O43" s="60" t="s">
        <v>179</v>
      </c>
      <c r="P43" s="60" t="s">
        <v>718</v>
      </c>
      <c r="Q43" s="234"/>
      <c r="R43" s="60"/>
      <c r="S43" s="144" t="s">
        <v>631</v>
      </c>
      <c r="T43" s="169" t="s">
        <v>382</v>
      </c>
      <c r="U43" s="144" t="s">
        <v>730</v>
      </c>
      <c r="V43" s="144" t="s">
        <v>697</v>
      </c>
      <c r="W43" s="144"/>
      <c r="X43" s="144"/>
      <c r="Y43" s="60"/>
      <c r="Z43" s="218"/>
      <c r="AA43" s="218"/>
      <c r="AB43" s="218"/>
      <c r="AC43" s="218"/>
      <c r="AD43" s="144" t="s">
        <v>735</v>
      </c>
      <c r="AE43" s="144"/>
      <c r="AF43" s="144"/>
      <c r="AG43" s="144" t="s">
        <v>736</v>
      </c>
      <c r="AH43" s="144" t="s">
        <v>688</v>
      </c>
      <c r="AI43" s="144"/>
      <c r="AJ43" s="144"/>
      <c r="AK43" s="144"/>
      <c r="AL43" s="144"/>
      <c r="AM43" s="144"/>
      <c r="AN43" s="221"/>
      <c r="AO43" s="144"/>
      <c r="AP43" s="144"/>
    </row>
    <row r="44" spans="1:42" s="39" customFormat="1" x14ac:dyDescent="0.25">
      <c r="A44" s="159" t="s">
        <v>403</v>
      </c>
      <c r="B44" s="160" t="s">
        <v>428</v>
      </c>
      <c r="C44" s="35" t="str">
        <f t="shared" si="0"/>
        <v>StudyData-SR_28</v>
      </c>
      <c r="D44" s="208"/>
      <c r="E44" s="161"/>
      <c r="F44" s="162"/>
      <c r="G44" s="221">
        <v>42780</v>
      </c>
      <c r="H44" s="144" t="s">
        <v>528</v>
      </c>
      <c r="I44" s="221"/>
      <c r="J44" s="221"/>
      <c r="K44" s="221"/>
      <c r="L44" s="144" t="s">
        <v>703</v>
      </c>
      <c r="M44" s="144" t="s">
        <v>726</v>
      </c>
      <c r="N44" s="144" t="s">
        <v>237</v>
      </c>
      <c r="O44" s="144" t="s">
        <v>779</v>
      </c>
      <c r="P44" s="144" t="s">
        <v>718</v>
      </c>
      <c r="Q44" s="144" t="s">
        <v>515</v>
      </c>
      <c r="R44" s="144"/>
      <c r="S44" s="144" t="s">
        <v>631</v>
      </c>
      <c r="T44" s="169" t="s">
        <v>382</v>
      </c>
      <c r="U44" s="144" t="s">
        <v>730</v>
      </c>
      <c r="V44" s="144" t="s">
        <v>697</v>
      </c>
      <c r="W44" s="144"/>
      <c r="X44" s="144"/>
      <c r="Y44" s="144"/>
      <c r="Z44" s="221"/>
      <c r="AA44" s="221"/>
      <c r="AB44" s="221"/>
      <c r="AC44" s="221"/>
      <c r="AD44" s="144" t="s">
        <v>734</v>
      </c>
      <c r="AE44" s="144"/>
      <c r="AF44" s="144"/>
      <c r="AG44" s="144" t="s">
        <v>780</v>
      </c>
      <c r="AH44" s="144"/>
      <c r="AI44" s="144"/>
      <c r="AJ44" s="144"/>
      <c r="AK44" s="144"/>
      <c r="AL44" s="144"/>
      <c r="AM44" s="144"/>
      <c r="AN44" s="221"/>
      <c r="AO44" s="144"/>
      <c r="AP44" s="144" t="s">
        <v>781</v>
      </c>
    </row>
    <row r="45" spans="1:42" s="39" customFormat="1" x14ac:dyDescent="0.25">
      <c r="A45" s="159" t="s">
        <v>403</v>
      </c>
      <c r="B45" s="160" t="s">
        <v>429</v>
      </c>
      <c r="C45" s="35" t="str">
        <f t="shared" si="0"/>
        <v>StudyData-SR_29</v>
      </c>
      <c r="D45" s="208"/>
      <c r="E45" s="161"/>
      <c r="F45" s="162"/>
      <c r="G45" s="221">
        <v>42782</v>
      </c>
      <c r="H45" s="144" t="s">
        <v>528</v>
      </c>
      <c r="I45" s="221">
        <v>42782</v>
      </c>
      <c r="J45" s="221">
        <v>42782</v>
      </c>
      <c r="K45" s="221" t="s">
        <v>528</v>
      </c>
      <c r="L45" s="144" t="s">
        <v>694</v>
      </c>
      <c r="M45" s="144" t="s">
        <v>726</v>
      </c>
      <c r="N45" s="144" t="s">
        <v>11</v>
      </c>
      <c r="O45" s="144" t="s">
        <v>782</v>
      </c>
      <c r="P45" s="144" t="s">
        <v>718</v>
      </c>
      <c r="Q45" s="144" t="s">
        <v>515</v>
      </c>
      <c r="R45" s="144" t="s">
        <v>367</v>
      </c>
      <c r="S45" s="144" t="s">
        <v>631</v>
      </c>
      <c r="T45" s="169" t="s">
        <v>382</v>
      </c>
      <c r="U45" s="144" t="s">
        <v>730</v>
      </c>
      <c r="V45" s="144" t="s">
        <v>697</v>
      </c>
      <c r="W45" s="144" t="s">
        <v>783</v>
      </c>
      <c r="X45" s="144"/>
      <c r="Y45" s="144" t="s">
        <v>785</v>
      </c>
      <c r="Z45" s="221">
        <v>42517</v>
      </c>
      <c r="AA45" s="221">
        <v>42880</v>
      </c>
      <c r="AB45" s="221"/>
      <c r="AC45" s="221"/>
      <c r="AD45" s="144" t="s">
        <v>735</v>
      </c>
      <c r="AE45" s="144"/>
      <c r="AF45" s="144"/>
      <c r="AG45" s="144" t="s">
        <v>784</v>
      </c>
      <c r="AH45" s="144"/>
      <c r="AI45" s="144"/>
      <c r="AJ45" s="144"/>
      <c r="AK45" s="144"/>
      <c r="AL45" s="144"/>
      <c r="AM45" s="144"/>
      <c r="AN45" s="221"/>
      <c r="AO45" s="144"/>
      <c r="AP45" s="144"/>
    </row>
    <row r="46" spans="1:42" s="39" customFormat="1" x14ac:dyDescent="0.25">
      <c r="A46" s="159" t="s">
        <v>403</v>
      </c>
      <c r="B46" s="160" t="s">
        <v>430</v>
      </c>
      <c r="C46" s="35" t="str">
        <f t="shared" si="0"/>
        <v>StudyData-SR_30</v>
      </c>
      <c r="D46" s="208"/>
      <c r="E46" s="161"/>
      <c r="F46" s="162"/>
      <c r="G46" s="221"/>
      <c r="H46" s="144"/>
      <c r="I46" s="221"/>
      <c r="J46" s="221"/>
      <c r="K46" s="221"/>
      <c r="L46" s="144"/>
      <c r="M46" s="144"/>
      <c r="N46" s="144"/>
      <c r="O46" s="144"/>
      <c r="P46" s="144"/>
      <c r="Q46" s="144"/>
      <c r="R46" s="144"/>
      <c r="S46" s="144"/>
      <c r="T46" s="169"/>
      <c r="U46" s="144"/>
      <c r="V46" s="144"/>
      <c r="W46" s="144"/>
      <c r="X46" s="144"/>
      <c r="Y46" s="144"/>
      <c r="Z46" s="221"/>
      <c r="AA46" s="221"/>
      <c r="AB46" s="221"/>
      <c r="AC46" s="221"/>
      <c r="AD46" s="144"/>
      <c r="AE46" s="144"/>
      <c r="AF46" s="144"/>
      <c r="AG46" s="144"/>
      <c r="AH46" s="144"/>
      <c r="AI46" s="144"/>
      <c r="AJ46" s="144"/>
      <c r="AK46" s="144"/>
      <c r="AL46" s="144"/>
      <c r="AM46" s="144"/>
      <c r="AN46" s="221"/>
      <c r="AO46" s="144"/>
      <c r="AP46" s="144"/>
    </row>
    <row r="47" spans="1:42" s="39" customFormat="1" x14ac:dyDescent="0.25">
      <c r="A47" s="159" t="s">
        <v>403</v>
      </c>
      <c r="B47" s="160" t="s">
        <v>431</v>
      </c>
      <c r="C47" s="35" t="str">
        <f t="shared" si="0"/>
        <v>StudyData-SR_31</v>
      </c>
      <c r="D47" s="208"/>
      <c r="E47" s="161"/>
      <c r="F47" s="162"/>
      <c r="G47" s="221"/>
      <c r="H47" s="144"/>
      <c r="I47" s="221"/>
      <c r="J47" s="221"/>
      <c r="K47" s="221"/>
      <c r="L47" s="144"/>
      <c r="M47" s="144"/>
      <c r="N47" s="144"/>
      <c r="O47" s="144"/>
      <c r="P47" s="144"/>
      <c r="Q47" s="144"/>
      <c r="R47" s="144"/>
      <c r="S47" s="144"/>
      <c r="T47" s="169"/>
      <c r="U47" s="144"/>
      <c r="V47" s="144"/>
      <c r="W47" s="144"/>
      <c r="X47" s="144"/>
      <c r="Y47" s="144"/>
      <c r="Z47" s="221"/>
      <c r="AA47" s="221"/>
      <c r="AB47" s="221"/>
      <c r="AC47" s="221"/>
      <c r="AD47" s="144"/>
      <c r="AE47" s="144"/>
      <c r="AF47" s="144"/>
      <c r="AG47" s="144"/>
      <c r="AH47" s="144"/>
      <c r="AI47" s="144"/>
      <c r="AJ47" s="144"/>
      <c r="AK47" s="144"/>
      <c r="AL47" s="144"/>
      <c r="AM47" s="144"/>
      <c r="AN47" s="221"/>
      <c r="AO47" s="144"/>
      <c r="AP47" s="144"/>
    </row>
    <row r="48" spans="1:42" s="39" customFormat="1" x14ac:dyDescent="0.25">
      <c r="A48" s="159" t="s">
        <v>403</v>
      </c>
      <c r="B48" s="160" t="s">
        <v>432</v>
      </c>
      <c r="C48" s="35" t="str">
        <f t="shared" si="0"/>
        <v>StudyData-SR_32</v>
      </c>
      <c r="D48" s="208"/>
      <c r="E48" s="161"/>
      <c r="F48" s="162"/>
      <c r="G48" s="221"/>
      <c r="H48" s="144"/>
      <c r="I48" s="221"/>
      <c r="J48" s="221"/>
      <c r="K48" s="221"/>
      <c r="L48" s="144"/>
      <c r="M48" s="144"/>
      <c r="N48" s="144"/>
      <c r="O48" s="144"/>
      <c r="P48" s="144"/>
      <c r="Q48" s="144"/>
      <c r="R48" s="144"/>
      <c r="S48" s="144"/>
      <c r="T48" s="169"/>
      <c r="U48" s="144"/>
      <c r="V48" s="144"/>
      <c r="W48" s="144"/>
      <c r="X48" s="144"/>
      <c r="Y48" s="144"/>
      <c r="Z48" s="221"/>
      <c r="AA48" s="221"/>
      <c r="AB48" s="221"/>
      <c r="AC48" s="221"/>
      <c r="AD48" s="144"/>
      <c r="AE48" s="144"/>
      <c r="AF48" s="144"/>
      <c r="AG48" s="144"/>
      <c r="AH48" s="144"/>
      <c r="AI48" s="144"/>
      <c r="AJ48" s="144"/>
      <c r="AK48" s="144"/>
      <c r="AL48" s="144"/>
      <c r="AM48" s="144"/>
      <c r="AN48" s="221"/>
      <c r="AO48" s="144"/>
      <c r="AP48" s="144"/>
    </row>
    <row r="49" spans="1:42" s="39" customFormat="1" x14ac:dyDescent="0.25">
      <c r="A49" s="159" t="s">
        <v>403</v>
      </c>
      <c r="B49" s="160" t="s">
        <v>433</v>
      </c>
      <c r="C49" s="35" t="str">
        <f t="shared" si="0"/>
        <v>StudyData-SR_33</v>
      </c>
      <c r="D49" s="208"/>
      <c r="E49" s="161"/>
      <c r="F49" s="162"/>
      <c r="G49" s="221"/>
      <c r="H49" s="144"/>
      <c r="I49" s="221"/>
      <c r="J49" s="221"/>
      <c r="K49" s="221"/>
      <c r="L49" s="144"/>
      <c r="M49" s="144"/>
      <c r="N49" s="144"/>
      <c r="O49" s="144"/>
      <c r="P49" s="144"/>
      <c r="Q49" s="144"/>
      <c r="R49" s="144"/>
      <c r="S49" s="144"/>
      <c r="T49" s="169"/>
      <c r="U49" s="144"/>
      <c r="V49" s="144"/>
      <c r="W49" s="144"/>
      <c r="X49" s="144"/>
      <c r="Y49" s="144"/>
      <c r="Z49" s="221"/>
      <c r="AA49" s="221"/>
      <c r="AB49" s="221"/>
      <c r="AC49" s="221"/>
      <c r="AD49" s="144"/>
      <c r="AE49" s="144"/>
      <c r="AF49" s="144"/>
      <c r="AG49" s="144"/>
      <c r="AH49" s="144"/>
      <c r="AI49" s="144"/>
      <c r="AJ49" s="144"/>
      <c r="AK49" s="144"/>
      <c r="AL49" s="144"/>
      <c r="AM49" s="144"/>
      <c r="AN49" s="221"/>
      <c r="AO49" s="144"/>
      <c r="AP49" s="144"/>
    </row>
    <row r="50" spans="1:42" s="39" customFormat="1" x14ac:dyDescent="0.25">
      <c r="A50" s="159" t="s">
        <v>403</v>
      </c>
      <c r="B50" s="160" t="s">
        <v>434</v>
      </c>
      <c r="C50" s="35" t="str">
        <f t="shared" si="0"/>
        <v>StudyData-SR_34</v>
      </c>
      <c r="D50" s="208"/>
      <c r="E50" s="161"/>
      <c r="F50" s="162"/>
      <c r="G50" s="221"/>
      <c r="H50" s="144"/>
      <c r="I50" s="221"/>
      <c r="J50" s="221"/>
      <c r="K50" s="221"/>
      <c r="L50" s="144"/>
      <c r="M50" s="144"/>
      <c r="N50" s="144"/>
      <c r="O50" s="144"/>
      <c r="P50" s="144"/>
      <c r="Q50" s="144"/>
      <c r="R50" s="144"/>
      <c r="S50" s="144"/>
      <c r="T50" s="169"/>
      <c r="U50" s="144"/>
      <c r="V50" s="144"/>
      <c r="W50" s="144"/>
      <c r="X50" s="144"/>
      <c r="Y50" s="144"/>
      <c r="Z50" s="221"/>
      <c r="AA50" s="221"/>
      <c r="AB50" s="221"/>
      <c r="AC50" s="221"/>
      <c r="AD50" s="144"/>
      <c r="AE50" s="144"/>
      <c r="AF50" s="144"/>
      <c r="AG50" s="144"/>
      <c r="AH50" s="144"/>
      <c r="AI50" s="144"/>
      <c r="AJ50" s="144"/>
      <c r="AK50" s="144"/>
      <c r="AL50" s="144"/>
      <c r="AM50" s="144"/>
      <c r="AN50" s="221"/>
      <c r="AO50" s="144"/>
      <c r="AP50" s="144"/>
    </row>
    <row r="51" spans="1:42" s="39" customFormat="1" x14ac:dyDescent="0.25">
      <c r="A51" s="159" t="s">
        <v>403</v>
      </c>
      <c r="B51" s="160" t="s">
        <v>435</v>
      </c>
      <c r="C51" s="35" t="str">
        <f t="shared" si="0"/>
        <v>StudyData-SR_35</v>
      </c>
      <c r="D51" s="208"/>
      <c r="E51" s="161"/>
      <c r="F51" s="162"/>
      <c r="G51" s="221"/>
      <c r="H51" s="144"/>
      <c r="I51" s="221"/>
      <c r="J51" s="221"/>
      <c r="K51" s="221"/>
      <c r="L51" s="144"/>
      <c r="M51" s="144"/>
      <c r="N51" s="144"/>
      <c r="O51" s="144"/>
      <c r="P51" s="144"/>
      <c r="Q51" s="144"/>
      <c r="R51" s="144"/>
      <c r="S51" s="144"/>
      <c r="T51" s="169"/>
      <c r="U51" s="144"/>
      <c r="V51" s="144"/>
      <c r="W51" s="144"/>
      <c r="X51" s="144"/>
      <c r="Y51" s="144"/>
      <c r="Z51" s="221"/>
      <c r="AA51" s="221"/>
      <c r="AB51" s="221"/>
      <c r="AC51" s="221"/>
      <c r="AD51" s="144"/>
      <c r="AE51" s="144"/>
      <c r="AF51" s="144"/>
      <c r="AG51" s="144"/>
      <c r="AH51" s="144"/>
      <c r="AI51" s="144"/>
      <c r="AJ51" s="144"/>
      <c r="AK51" s="144"/>
      <c r="AL51" s="144"/>
      <c r="AM51" s="144"/>
      <c r="AN51" s="221"/>
      <c r="AO51" s="144"/>
      <c r="AP51" s="144"/>
    </row>
    <row r="52" spans="1:42" s="39" customFormat="1" x14ac:dyDescent="0.25">
      <c r="A52" s="159" t="s">
        <v>403</v>
      </c>
      <c r="B52" s="160" t="s">
        <v>436</v>
      </c>
      <c r="C52" s="35" t="str">
        <f t="shared" si="0"/>
        <v>StudyData-SR_36</v>
      </c>
      <c r="D52" s="208"/>
      <c r="E52" s="161"/>
      <c r="F52" s="162"/>
      <c r="G52" s="221"/>
      <c r="H52" s="144"/>
      <c r="I52" s="221"/>
      <c r="J52" s="221"/>
      <c r="K52" s="221"/>
      <c r="L52" s="144"/>
      <c r="M52" s="144"/>
      <c r="N52" s="144"/>
      <c r="O52" s="144"/>
      <c r="P52" s="144"/>
      <c r="Q52" s="144"/>
      <c r="R52" s="144"/>
      <c r="S52" s="144"/>
      <c r="T52" s="169"/>
      <c r="U52" s="144"/>
      <c r="V52" s="144"/>
      <c r="W52" s="144"/>
      <c r="X52" s="144"/>
      <c r="Y52" s="144"/>
      <c r="Z52" s="221"/>
      <c r="AA52" s="221"/>
      <c r="AB52" s="221"/>
      <c r="AC52" s="221"/>
      <c r="AD52" s="144"/>
      <c r="AE52" s="144"/>
      <c r="AF52" s="144"/>
      <c r="AG52" s="144"/>
      <c r="AH52" s="144"/>
      <c r="AI52" s="144"/>
      <c r="AJ52" s="144"/>
      <c r="AK52" s="144"/>
      <c r="AL52" s="144"/>
      <c r="AM52" s="144"/>
      <c r="AN52" s="221"/>
      <c r="AO52" s="144"/>
      <c r="AP52" s="144"/>
    </row>
    <row r="53" spans="1:42" s="39" customFormat="1" x14ac:dyDescent="0.25">
      <c r="A53" s="159" t="s">
        <v>403</v>
      </c>
      <c r="B53" s="160" t="s">
        <v>437</v>
      </c>
      <c r="C53" s="35" t="str">
        <f t="shared" si="0"/>
        <v>StudyData-SR_37</v>
      </c>
      <c r="D53" s="208"/>
      <c r="E53" s="161"/>
      <c r="F53" s="162"/>
      <c r="G53" s="221"/>
      <c r="H53" s="144"/>
      <c r="I53" s="221"/>
      <c r="J53" s="221"/>
      <c r="K53" s="221"/>
      <c r="L53" s="144"/>
      <c r="M53" s="144"/>
      <c r="N53" s="144"/>
      <c r="O53" s="144"/>
      <c r="P53" s="144"/>
      <c r="Q53" s="144"/>
      <c r="R53" s="144"/>
      <c r="S53" s="144"/>
      <c r="T53" s="169"/>
      <c r="U53" s="144"/>
      <c r="V53" s="144"/>
      <c r="W53" s="144"/>
      <c r="X53" s="144"/>
      <c r="Y53" s="144"/>
      <c r="Z53" s="221"/>
      <c r="AA53" s="221"/>
      <c r="AB53" s="221"/>
      <c r="AC53" s="221"/>
      <c r="AD53" s="144"/>
      <c r="AE53" s="144"/>
      <c r="AF53" s="144"/>
      <c r="AG53" s="144"/>
      <c r="AH53" s="144"/>
      <c r="AI53" s="144"/>
      <c r="AJ53" s="144"/>
      <c r="AK53" s="144"/>
      <c r="AL53" s="144"/>
      <c r="AM53" s="144"/>
      <c r="AN53" s="221"/>
      <c r="AO53" s="144"/>
      <c r="AP53" s="144"/>
    </row>
    <row r="54" spans="1:42" s="39" customFormat="1" x14ac:dyDescent="0.25">
      <c r="A54" s="159" t="s">
        <v>403</v>
      </c>
      <c r="B54" s="160" t="s">
        <v>438</v>
      </c>
      <c r="C54" s="35" t="str">
        <f t="shared" si="0"/>
        <v>StudyData-SR_38</v>
      </c>
      <c r="D54" s="208"/>
      <c r="E54" s="161"/>
      <c r="F54" s="162"/>
      <c r="G54" s="221"/>
      <c r="H54" s="144"/>
      <c r="I54" s="221"/>
      <c r="J54" s="221"/>
      <c r="K54" s="221"/>
      <c r="L54" s="144"/>
      <c r="M54" s="144"/>
      <c r="N54" s="144"/>
      <c r="O54" s="144"/>
      <c r="P54" s="144"/>
      <c r="Q54" s="144"/>
      <c r="R54" s="144"/>
      <c r="S54" s="144"/>
      <c r="T54" s="169"/>
      <c r="U54" s="144"/>
      <c r="V54" s="144"/>
      <c r="W54" s="144"/>
      <c r="X54" s="144"/>
      <c r="Y54" s="144"/>
      <c r="Z54" s="221"/>
      <c r="AA54" s="221"/>
      <c r="AB54" s="221"/>
      <c r="AC54" s="221"/>
      <c r="AD54" s="144"/>
      <c r="AE54" s="144"/>
      <c r="AF54" s="144"/>
      <c r="AG54" s="144"/>
      <c r="AH54" s="144"/>
      <c r="AI54" s="144"/>
      <c r="AJ54" s="144"/>
      <c r="AK54" s="144"/>
      <c r="AL54" s="144"/>
      <c r="AM54" s="144"/>
      <c r="AN54" s="221"/>
      <c r="AO54" s="144"/>
      <c r="AP54" s="144"/>
    </row>
    <row r="55" spans="1:42" s="39" customFormat="1" x14ac:dyDescent="0.25">
      <c r="A55" s="159" t="s">
        <v>403</v>
      </c>
      <c r="B55" s="160" t="s">
        <v>439</v>
      </c>
      <c r="C55" s="35" t="str">
        <f t="shared" si="0"/>
        <v>StudyData-SR_39</v>
      </c>
      <c r="D55" s="208"/>
      <c r="E55" s="161"/>
      <c r="F55" s="162"/>
      <c r="G55" s="221"/>
      <c r="H55" s="144"/>
      <c r="I55" s="221"/>
      <c r="J55" s="221"/>
      <c r="K55" s="221"/>
      <c r="L55" s="144"/>
      <c r="M55" s="144"/>
      <c r="N55" s="144"/>
      <c r="O55" s="144"/>
      <c r="P55" s="144"/>
      <c r="Q55" s="144"/>
      <c r="R55" s="144"/>
      <c r="S55" s="144"/>
      <c r="T55" s="169"/>
      <c r="U55" s="144"/>
      <c r="V55" s="144"/>
      <c r="W55" s="144"/>
      <c r="X55" s="144"/>
      <c r="Y55" s="144"/>
      <c r="Z55" s="221"/>
      <c r="AA55" s="221"/>
      <c r="AB55" s="221"/>
      <c r="AC55" s="221"/>
      <c r="AD55" s="144"/>
      <c r="AE55" s="144"/>
      <c r="AF55" s="144"/>
      <c r="AG55" s="144"/>
      <c r="AH55" s="144"/>
      <c r="AI55" s="144"/>
      <c r="AJ55" s="144"/>
      <c r="AK55" s="144"/>
      <c r="AL55" s="144"/>
      <c r="AM55" s="144"/>
      <c r="AN55" s="221"/>
      <c r="AO55" s="144"/>
      <c r="AP55" s="144"/>
    </row>
    <row r="56" spans="1:42" s="39" customFormat="1" x14ac:dyDescent="0.25">
      <c r="A56" s="159" t="s">
        <v>403</v>
      </c>
      <c r="B56" s="160" t="s">
        <v>440</v>
      </c>
      <c r="C56" s="35" t="str">
        <f t="shared" si="0"/>
        <v>StudyData-SR_40</v>
      </c>
      <c r="D56" s="208"/>
      <c r="E56" s="161"/>
      <c r="F56" s="162"/>
      <c r="G56" s="221"/>
      <c r="H56" s="144"/>
      <c r="I56" s="221"/>
      <c r="J56" s="221"/>
      <c r="K56" s="221"/>
      <c r="L56" s="144"/>
      <c r="M56" s="144"/>
      <c r="N56" s="144"/>
      <c r="O56" s="144"/>
      <c r="P56" s="144"/>
      <c r="Q56" s="144"/>
      <c r="R56" s="144"/>
      <c r="S56" s="144"/>
      <c r="T56" s="169"/>
      <c r="U56" s="144"/>
      <c r="V56" s="144"/>
      <c r="W56" s="144"/>
      <c r="X56" s="144"/>
      <c r="Y56" s="144"/>
      <c r="Z56" s="221"/>
      <c r="AA56" s="221"/>
      <c r="AB56" s="221"/>
      <c r="AC56" s="221"/>
      <c r="AD56" s="144"/>
      <c r="AE56" s="144"/>
      <c r="AF56" s="144"/>
      <c r="AG56" s="144"/>
      <c r="AH56" s="144"/>
      <c r="AI56" s="144"/>
      <c r="AJ56" s="144"/>
      <c r="AK56" s="144"/>
      <c r="AL56" s="144"/>
      <c r="AM56" s="144"/>
      <c r="AN56" s="221"/>
      <c r="AO56" s="144"/>
      <c r="AP56" s="144"/>
    </row>
    <row r="57" spans="1:42" s="39" customFormat="1" x14ac:dyDescent="0.25">
      <c r="A57" s="159" t="s">
        <v>403</v>
      </c>
      <c r="B57" s="160" t="s">
        <v>441</v>
      </c>
      <c r="C57" s="35" t="str">
        <f t="shared" si="0"/>
        <v>StudyData-SR_41</v>
      </c>
      <c r="D57" s="208"/>
      <c r="E57" s="161"/>
      <c r="F57" s="162"/>
      <c r="G57" s="221"/>
      <c r="H57" s="144"/>
      <c r="I57" s="221"/>
      <c r="J57" s="221"/>
      <c r="K57" s="221"/>
      <c r="L57" s="144"/>
      <c r="M57" s="144"/>
      <c r="N57" s="144"/>
      <c r="O57" s="144"/>
      <c r="P57" s="144"/>
      <c r="Q57" s="144"/>
      <c r="R57" s="144"/>
      <c r="S57" s="144"/>
      <c r="T57" s="169"/>
      <c r="U57" s="144"/>
      <c r="V57" s="144"/>
      <c r="W57" s="144"/>
      <c r="X57" s="144"/>
      <c r="Y57" s="144"/>
      <c r="Z57" s="221"/>
      <c r="AA57" s="221"/>
      <c r="AB57" s="221"/>
      <c r="AC57" s="221"/>
      <c r="AD57" s="144"/>
      <c r="AE57" s="144"/>
      <c r="AF57" s="144"/>
      <c r="AG57" s="144"/>
      <c r="AH57" s="144"/>
      <c r="AI57" s="144"/>
      <c r="AJ57" s="144"/>
      <c r="AK57" s="144"/>
      <c r="AL57" s="144"/>
      <c r="AM57" s="144"/>
      <c r="AN57" s="221"/>
      <c r="AO57" s="144"/>
      <c r="AP57" s="144"/>
    </row>
    <row r="58" spans="1:42" s="39" customFormat="1" x14ac:dyDescent="0.25">
      <c r="A58" s="159" t="s">
        <v>403</v>
      </c>
      <c r="B58" s="160" t="s">
        <v>442</v>
      </c>
      <c r="C58" s="35" t="str">
        <f t="shared" si="0"/>
        <v>StudyData-SR_42</v>
      </c>
      <c r="D58" s="208"/>
      <c r="E58" s="161"/>
      <c r="F58" s="162"/>
      <c r="G58" s="221"/>
      <c r="H58" s="144"/>
      <c r="I58" s="221"/>
      <c r="J58" s="221"/>
      <c r="K58" s="221"/>
      <c r="L58" s="144"/>
      <c r="M58" s="144"/>
      <c r="N58" s="144"/>
      <c r="O58" s="144"/>
      <c r="P58" s="144"/>
      <c r="Q58" s="144"/>
      <c r="R58" s="144"/>
      <c r="S58" s="144"/>
      <c r="T58" s="169"/>
      <c r="U58" s="144"/>
      <c r="V58" s="144"/>
      <c r="W58" s="144"/>
      <c r="X58" s="144"/>
      <c r="Y58" s="144"/>
      <c r="Z58" s="221"/>
      <c r="AA58" s="221"/>
      <c r="AB58" s="221"/>
      <c r="AC58" s="221"/>
      <c r="AD58" s="144"/>
      <c r="AE58" s="144"/>
      <c r="AF58" s="144"/>
      <c r="AG58" s="144"/>
      <c r="AH58" s="144"/>
      <c r="AI58" s="144"/>
      <c r="AJ58" s="144"/>
      <c r="AK58" s="144"/>
      <c r="AL58" s="144"/>
      <c r="AM58" s="144"/>
      <c r="AN58" s="221"/>
      <c r="AO58" s="144"/>
      <c r="AP58" s="144"/>
    </row>
    <row r="59" spans="1:42" s="39" customFormat="1" x14ac:dyDescent="0.25">
      <c r="A59" s="159" t="s">
        <v>403</v>
      </c>
      <c r="B59" s="160" t="s">
        <v>443</v>
      </c>
      <c r="C59" s="35" t="str">
        <f t="shared" si="0"/>
        <v>StudyData-SR_43</v>
      </c>
      <c r="D59" s="208"/>
      <c r="E59" s="161"/>
      <c r="F59" s="162"/>
      <c r="G59" s="221"/>
      <c r="H59" s="144"/>
      <c r="I59" s="221"/>
      <c r="J59" s="221"/>
      <c r="K59" s="221"/>
      <c r="L59" s="144"/>
      <c r="M59" s="144"/>
      <c r="N59" s="144"/>
      <c r="O59" s="144"/>
      <c r="P59" s="144"/>
      <c r="Q59" s="144"/>
      <c r="R59" s="144"/>
      <c r="S59" s="144"/>
      <c r="T59" s="169"/>
      <c r="U59" s="144"/>
      <c r="V59" s="144"/>
      <c r="W59" s="144"/>
      <c r="X59" s="144"/>
      <c r="Y59" s="144"/>
      <c r="Z59" s="221"/>
      <c r="AA59" s="221"/>
      <c r="AB59" s="221"/>
      <c r="AC59" s="221"/>
      <c r="AD59" s="144"/>
      <c r="AE59" s="144"/>
      <c r="AF59" s="144"/>
      <c r="AG59" s="144"/>
      <c r="AH59" s="144"/>
      <c r="AI59" s="144"/>
      <c r="AJ59" s="144"/>
      <c r="AK59" s="144"/>
      <c r="AL59" s="144"/>
      <c r="AM59" s="144"/>
      <c r="AN59" s="221"/>
      <c r="AO59" s="144"/>
      <c r="AP59" s="144"/>
    </row>
    <row r="60" spans="1:42" s="39" customFormat="1" x14ac:dyDescent="0.25">
      <c r="A60" s="159" t="s">
        <v>403</v>
      </c>
      <c r="B60" s="160" t="s">
        <v>444</v>
      </c>
      <c r="C60" s="35" t="str">
        <f t="shared" si="0"/>
        <v>StudyData-SR_44</v>
      </c>
      <c r="D60" s="208"/>
      <c r="E60" s="161"/>
      <c r="F60" s="162"/>
      <c r="G60" s="221"/>
      <c r="H60" s="144"/>
      <c r="I60" s="221"/>
      <c r="J60" s="221"/>
      <c r="K60" s="221"/>
      <c r="L60" s="144"/>
      <c r="M60" s="144"/>
      <c r="N60" s="144"/>
      <c r="O60" s="144"/>
      <c r="P60" s="144"/>
      <c r="Q60" s="144"/>
      <c r="R60" s="144"/>
      <c r="S60" s="144"/>
      <c r="T60" s="169"/>
      <c r="U60" s="144"/>
      <c r="V60" s="144"/>
      <c r="W60" s="144"/>
      <c r="X60" s="144"/>
      <c r="Y60" s="144"/>
      <c r="Z60" s="221"/>
      <c r="AA60" s="221"/>
      <c r="AB60" s="221"/>
      <c r="AC60" s="221"/>
      <c r="AD60" s="144"/>
      <c r="AE60" s="144"/>
      <c r="AF60" s="144"/>
      <c r="AG60" s="144"/>
      <c r="AH60" s="144"/>
      <c r="AI60" s="144"/>
      <c r="AJ60" s="144"/>
      <c r="AK60" s="144"/>
      <c r="AL60" s="144"/>
      <c r="AM60" s="144"/>
      <c r="AN60" s="221"/>
      <c r="AO60" s="144"/>
      <c r="AP60" s="144"/>
    </row>
    <row r="61" spans="1:42" s="39" customFormat="1" x14ac:dyDescent="0.25">
      <c r="A61" s="159" t="s">
        <v>403</v>
      </c>
      <c r="B61" s="160" t="s">
        <v>445</v>
      </c>
      <c r="C61" s="35" t="str">
        <f t="shared" si="0"/>
        <v>StudyData-SR_45</v>
      </c>
      <c r="D61" s="208"/>
      <c r="E61" s="161"/>
      <c r="F61" s="162"/>
      <c r="G61" s="221"/>
      <c r="H61" s="144"/>
      <c r="I61" s="221"/>
      <c r="J61" s="221"/>
      <c r="K61" s="221"/>
      <c r="L61" s="144"/>
      <c r="M61" s="144"/>
      <c r="N61" s="144"/>
      <c r="O61" s="144"/>
      <c r="P61" s="144"/>
      <c r="Q61" s="144"/>
      <c r="R61" s="144"/>
      <c r="S61" s="144"/>
      <c r="T61" s="169"/>
      <c r="U61" s="144"/>
      <c r="V61" s="144"/>
      <c r="W61" s="144"/>
      <c r="X61" s="144"/>
      <c r="Y61" s="144"/>
      <c r="Z61" s="221"/>
      <c r="AA61" s="221"/>
      <c r="AB61" s="221"/>
      <c r="AC61" s="221"/>
      <c r="AD61" s="144"/>
      <c r="AE61" s="144"/>
      <c r="AF61" s="144"/>
      <c r="AG61" s="144"/>
      <c r="AH61" s="144"/>
      <c r="AI61" s="144"/>
      <c r="AJ61" s="144"/>
      <c r="AK61" s="144"/>
      <c r="AL61" s="144"/>
      <c r="AM61" s="144"/>
      <c r="AN61" s="221"/>
      <c r="AO61" s="144"/>
      <c r="AP61" s="144"/>
    </row>
    <row r="62" spans="1:42" s="39" customFormat="1" x14ac:dyDescent="0.25">
      <c r="A62" s="159" t="s">
        <v>403</v>
      </c>
      <c r="B62" s="160" t="s">
        <v>446</v>
      </c>
      <c r="C62" s="35" t="str">
        <f t="shared" si="0"/>
        <v>StudyData-SR_46</v>
      </c>
      <c r="D62" s="208"/>
      <c r="E62" s="161"/>
      <c r="F62" s="162"/>
      <c r="G62" s="221"/>
      <c r="H62" s="144"/>
      <c r="I62" s="221"/>
      <c r="J62" s="221"/>
      <c r="K62" s="221"/>
      <c r="L62" s="144"/>
      <c r="M62" s="144"/>
      <c r="N62" s="144"/>
      <c r="O62" s="144"/>
      <c r="P62" s="144"/>
      <c r="Q62" s="144"/>
      <c r="R62" s="144"/>
      <c r="S62" s="144"/>
      <c r="T62" s="169"/>
      <c r="U62" s="144"/>
      <c r="V62" s="144"/>
      <c r="W62" s="144"/>
      <c r="X62" s="144"/>
      <c r="Y62" s="144"/>
      <c r="Z62" s="221"/>
      <c r="AA62" s="221"/>
      <c r="AB62" s="221"/>
      <c r="AC62" s="221"/>
      <c r="AD62" s="144"/>
      <c r="AE62" s="144"/>
      <c r="AF62" s="144"/>
      <c r="AG62" s="144"/>
      <c r="AH62" s="144"/>
      <c r="AI62" s="144"/>
      <c r="AJ62" s="144"/>
      <c r="AK62" s="144"/>
      <c r="AL62" s="144"/>
      <c r="AM62" s="144"/>
      <c r="AN62" s="221"/>
      <c r="AO62" s="144"/>
      <c r="AP62" s="144"/>
    </row>
    <row r="63" spans="1:42" s="39" customFormat="1" x14ac:dyDescent="0.25">
      <c r="A63" s="159" t="s">
        <v>403</v>
      </c>
      <c r="B63" s="160" t="s">
        <v>447</v>
      </c>
      <c r="C63" s="35" t="str">
        <f t="shared" si="0"/>
        <v>StudyData-SR_47</v>
      </c>
      <c r="D63" s="208"/>
      <c r="E63" s="161"/>
      <c r="F63" s="162"/>
      <c r="G63" s="221"/>
      <c r="H63" s="144"/>
      <c r="I63" s="221"/>
      <c r="J63" s="221"/>
      <c r="K63" s="221"/>
      <c r="L63" s="144"/>
      <c r="M63" s="144"/>
      <c r="N63" s="144"/>
      <c r="O63" s="144"/>
      <c r="P63" s="144"/>
      <c r="Q63" s="144"/>
      <c r="R63" s="144"/>
      <c r="S63" s="144"/>
      <c r="T63" s="169"/>
      <c r="U63" s="144"/>
      <c r="V63" s="144"/>
      <c r="W63" s="144"/>
      <c r="X63" s="144"/>
      <c r="Y63" s="144"/>
      <c r="Z63" s="221"/>
      <c r="AA63" s="221"/>
      <c r="AB63" s="221"/>
      <c r="AC63" s="221"/>
      <c r="AD63" s="144"/>
      <c r="AE63" s="144"/>
      <c r="AF63" s="144"/>
      <c r="AG63" s="144"/>
      <c r="AH63" s="144"/>
      <c r="AI63" s="144"/>
      <c r="AJ63" s="144"/>
      <c r="AK63" s="144"/>
      <c r="AL63" s="144"/>
      <c r="AM63" s="144"/>
      <c r="AN63" s="221"/>
      <c r="AO63" s="144"/>
      <c r="AP63" s="144"/>
    </row>
    <row r="64" spans="1:42" s="39" customFormat="1" x14ac:dyDescent="0.25">
      <c r="A64" s="159" t="s">
        <v>403</v>
      </c>
      <c r="B64" s="160" t="s">
        <v>448</v>
      </c>
      <c r="C64" s="35" t="str">
        <f t="shared" si="0"/>
        <v>StudyData-SR_48</v>
      </c>
      <c r="D64" s="208"/>
      <c r="E64" s="161"/>
      <c r="F64" s="162"/>
      <c r="G64" s="221"/>
      <c r="H64" s="144"/>
      <c r="I64" s="221"/>
      <c r="J64" s="221"/>
      <c r="K64" s="221"/>
      <c r="L64" s="144"/>
      <c r="M64" s="144"/>
      <c r="N64" s="144"/>
      <c r="O64" s="144"/>
      <c r="P64" s="144"/>
      <c r="Q64" s="144"/>
      <c r="R64" s="144"/>
      <c r="S64" s="144"/>
      <c r="T64" s="169"/>
      <c r="U64" s="144"/>
      <c r="V64" s="144"/>
      <c r="W64" s="144"/>
      <c r="X64" s="144"/>
      <c r="Y64" s="144"/>
      <c r="Z64" s="221"/>
      <c r="AA64" s="221"/>
      <c r="AB64" s="221"/>
      <c r="AC64" s="221"/>
      <c r="AD64" s="144"/>
      <c r="AE64" s="144"/>
      <c r="AF64" s="144"/>
      <c r="AG64" s="144"/>
      <c r="AH64" s="144"/>
      <c r="AI64" s="144"/>
      <c r="AJ64" s="144"/>
      <c r="AK64" s="144"/>
      <c r="AL64" s="144"/>
      <c r="AM64" s="144"/>
      <c r="AN64" s="221"/>
      <c r="AO64" s="144"/>
      <c r="AP64" s="144"/>
    </row>
    <row r="65" spans="1:42" s="39" customFormat="1" x14ac:dyDescent="0.25">
      <c r="A65" s="159" t="s">
        <v>403</v>
      </c>
      <c r="B65" s="160" t="s">
        <v>449</v>
      </c>
      <c r="C65" s="35" t="str">
        <f t="shared" si="0"/>
        <v>StudyData-SR_49</v>
      </c>
      <c r="D65" s="208"/>
      <c r="E65" s="161"/>
      <c r="F65" s="162"/>
      <c r="G65" s="221"/>
      <c r="H65" s="144"/>
      <c r="I65" s="221"/>
      <c r="J65" s="221"/>
      <c r="K65" s="221"/>
      <c r="L65" s="144"/>
      <c r="M65" s="144"/>
      <c r="N65" s="144"/>
      <c r="O65" s="144"/>
      <c r="P65" s="144"/>
      <c r="Q65" s="144"/>
      <c r="R65" s="144"/>
      <c r="S65" s="144"/>
      <c r="T65" s="169"/>
      <c r="U65" s="144"/>
      <c r="V65" s="144"/>
      <c r="W65" s="144"/>
      <c r="X65" s="144"/>
      <c r="Y65" s="144"/>
      <c r="Z65" s="221"/>
      <c r="AA65" s="221"/>
      <c r="AB65" s="221"/>
      <c r="AC65" s="221"/>
      <c r="AD65" s="144"/>
      <c r="AE65" s="144"/>
      <c r="AF65" s="144"/>
      <c r="AG65" s="144"/>
      <c r="AH65" s="144"/>
      <c r="AI65" s="144"/>
      <c r="AJ65" s="144"/>
      <c r="AK65" s="144"/>
      <c r="AL65" s="144"/>
      <c r="AM65" s="144"/>
      <c r="AN65" s="221"/>
      <c r="AO65" s="144"/>
      <c r="AP65" s="144"/>
    </row>
    <row r="66" spans="1:42" s="39" customFormat="1" x14ac:dyDescent="0.25">
      <c r="A66" s="159" t="s">
        <v>403</v>
      </c>
      <c r="B66" s="160" t="s">
        <v>450</v>
      </c>
      <c r="C66" s="35" t="str">
        <f t="shared" si="0"/>
        <v>StudyData-SR_50</v>
      </c>
      <c r="D66" s="208"/>
      <c r="E66" s="161"/>
      <c r="F66" s="162"/>
      <c r="G66" s="221"/>
      <c r="H66" s="144"/>
      <c r="I66" s="221"/>
      <c r="J66" s="221"/>
      <c r="K66" s="221"/>
      <c r="L66" s="144"/>
      <c r="M66" s="144"/>
      <c r="N66" s="144"/>
      <c r="O66" s="144"/>
      <c r="P66" s="144"/>
      <c r="Q66" s="144"/>
      <c r="R66" s="144"/>
      <c r="S66" s="144"/>
      <c r="T66" s="169"/>
      <c r="U66" s="144"/>
      <c r="V66" s="144"/>
      <c r="W66" s="144"/>
      <c r="X66" s="144"/>
      <c r="Y66" s="144"/>
      <c r="Z66" s="221"/>
      <c r="AA66" s="221"/>
      <c r="AB66" s="221"/>
      <c r="AC66" s="221"/>
      <c r="AD66" s="144"/>
      <c r="AE66" s="144"/>
      <c r="AF66" s="144"/>
      <c r="AG66" s="144"/>
      <c r="AH66" s="144"/>
      <c r="AI66" s="144"/>
      <c r="AJ66" s="144"/>
      <c r="AK66" s="144"/>
      <c r="AL66" s="144"/>
      <c r="AM66" s="144"/>
      <c r="AN66" s="221"/>
      <c r="AO66" s="144"/>
      <c r="AP66" s="144"/>
    </row>
    <row r="67" spans="1:42" s="153" customFormat="1" x14ac:dyDescent="0.25">
      <c r="A67" s="79"/>
      <c r="B67" s="79"/>
      <c r="C67" s="79"/>
      <c r="D67" s="209"/>
      <c r="E67" s="120"/>
      <c r="F67" s="118"/>
      <c r="G67" s="222"/>
      <c r="H67" s="78"/>
      <c r="I67" s="222"/>
      <c r="J67" s="222"/>
      <c r="K67" s="222"/>
      <c r="L67" s="78"/>
      <c r="M67" s="78"/>
      <c r="N67" s="78"/>
      <c r="O67" s="78"/>
      <c r="P67" s="78"/>
      <c r="Q67" s="78"/>
      <c r="R67" s="78"/>
      <c r="S67" s="78"/>
      <c r="T67" s="78"/>
      <c r="U67" s="78"/>
      <c r="V67" s="78"/>
      <c r="W67" s="78"/>
      <c r="X67" s="78"/>
      <c r="Y67" s="78"/>
      <c r="Z67" s="222"/>
      <c r="AA67" s="222"/>
      <c r="AB67" s="222"/>
      <c r="AC67" s="222"/>
      <c r="AD67" s="78"/>
      <c r="AE67" s="78"/>
      <c r="AF67" s="78"/>
      <c r="AG67" s="78"/>
      <c r="AH67" s="78"/>
      <c r="AI67" s="78"/>
      <c r="AJ67" s="78"/>
      <c r="AK67" s="78"/>
      <c r="AL67" s="78"/>
      <c r="AM67" s="78"/>
      <c r="AN67" s="222"/>
      <c r="AO67" s="78"/>
      <c r="AP67" s="78"/>
    </row>
    <row r="68" spans="1:42" s="153" customFormat="1" x14ac:dyDescent="0.25">
      <c r="A68" s="79"/>
      <c r="B68" s="79"/>
      <c r="C68" s="79"/>
      <c r="D68" s="209"/>
      <c r="E68" s="120"/>
      <c r="F68" s="118"/>
      <c r="G68" s="222"/>
      <c r="H68" s="78"/>
      <c r="I68" s="222"/>
      <c r="J68" s="222"/>
      <c r="K68" s="222"/>
      <c r="L68" s="78"/>
      <c r="M68" s="78"/>
      <c r="N68" s="78"/>
      <c r="O68" s="78"/>
      <c r="P68" s="78"/>
      <c r="Q68" s="78"/>
      <c r="R68" s="78"/>
      <c r="S68" s="78"/>
      <c r="T68" s="78"/>
      <c r="U68" s="78"/>
      <c r="V68" s="78"/>
      <c r="W68" s="78"/>
      <c r="X68" s="78"/>
      <c r="Y68" s="78"/>
      <c r="Z68" s="222"/>
      <c r="AA68" s="222"/>
      <c r="AB68" s="222"/>
      <c r="AC68" s="222"/>
      <c r="AD68" s="78"/>
      <c r="AE68" s="78"/>
      <c r="AF68" s="78"/>
      <c r="AG68" s="78"/>
      <c r="AH68" s="78"/>
      <c r="AI68" s="78"/>
      <c r="AJ68" s="78"/>
      <c r="AK68" s="78"/>
      <c r="AL68" s="78"/>
      <c r="AM68" s="78"/>
      <c r="AN68" s="222"/>
      <c r="AO68" s="78"/>
      <c r="AP68" s="78"/>
    </row>
    <row r="69" spans="1:42" s="153" customFormat="1" x14ac:dyDescent="0.25">
      <c r="A69" s="79"/>
      <c r="B69" s="79"/>
      <c r="C69" s="79"/>
      <c r="D69" s="209"/>
      <c r="E69" s="120"/>
      <c r="F69" s="118"/>
      <c r="G69" s="222"/>
      <c r="H69" s="78"/>
      <c r="I69" s="222"/>
      <c r="J69" s="222"/>
      <c r="K69" s="222"/>
      <c r="L69" s="78"/>
      <c r="M69" s="78"/>
      <c r="N69" s="78"/>
      <c r="O69" s="78"/>
      <c r="P69" s="78"/>
      <c r="Q69" s="78"/>
      <c r="R69" s="78"/>
      <c r="S69" s="78"/>
      <c r="T69" s="78"/>
      <c r="U69" s="78"/>
      <c r="V69" s="78"/>
      <c r="W69" s="78"/>
      <c r="X69" s="78"/>
      <c r="Y69" s="78"/>
      <c r="Z69" s="222"/>
      <c r="AA69" s="222"/>
      <c r="AB69" s="222"/>
      <c r="AC69" s="222"/>
      <c r="AD69" s="78"/>
      <c r="AE69" s="78"/>
      <c r="AF69" s="78"/>
      <c r="AG69" s="78"/>
      <c r="AH69" s="78"/>
      <c r="AI69" s="78"/>
      <c r="AJ69" s="78"/>
      <c r="AK69" s="78"/>
      <c r="AL69" s="78"/>
      <c r="AM69" s="78"/>
      <c r="AN69" s="222"/>
      <c r="AO69" s="78"/>
      <c r="AP69" s="78"/>
    </row>
    <row r="70" spans="1:42" s="153" customFormat="1" x14ac:dyDescent="0.25">
      <c r="A70" s="79"/>
      <c r="B70" s="79"/>
      <c r="C70" s="79"/>
      <c r="D70" s="209"/>
      <c r="E70" s="120"/>
      <c r="F70" s="118"/>
      <c r="G70" s="222"/>
      <c r="H70" s="78"/>
      <c r="I70" s="222"/>
      <c r="J70" s="222"/>
      <c r="K70" s="222"/>
      <c r="L70" s="78"/>
      <c r="M70" s="78"/>
      <c r="N70" s="78"/>
      <c r="O70" s="78"/>
      <c r="P70" s="78"/>
      <c r="Q70" s="78"/>
      <c r="R70" s="78"/>
      <c r="S70" s="78"/>
      <c r="T70" s="78"/>
      <c r="U70" s="78"/>
      <c r="V70" s="78"/>
      <c r="W70" s="78"/>
      <c r="X70" s="78"/>
      <c r="Y70" s="78"/>
      <c r="Z70" s="222"/>
      <c r="AA70" s="222"/>
      <c r="AB70" s="222"/>
      <c r="AC70" s="222"/>
      <c r="AD70" s="78"/>
      <c r="AE70" s="78"/>
      <c r="AF70" s="78"/>
      <c r="AG70" s="78"/>
      <c r="AH70" s="78"/>
      <c r="AI70" s="78"/>
      <c r="AJ70" s="78"/>
      <c r="AK70" s="78"/>
      <c r="AL70" s="78"/>
      <c r="AM70" s="78"/>
      <c r="AN70" s="222"/>
      <c r="AO70" s="78"/>
      <c r="AP70" s="78"/>
    </row>
    <row r="71" spans="1:42" s="153" customFormat="1" x14ac:dyDescent="0.25">
      <c r="A71" s="79"/>
      <c r="B71" s="79"/>
      <c r="C71" s="79"/>
      <c r="D71" s="209"/>
      <c r="E71" s="120"/>
      <c r="F71" s="118"/>
      <c r="G71" s="222"/>
      <c r="H71" s="78"/>
      <c r="I71" s="222"/>
      <c r="J71" s="222"/>
      <c r="K71" s="222"/>
      <c r="L71" s="78"/>
      <c r="M71" s="78"/>
      <c r="N71" s="78"/>
      <c r="O71" s="78"/>
      <c r="P71" s="78"/>
      <c r="Q71" s="78"/>
      <c r="R71" s="78"/>
      <c r="S71" s="78"/>
      <c r="T71" s="78"/>
      <c r="U71" s="78"/>
      <c r="V71" s="78"/>
      <c r="W71" s="78"/>
      <c r="X71" s="78"/>
      <c r="Y71" s="78"/>
      <c r="Z71" s="222"/>
      <c r="AA71" s="222"/>
      <c r="AB71" s="222"/>
      <c r="AC71" s="222"/>
      <c r="AD71" s="78"/>
      <c r="AE71" s="78"/>
      <c r="AF71" s="78"/>
      <c r="AG71" s="78"/>
      <c r="AH71" s="78"/>
      <c r="AI71" s="78"/>
      <c r="AJ71" s="78"/>
      <c r="AK71" s="78"/>
      <c r="AL71" s="78"/>
      <c r="AM71" s="78"/>
      <c r="AN71" s="222"/>
      <c r="AO71" s="78"/>
      <c r="AP71" s="78"/>
    </row>
    <row r="72" spans="1:42" s="153" customFormat="1" x14ac:dyDescent="0.25">
      <c r="A72" s="79"/>
      <c r="B72" s="79"/>
      <c r="C72" s="79"/>
      <c r="D72" s="209"/>
      <c r="E72" s="120"/>
      <c r="F72" s="118"/>
      <c r="G72" s="222"/>
      <c r="H72" s="78"/>
      <c r="I72" s="222"/>
      <c r="J72" s="222"/>
      <c r="K72" s="222"/>
      <c r="L72" s="78"/>
      <c r="M72" s="78"/>
      <c r="N72" s="78"/>
      <c r="O72" s="78"/>
      <c r="P72" s="78"/>
      <c r="Q72" s="78"/>
      <c r="R72" s="78"/>
      <c r="S72" s="78"/>
      <c r="T72" s="78"/>
      <c r="U72" s="78"/>
      <c r="V72" s="78"/>
      <c r="W72" s="78"/>
      <c r="X72" s="78"/>
      <c r="Y72" s="78"/>
      <c r="Z72" s="222"/>
      <c r="AA72" s="222"/>
      <c r="AB72" s="222"/>
      <c r="AC72" s="222"/>
      <c r="AD72" s="78"/>
      <c r="AE72" s="78"/>
      <c r="AF72" s="78"/>
      <c r="AG72" s="78"/>
      <c r="AH72" s="78"/>
      <c r="AI72" s="78"/>
      <c r="AJ72" s="78"/>
      <c r="AK72" s="78"/>
      <c r="AL72" s="78"/>
      <c r="AM72" s="78"/>
      <c r="AN72" s="222"/>
      <c r="AO72" s="78"/>
      <c r="AP72" s="78"/>
    </row>
    <row r="73" spans="1:42" s="153" customFormat="1" x14ac:dyDescent="0.25">
      <c r="A73" s="79"/>
      <c r="B73" s="79"/>
      <c r="C73" s="79"/>
      <c r="D73" s="209"/>
      <c r="E73" s="120"/>
      <c r="F73" s="118"/>
      <c r="G73" s="222"/>
      <c r="H73" s="78"/>
      <c r="I73" s="222"/>
      <c r="J73" s="222"/>
      <c r="K73" s="222"/>
      <c r="L73" s="78"/>
      <c r="M73" s="78"/>
      <c r="N73" s="78"/>
      <c r="O73" s="78"/>
      <c r="P73" s="78"/>
      <c r="Q73" s="78"/>
      <c r="R73" s="78"/>
      <c r="S73" s="78"/>
      <c r="T73" s="78"/>
      <c r="U73" s="78"/>
      <c r="V73" s="78"/>
      <c r="W73" s="78"/>
      <c r="X73" s="78"/>
      <c r="Y73" s="78"/>
      <c r="Z73" s="222"/>
      <c r="AA73" s="222"/>
      <c r="AB73" s="222"/>
      <c r="AC73" s="222"/>
      <c r="AD73" s="78"/>
      <c r="AE73" s="78"/>
      <c r="AF73" s="78"/>
      <c r="AG73" s="78"/>
      <c r="AH73" s="78"/>
      <c r="AI73" s="78"/>
      <c r="AJ73" s="78"/>
      <c r="AK73" s="78"/>
      <c r="AL73" s="78"/>
      <c r="AM73" s="78"/>
      <c r="AN73" s="222"/>
      <c r="AO73" s="78"/>
      <c r="AP73" s="78"/>
    </row>
    <row r="74" spans="1:42" s="153" customFormat="1" x14ac:dyDescent="0.25">
      <c r="A74" s="79"/>
      <c r="B74" s="79"/>
      <c r="C74" s="79"/>
      <c r="D74" s="209"/>
      <c r="E74" s="120"/>
      <c r="F74" s="118"/>
      <c r="G74" s="222"/>
      <c r="H74" s="78"/>
      <c r="I74" s="222"/>
      <c r="J74" s="222"/>
      <c r="K74" s="222"/>
      <c r="L74" s="78"/>
      <c r="M74" s="78"/>
      <c r="N74" s="78"/>
      <c r="O74" s="78"/>
      <c r="P74" s="78"/>
      <c r="Q74" s="78"/>
      <c r="R74" s="78"/>
      <c r="S74" s="78"/>
      <c r="T74" s="78"/>
      <c r="U74" s="78"/>
      <c r="V74" s="78"/>
      <c r="W74" s="78"/>
      <c r="X74" s="78"/>
      <c r="Y74" s="78"/>
      <c r="Z74" s="222"/>
      <c r="AA74" s="222"/>
      <c r="AB74" s="222"/>
      <c r="AC74" s="222"/>
      <c r="AD74" s="78"/>
      <c r="AE74" s="78"/>
      <c r="AF74" s="78"/>
      <c r="AG74" s="78"/>
      <c r="AH74" s="78"/>
      <c r="AI74" s="78"/>
      <c r="AJ74" s="78"/>
      <c r="AK74" s="78"/>
      <c r="AL74" s="78"/>
      <c r="AM74" s="78"/>
      <c r="AN74" s="222"/>
      <c r="AO74" s="78"/>
      <c r="AP74" s="78"/>
    </row>
    <row r="75" spans="1:42" s="153" customFormat="1" x14ac:dyDescent="0.25">
      <c r="A75" s="79"/>
      <c r="B75" s="79"/>
      <c r="C75" s="79"/>
      <c r="D75" s="209"/>
      <c r="E75" s="120"/>
      <c r="F75" s="118"/>
      <c r="G75" s="222"/>
      <c r="H75" s="78"/>
      <c r="I75" s="222"/>
      <c r="J75" s="222"/>
      <c r="K75" s="222"/>
      <c r="L75" s="78"/>
      <c r="M75" s="78"/>
      <c r="N75" s="78"/>
      <c r="O75" s="78"/>
      <c r="P75" s="78"/>
      <c r="Q75" s="78"/>
      <c r="R75" s="78"/>
      <c r="S75" s="78"/>
      <c r="T75" s="78"/>
      <c r="U75" s="78"/>
      <c r="V75" s="78"/>
      <c r="W75" s="78"/>
      <c r="X75" s="78"/>
      <c r="Y75" s="78"/>
      <c r="Z75" s="222"/>
      <c r="AA75" s="222"/>
      <c r="AB75" s="222"/>
      <c r="AC75" s="222"/>
      <c r="AD75" s="78"/>
      <c r="AE75" s="78"/>
      <c r="AF75" s="78"/>
      <c r="AG75" s="78"/>
      <c r="AH75" s="78"/>
      <c r="AI75" s="78"/>
      <c r="AJ75" s="78"/>
      <c r="AK75" s="78"/>
      <c r="AL75" s="78"/>
      <c r="AM75" s="78"/>
      <c r="AN75" s="222"/>
      <c r="AO75" s="78"/>
      <c r="AP75" s="78"/>
    </row>
    <row r="76" spans="1:42" s="153" customFormat="1" x14ac:dyDescent="0.25">
      <c r="A76" s="79"/>
      <c r="B76" s="79"/>
      <c r="C76" s="79"/>
      <c r="D76" s="209"/>
      <c r="E76" s="120"/>
      <c r="F76" s="118"/>
      <c r="G76" s="222"/>
      <c r="H76" s="78"/>
      <c r="I76" s="222"/>
      <c r="J76" s="222"/>
      <c r="K76" s="222"/>
      <c r="L76" s="78"/>
      <c r="M76" s="78"/>
      <c r="N76" s="78"/>
      <c r="O76" s="78"/>
      <c r="P76" s="78"/>
      <c r="Q76" s="78"/>
      <c r="R76" s="78"/>
      <c r="S76" s="78"/>
      <c r="T76" s="78"/>
      <c r="U76" s="78"/>
      <c r="V76" s="78"/>
      <c r="W76" s="78"/>
      <c r="X76" s="78"/>
      <c r="Y76" s="78"/>
      <c r="Z76" s="222"/>
      <c r="AA76" s="222"/>
      <c r="AB76" s="222"/>
      <c r="AC76" s="222"/>
      <c r="AD76" s="78"/>
      <c r="AE76" s="78"/>
      <c r="AF76" s="78"/>
      <c r="AG76" s="78"/>
      <c r="AH76" s="78"/>
      <c r="AI76" s="78"/>
      <c r="AJ76" s="78"/>
      <c r="AK76" s="78"/>
      <c r="AL76" s="78"/>
      <c r="AM76" s="78"/>
      <c r="AN76" s="222"/>
      <c r="AO76" s="78"/>
      <c r="AP76" s="78"/>
    </row>
    <row r="77" spans="1:42" s="153" customFormat="1" x14ac:dyDescent="0.25">
      <c r="A77" s="79"/>
      <c r="B77" s="79"/>
      <c r="C77" s="79"/>
      <c r="D77" s="209"/>
      <c r="E77" s="120"/>
      <c r="F77" s="118"/>
      <c r="G77" s="222"/>
      <c r="H77" s="78"/>
      <c r="I77" s="222"/>
      <c r="J77" s="222"/>
      <c r="K77" s="222"/>
      <c r="L77" s="78"/>
      <c r="M77" s="78"/>
      <c r="N77" s="78"/>
      <c r="O77" s="78"/>
      <c r="P77" s="78"/>
      <c r="Q77" s="78"/>
      <c r="R77" s="78"/>
      <c r="S77" s="78"/>
      <c r="T77" s="78"/>
      <c r="U77" s="78"/>
      <c r="V77" s="78"/>
      <c r="W77" s="78"/>
      <c r="X77" s="78"/>
      <c r="Y77" s="78"/>
      <c r="Z77" s="222"/>
      <c r="AA77" s="222"/>
      <c r="AB77" s="222"/>
      <c r="AC77" s="222"/>
      <c r="AD77" s="78"/>
      <c r="AE77" s="78"/>
      <c r="AF77" s="78"/>
      <c r="AG77" s="78"/>
      <c r="AH77" s="78"/>
      <c r="AI77" s="78"/>
      <c r="AJ77" s="78"/>
      <c r="AK77" s="78"/>
      <c r="AL77" s="78"/>
      <c r="AM77" s="78"/>
      <c r="AN77" s="222"/>
      <c r="AO77" s="78"/>
      <c r="AP77" s="78"/>
    </row>
    <row r="78" spans="1:42" s="153" customFormat="1" x14ac:dyDescent="0.25">
      <c r="A78" s="78"/>
      <c r="B78" s="78"/>
      <c r="C78" s="78"/>
      <c r="D78" s="210"/>
      <c r="E78" s="121"/>
      <c r="F78" s="114"/>
      <c r="G78" s="222"/>
      <c r="H78" s="78"/>
      <c r="I78" s="222"/>
      <c r="J78" s="222"/>
      <c r="K78" s="222"/>
      <c r="L78" s="78"/>
      <c r="M78" s="78"/>
      <c r="N78" s="78"/>
      <c r="O78" s="78"/>
      <c r="P78" s="78"/>
      <c r="Q78" s="78"/>
      <c r="R78" s="78"/>
      <c r="S78" s="78"/>
      <c r="T78" s="78"/>
      <c r="U78" s="78"/>
      <c r="V78" s="78"/>
      <c r="W78" s="78"/>
      <c r="X78" s="78"/>
      <c r="Y78" s="78"/>
      <c r="Z78" s="222"/>
      <c r="AA78" s="222"/>
      <c r="AB78" s="222"/>
      <c r="AC78" s="222"/>
      <c r="AD78" s="78"/>
      <c r="AE78" s="78"/>
      <c r="AF78" s="78"/>
      <c r="AG78" s="78"/>
      <c r="AH78" s="78"/>
      <c r="AI78" s="78"/>
      <c r="AJ78" s="78"/>
      <c r="AK78" s="78"/>
      <c r="AL78" s="78"/>
      <c r="AM78" s="78"/>
      <c r="AN78" s="222"/>
      <c r="AO78" s="78"/>
      <c r="AP78" s="78"/>
    </row>
    <row r="79" spans="1:42" s="153" customFormat="1" x14ac:dyDescent="0.25">
      <c r="A79" s="78"/>
      <c r="B79" s="78"/>
      <c r="C79" s="78"/>
      <c r="D79" s="210"/>
      <c r="E79" s="121"/>
      <c r="F79" s="114"/>
      <c r="G79" s="222"/>
      <c r="H79" s="78"/>
      <c r="I79" s="222"/>
      <c r="J79" s="222"/>
      <c r="K79" s="222"/>
      <c r="L79" s="78"/>
      <c r="M79" s="78"/>
      <c r="N79" s="78"/>
      <c r="O79" s="78"/>
      <c r="P79" s="78"/>
      <c r="Q79" s="78"/>
      <c r="R79" s="78"/>
      <c r="S79" s="78"/>
      <c r="T79" s="78"/>
      <c r="U79" s="78"/>
      <c r="V79" s="78"/>
      <c r="W79" s="78"/>
      <c r="X79" s="78"/>
      <c r="Y79" s="78"/>
      <c r="Z79" s="222"/>
      <c r="AA79" s="222"/>
      <c r="AB79" s="222"/>
      <c r="AC79" s="222"/>
      <c r="AD79" s="78"/>
      <c r="AE79" s="78"/>
      <c r="AF79" s="78"/>
      <c r="AG79" s="78"/>
      <c r="AH79" s="78"/>
      <c r="AI79" s="78"/>
      <c r="AJ79" s="78"/>
      <c r="AK79" s="78"/>
      <c r="AL79" s="78"/>
      <c r="AM79" s="78"/>
      <c r="AN79" s="222"/>
      <c r="AO79" s="78"/>
      <c r="AP79" s="78"/>
    </row>
    <row r="80" spans="1:42" x14ac:dyDescent="0.2">
      <c r="A80" s="74"/>
      <c r="B80" s="74"/>
      <c r="C80" s="74"/>
      <c r="D80" s="211"/>
      <c r="E80" s="122"/>
      <c r="F80" s="115"/>
    </row>
    <row r="81" spans="1:6" x14ac:dyDescent="0.2">
      <c r="A81" s="74"/>
      <c r="B81" s="74"/>
      <c r="C81" s="74"/>
      <c r="D81" s="211"/>
      <c r="E81" s="122"/>
      <c r="F81" s="115"/>
    </row>
    <row r="82" spans="1:6" x14ac:dyDescent="0.2">
      <c r="A82" s="74"/>
      <c r="B82" s="74"/>
      <c r="C82" s="74"/>
      <c r="D82" s="211"/>
      <c r="E82" s="122"/>
      <c r="F82" s="115"/>
    </row>
    <row r="83" spans="1:6" x14ac:dyDescent="0.2">
      <c r="A83" s="74"/>
      <c r="B83" s="74"/>
      <c r="C83" s="74"/>
      <c r="D83" s="211"/>
      <c r="E83" s="122"/>
      <c r="F83" s="115"/>
    </row>
    <row r="84" spans="1:6" x14ac:dyDescent="0.2"/>
    <row r="85" spans="1:6" x14ac:dyDescent="0.2"/>
    <row r="86" spans="1:6" x14ac:dyDescent="0.2"/>
    <row r="87" spans="1:6" x14ac:dyDescent="0.2"/>
    <row r="88" spans="1:6" x14ac:dyDescent="0.2"/>
    <row r="89" spans="1:6" x14ac:dyDescent="0.2"/>
    <row r="90" spans="1:6" x14ac:dyDescent="0.2"/>
    <row r="91" spans="1:6" x14ac:dyDescent="0.2"/>
    <row r="92" spans="1:6" x14ac:dyDescent="0.2"/>
    <row r="93" spans="1:6" x14ac:dyDescent="0.2"/>
  </sheetData>
  <autoFilter ref="A4:AP66"/>
  <sortState ref="AG3:AG9">
    <sortCondition ref="AG3"/>
  </sortState>
  <conditionalFormatting sqref="A15:XFD66">
    <cfRule type="cellIs" dxfId="6" priority="1" operator="equal">
      <formula>"On hold"</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heetViews>
  <sheetFormatPr defaultRowHeight="15" x14ac:dyDescent="0.25"/>
  <cols>
    <col min="3" max="3" width="19.7109375" customWidth="1"/>
    <col min="4" max="4" width="16.5703125" bestFit="1" customWidth="1"/>
    <col min="5" max="5" width="12.85546875" customWidth="1"/>
    <col min="6" max="6" width="11" bestFit="1" customWidth="1"/>
    <col min="8" max="8" width="9.28515625" bestFit="1" customWidth="1"/>
    <col min="13" max="13" width="20.42578125" customWidth="1"/>
  </cols>
  <sheetData>
    <row r="1" spans="1:35" s="158" customFormat="1" ht="38.25" x14ac:dyDescent="0.25">
      <c r="A1" s="190" t="s">
        <v>35</v>
      </c>
      <c r="B1" s="190" t="s">
        <v>0</v>
      </c>
      <c r="C1" s="81" t="s">
        <v>451</v>
      </c>
      <c r="D1" s="191" t="s">
        <v>401</v>
      </c>
      <c r="E1" s="192" t="s">
        <v>402</v>
      </c>
      <c r="F1" s="190" t="s">
        <v>78</v>
      </c>
      <c r="G1" s="190" t="s">
        <v>79</v>
      </c>
      <c r="H1" s="190" t="s">
        <v>65</v>
      </c>
      <c r="I1" s="190" t="s">
        <v>521</v>
      </c>
      <c r="J1" s="190" t="s">
        <v>359</v>
      </c>
      <c r="K1" s="190" t="s">
        <v>60</v>
      </c>
      <c r="L1" s="190" t="s">
        <v>33</v>
      </c>
      <c r="M1" s="190" t="s">
        <v>380</v>
      </c>
      <c r="N1" s="190" t="s">
        <v>50</v>
      </c>
      <c r="O1" s="190" t="s">
        <v>61</v>
      </c>
      <c r="P1" s="190" t="s">
        <v>49</v>
      </c>
      <c r="Q1" s="190" t="s">
        <v>220</v>
      </c>
      <c r="R1" s="190" t="s">
        <v>410</v>
      </c>
      <c r="S1" s="190" t="s">
        <v>518</v>
      </c>
      <c r="T1" s="190" t="s">
        <v>520</v>
      </c>
      <c r="U1" s="190" t="s">
        <v>519</v>
      </c>
      <c r="V1" s="190" t="s">
        <v>517</v>
      </c>
      <c r="W1" s="190" t="s">
        <v>537</v>
      </c>
      <c r="X1" s="193" t="s">
        <v>497</v>
      </c>
      <c r="Y1" s="190" t="s">
        <v>536</v>
      </c>
      <c r="Z1" s="190" t="s">
        <v>48</v>
      </c>
      <c r="AA1" s="190" t="s">
        <v>351</v>
      </c>
      <c r="AB1" s="190" t="s">
        <v>538</v>
      </c>
      <c r="AC1" s="190" t="s">
        <v>355</v>
      </c>
      <c r="AD1" s="190" t="s">
        <v>348</v>
      </c>
      <c r="AE1" s="190" t="s">
        <v>64</v>
      </c>
      <c r="AF1" s="190" t="s">
        <v>34</v>
      </c>
      <c r="AG1" s="190" t="s">
        <v>20</v>
      </c>
      <c r="AH1" s="190" t="s">
        <v>358</v>
      </c>
      <c r="AI1" s="190" t="s">
        <v>88</v>
      </c>
    </row>
    <row r="2" spans="1:35" s="178" customFormat="1" ht="12.75" x14ac:dyDescent="0.25">
      <c r="A2" s="170" t="s">
        <v>403</v>
      </c>
      <c r="B2" s="171" t="s">
        <v>543</v>
      </c>
      <c r="C2" s="172" t="s">
        <v>544</v>
      </c>
      <c r="D2" s="176"/>
      <c r="E2" s="177" t="s">
        <v>404</v>
      </c>
      <c r="F2" s="194">
        <v>42247</v>
      </c>
      <c r="G2" s="195" t="s">
        <v>27</v>
      </c>
      <c r="H2" s="196">
        <v>41883</v>
      </c>
      <c r="I2" s="197" t="s">
        <v>496</v>
      </c>
      <c r="J2" s="195" t="s">
        <v>408</v>
      </c>
      <c r="K2" s="195" t="s">
        <v>11</v>
      </c>
      <c r="L2" s="195" t="s">
        <v>179</v>
      </c>
      <c r="M2" s="198" t="s">
        <v>382</v>
      </c>
      <c r="N2" s="197" t="s">
        <v>496</v>
      </c>
      <c r="O2" s="199" t="s">
        <v>68</v>
      </c>
      <c r="P2" s="199" t="s">
        <v>411</v>
      </c>
      <c r="Q2" s="195" t="s">
        <v>408</v>
      </c>
      <c r="R2" s="197" t="s">
        <v>496</v>
      </c>
      <c r="S2" s="195" t="s">
        <v>177</v>
      </c>
      <c r="T2" s="197" t="s">
        <v>496</v>
      </c>
      <c r="U2" s="197" t="s">
        <v>496</v>
      </c>
      <c r="V2" s="197" t="s">
        <v>496</v>
      </c>
      <c r="W2" s="198" t="s">
        <v>496</v>
      </c>
      <c r="X2" s="199" t="s">
        <v>66</v>
      </c>
      <c r="Y2" s="199" t="s">
        <v>66</v>
      </c>
      <c r="Z2" s="195" t="s">
        <v>70</v>
      </c>
      <c r="AA2" s="199" t="s">
        <v>412</v>
      </c>
      <c r="AB2" s="197" t="s">
        <v>496</v>
      </c>
      <c r="AC2" s="197" t="s">
        <v>496</v>
      </c>
      <c r="AD2" s="199" t="s">
        <v>66</v>
      </c>
      <c r="AE2" s="195" t="s">
        <v>42</v>
      </c>
      <c r="AF2" s="195" t="s">
        <v>72</v>
      </c>
      <c r="AG2" s="200"/>
      <c r="AH2" s="195" t="s">
        <v>99</v>
      </c>
      <c r="AI2" s="195" t="s">
        <v>73</v>
      </c>
    </row>
    <row r="3" spans="1:35" s="175" customFormat="1" ht="12.75" x14ac:dyDescent="0.25">
      <c r="A3" s="170" t="s">
        <v>403</v>
      </c>
      <c r="B3" s="171" t="s">
        <v>486</v>
      </c>
      <c r="C3" s="172" t="s">
        <v>545</v>
      </c>
      <c r="D3" s="173" t="s">
        <v>386</v>
      </c>
      <c r="E3" s="174"/>
      <c r="F3" s="201">
        <v>41808</v>
      </c>
      <c r="G3" s="202" t="s">
        <v>27</v>
      </c>
      <c r="H3" s="203">
        <v>41883</v>
      </c>
      <c r="I3" s="203"/>
      <c r="J3" s="202" t="s">
        <v>298</v>
      </c>
      <c r="K3" s="202" t="s">
        <v>11</v>
      </c>
      <c r="L3" s="202" t="s">
        <v>11</v>
      </c>
      <c r="M3" s="201"/>
      <c r="N3" s="202" t="s">
        <v>149</v>
      </c>
      <c r="O3" s="202" t="s">
        <v>66</v>
      </c>
      <c r="P3" s="202" t="s">
        <v>350</v>
      </c>
      <c r="Q3" s="202"/>
      <c r="R3" s="202"/>
      <c r="S3" s="202"/>
      <c r="T3" s="202"/>
      <c r="U3" s="202"/>
      <c r="V3" s="202"/>
      <c r="W3" s="202" t="s">
        <v>346</v>
      </c>
      <c r="X3" s="202" t="s">
        <v>66</v>
      </c>
      <c r="Y3" s="202" t="s">
        <v>66</v>
      </c>
      <c r="Z3" s="202" t="s">
        <v>368</v>
      </c>
      <c r="AA3" s="202" t="s">
        <v>354</v>
      </c>
      <c r="AB3" s="202"/>
      <c r="AC3" s="202" t="s">
        <v>357</v>
      </c>
      <c r="AD3" s="202" t="s">
        <v>66</v>
      </c>
      <c r="AE3" s="202" t="s">
        <v>42</v>
      </c>
      <c r="AF3" s="202" t="s">
        <v>68</v>
      </c>
      <c r="AG3" s="202"/>
      <c r="AH3" s="202" t="s">
        <v>369</v>
      </c>
      <c r="AI3" s="204"/>
    </row>
    <row r="4" spans="1:35" s="175" customFormat="1" ht="12.75" x14ac:dyDescent="0.25">
      <c r="A4" s="170" t="s">
        <v>403</v>
      </c>
      <c r="B4" s="171" t="s">
        <v>487</v>
      </c>
      <c r="C4" s="172" t="s">
        <v>546</v>
      </c>
      <c r="D4" s="173" t="s">
        <v>387</v>
      </c>
      <c r="E4" s="174"/>
      <c r="F4" s="201">
        <v>41926</v>
      </c>
      <c r="G4" s="202" t="s">
        <v>27</v>
      </c>
      <c r="H4" s="203">
        <v>41883</v>
      </c>
      <c r="I4" s="203"/>
      <c r="J4" s="202" t="s">
        <v>298</v>
      </c>
      <c r="K4" s="202" t="s">
        <v>15</v>
      </c>
      <c r="L4" s="202" t="s">
        <v>69</v>
      </c>
      <c r="M4" s="201"/>
      <c r="N4" s="202" t="s">
        <v>149</v>
      </c>
      <c r="O4" s="202" t="s">
        <v>68</v>
      </c>
      <c r="P4" s="202" t="s">
        <v>350</v>
      </c>
      <c r="Q4" s="202"/>
      <c r="R4" s="202"/>
      <c r="S4" s="202"/>
      <c r="T4" s="202"/>
      <c r="U4" s="202"/>
      <c r="V4" s="202"/>
      <c r="W4" s="202" t="s">
        <v>346</v>
      </c>
      <c r="X4" s="202" t="s">
        <v>66</v>
      </c>
      <c r="Y4" s="202" t="s">
        <v>66</v>
      </c>
      <c r="Z4" s="202" t="s">
        <v>368</v>
      </c>
      <c r="AA4" s="202" t="s">
        <v>354</v>
      </c>
      <c r="AB4" s="202"/>
      <c r="AC4" s="202" t="s">
        <v>352</v>
      </c>
      <c r="AD4" s="202" t="s">
        <v>66</v>
      </c>
      <c r="AE4" s="202" t="s">
        <v>42</v>
      </c>
      <c r="AF4" s="202" t="s">
        <v>68</v>
      </c>
      <c r="AG4" s="202"/>
      <c r="AH4" s="202"/>
      <c r="AI4" s="204"/>
    </row>
    <row r="5" spans="1:35" s="178" customFormat="1" ht="13.5" customHeight="1" x14ac:dyDescent="0.25">
      <c r="A5" s="170" t="s">
        <v>403</v>
      </c>
      <c r="B5" s="171" t="s">
        <v>491</v>
      </c>
      <c r="C5" s="172" t="s">
        <v>547</v>
      </c>
      <c r="D5" s="176" t="s">
        <v>490</v>
      </c>
      <c r="E5" s="177"/>
      <c r="F5" s="201">
        <v>42156</v>
      </c>
      <c r="G5" s="202" t="s">
        <v>140</v>
      </c>
      <c r="H5" s="203" t="s">
        <v>485</v>
      </c>
      <c r="I5" s="203"/>
      <c r="J5" s="202" t="s">
        <v>492</v>
      </c>
      <c r="K5" s="202" t="s">
        <v>141</v>
      </c>
      <c r="L5" s="202" t="s">
        <v>141</v>
      </c>
      <c r="M5" s="201"/>
      <c r="N5" s="202" t="s">
        <v>62</v>
      </c>
      <c r="O5" s="202" t="s">
        <v>68</v>
      </c>
      <c r="P5" s="202" t="s">
        <v>349</v>
      </c>
      <c r="Q5" s="202" t="s">
        <v>535</v>
      </c>
      <c r="R5" s="202"/>
      <c r="S5" s="198" t="s">
        <v>18</v>
      </c>
      <c r="T5" s="198" t="s">
        <v>18</v>
      </c>
      <c r="U5" s="198" t="s">
        <v>18</v>
      </c>
      <c r="V5" s="198" t="s">
        <v>18</v>
      </c>
      <c r="W5" s="202" t="s">
        <v>347</v>
      </c>
      <c r="X5" s="202" t="s">
        <v>66</v>
      </c>
      <c r="Y5" s="202" t="s">
        <v>66</v>
      </c>
      <c r="Z5" s="202" t="s">
        <v>371</v>
      </c>
      <c r="AA5" s="202" t="s">
        <v>356</v>
      </c>
      <c r="AB5" s="202"/>
      <c r="AC5" s="202"/>
      <c r="AD5" s="202" t="s">
        <v>66</v>
      </c>
      <c r="AE5" s="202" t="s">
        <v>74</v>
      </c>
      <c r="AF5" s="202" t="s">
        <v>66</v>
      </c>
      <c r="AG5" s="202"/>
      <c r="AH5" s="202"/>
      <c r="AI5" s="204"/>
    </row>
    <row r="6" spans="1:35" s="178" customFormat="1" ht="12.75" x14ac:dyDescent="0.25">
      <c r="A6" s="170" t="s">
        <v>403</v>
      </c>
      <c r="B6" s="171" t="s">
        <v>488</v>
      </c>
      <c r="C6" s="172" t="s">
        <v>548</v>
      </c>
      <c r="D6" s="176" t="s">
        <v>393</v>
      </c>
      <c r="E6" s="177"/>
      <c r="F6" s="198"/>
      <c r="G6" s="199"/>
      <c r="H6" s="197"/>
      <c r="I6" s="197"/>
      <c r="J6" s="201" t="s">
        <v>492</v>
      </c>
      <c r="K6" s="199"/>
      <c r="L6" s="199"/>
      <c r="M6" s="205"/>
      <c r="N6" s="199"/>
      <c r="O6" s="199"/>
      <c r="P6" s="199"/>
      <c r="Q6" s="198"/>
      <c r="R6" s="199"/>
      <c r="S6" s="199"/>
      <c r="T6" s="199"/>
      <c r="U6" s="198"/>
      <c r="V6" s="198"/>
      <c r="W6" s="199"/>
      <c r="X6" s="199"/>
      <c r="Y6" s="199"/>
      <c r="Z6" s="199"/>
      <c r="AA6" s="199"/>
      <c r="AB6" s="199"/>
      <c r="AC6" s="199"/>
      <c r="AD6" s="199"/>
      <c r="AE6" s="199"/>
      <c r="AF6" s="199"/>
      <c r="AG6" s="199"/>
      <c r="AH6" s="199"/>
      <c r="AI6" s="206"/>
    </row>
    <row r="7" spans="1:35" s="178" customFormat="1" ht="12.75" x14ac:dyDescent="0.25">
      <c r="A7" s="170" t="s">
        <v>403</v>
      </c>
      <c r="B7" s="171" t="s">
        <v>489</v>
      </c>
      <c r="C7" s="172" t="s">
        <v>549</v>
      </c>
      <c r="D7" s="176" t="s">
        <v>395</v>
      </c>
      <c r="E7" s="177"/>
      <c r="F7" s="198"/>
      <c r="G7" s="199"/>
      <c r="H7" s="197"/>
      <c r="I7" s="197"/>
      <c r="J7" s="202" t="s">
        <v>492</v>
      </c>
      <c r="K7" s="199"/>
      <c r="L7" s="199"/>
      <c r="M7" s="198"/>
      <c r="N7" s="199"/>
      <c r="O7" s="199"/>
      <c r="P7" s="199"/>
      <c r="Q7" s="199"/>
      <c r="R7" s="199"/>
      <c r="S7" s="199"/>
      <c r="T7" s="199"/>
      <c r="U7" s="199"/>
      <c r="V7" s="199"/>
      <c r="W7" s="199"/>
      <c r="X7" s="199"/>
      <c r="Y7" s="199"/>
      <c r="Z7" s="199"/>
      <c r="AA7" s="199"/>
      <c r="AB7" s="199"/>
      <c r="AC7" s="199"/>
      <c r="AD7" s="199"/>
      <c r="AE7" s="199"/>
      <c r="AF7" s="199"/>
      <c r="AG7" s="199"/>
      <c r="AH7" s="199"/>
      <c r="AI7" s="206"/>
    </row>
    <row r="8" spans="1:35" s="155" customFormat="1" ht="12.75" x14ac:dyDescent="0.25">
      <c r="A8" s="170" t="s">
        <v>403</v>
      </c>
      <c r="B8" s="171" t="s">
        <v>524</v>
      </c>
      <c r="C8" s="172" t="s">
        <v>550</v>
      </c>
      <c r="D8" s="161" t="s">
        <v>396</v>
      </c>
      <c r="E8" s="162"/>
      <c r="F8" s="198">
        <v>42184</v>
      </c>
      <c r="G8" s="199" t="s">
        <v>28</v>
      </c>
      <c r="H8" s="197" t="s">
        <v>496</v>
      </c>
      <c r="I8" s="197"/>
      <c r="J8" s="199" t="s">
        <v>40</v>
      </c>
      <c r="K8" s="199" t="s">
        <v>12</v>
      </c>
      <c r="L8" s="199" t="s">
        <v>24</v>
      </c>
      <c r="M8" s="198" t="s">
        <v>381</v>
      </c>
      <c r="N8" s="199" t="s">
        <v>139</v>
      </c>
      <c r="O8" s="199" t="s">
        <v>68</v>
      </c>
      <c r="P8" s="199" t="s">
        <v>349</v>
      </c>
      <c r="Q8" s="202" t="s">
        <v>535</v>
      </c>
      <c r="R8" s="198" t="s">
        <v>18</v>
      </c>
      <c r="S8" s="198" t="s">
        <v>18</v>
      </c>
      <c r="T8" s="198" t="s">
        <v>18</v>
      </c>
      <c r="U8" s="198" t="s">
        <v>18</v>
      </c>
      <c r="V8" s="198" t="s">
        <v>18</v>
      </c>
      <c r="W8" s="199" t="s">
        <v>347</v>
      </c>
      <c r="X8" s="199" t="s">
        <v>66</v>
      </c>
      <c r="Y8" s="199" t="s">
        <v>66</v>
      </c>
      <c r="Z8" s="199" t="s">
        <v>371</v>
      </c>
      <c r="AA8" s="199" t="s">
        <v>354</v>
      </c>
      <c r="AB8" s="198" t="s">
        <v>483</v>
      </c>
      <c r="AC8" s="199" t="s">
        <v>494</v>
      </c>
      <c r="AD8" s="199" t="s">
        <v>66</v>
      </c>
      <c r="AE8" s="199" t="s">
        <v>372</v>
      </c>
      <c r="AF8" s="199" t="s">
        <v>372</v>
      </c>
      <c r="AG8" s="199"/>
      <c r="AH8" s="199" t="s">
        <v>157</v>
      </c>
      <c r="AI8" s="206"/>
    </row>
    <row r="9" spans="1:35" s="155" customFormat="1" ht="12.75" x14ac:dyDescent="0.25">
      <c r="A9" s="170" t="s">
        <v>403</v>
      </c>
      <c r="B9" s="171" t="s">
        <v>526</v>
      </c>
      <c r="C9" s="172" t="s">
        <v>551</v>
      </c>
      <c r="D9" s="161" t="s">
        <v>398</v>
      </c>
      <c r="E9" s="162"/>
      <c r="F9" s="198">
        <v>42310</v>
      </c>
      <c r="G9" s="199" t="s">
        <v>140</v>
      </c>
      <c r="H9" s="197" t="s">
        <v>496</v>
      </c>
      <c r="I9" s="197"/>
      <c r="J9" s="198" t="s">
        <v>496</v>
      </c>
      <c r="K9" s="199" t="s">
        <v>190</v>
      </c>
      <c r="L9" s="199" t="s">
        <v>189</v>
      </c>
      <c r="M9" s="198" t="s">
        <v>381</v>
      </c>
      <c r="N9" s="199" t="s">
        <v>14</v>
      </c>
      <c r="O9" s="199" t="s">
        <v>68</v>
      </c>
      <c r="P9" s="199" t="s">
        <v>349</v>
      </c>
      <c r="Q9" s="202" t="s">
        <v>535</v>
      </c>
      <c r="R9" s="198" t="s">
        <v>18</v>
      </c>
      <c r="S9" s="198" t="s">
        <v>18</v>
      </c>
      <c r="T9" s="198" t="s">
        <v>18</v>
      </c>
      <c r="U9" s="198" t="s">
        <v>18</v>
      </c>
      <c r="V9" s="198" t="s">
        <v>18</v>
      </c>
      <c r="W9" s="198" t="s">
        <v>496</v>
      </c>
      <c r="X9" s="199" t="s">
        <v>66</v>
      </c>
      <c r="Y9" s="199" t="s">
        <v>66</v>
      </c>
      <c r="Z9" s="199" t="s">
        <v>375</v>
      </c>
      <c r="AA9" s="199" t="s">
        <v>356</v>
      </c>
      <c r="AB9" s="198" t="s">
        <v>496</v>
      </c>
      <c r="AC9" s="198" t="s">
        <v>18</v>
      </c>
      <c r="AD9" s="199" t="s">
        <v>66</v>
      </c>
      <c r="AE9" s="199" t="s">
        <v>74</v>
      </c>
      <c r="AF9" s="199" t="s">
        <v>66</v>
      </c>
      <c r="AG9" s="199"/>
      <c r="AH9" s="199" t="s">
        <v>495</v>
      </c>
      <c r="AI9" s="20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workbookViewId="0">
      <selection activeCell="E6" sqref="E6"/>
    </sheetView>
  </sheetViews>
  <sheetFormatPr defaultRowHeight="15" x14ac:dyDescent="0.25"/>
  <cols>
    <col min="2" max="2" width="31.140625" bestFit="1" customWidth="1"/>
    <col min="3" max="3" width="18.28515625" customWidth="1"/>
    <col min="4" max="4" width="12" bestFit="1" customWidth="1"/>
    <col min="5" max="5" width="127.140625" bestFit="1" customWidth="1"/>
  </cols>
  <sheetData>
    <row r="1" spans="2:5" x14ac:dyDescent="0.25">
      <c r="B1" s="213" t="s">
        <v>359</v>
      </c>
      <c r="C1" t="s">
        <v>603</v>
      </c>
    </row>
    <row r="4" spans="2:5" x14ac:dyDescent="0.25">
      <c r="B4" s="213" t="s">
        <v>60</v>
      </c>
      <c r="C4" s="213" t="s">
        <v>33</v>
      </c>
      <c r="D4" s="213" t="s">
        <v>351</v>
      </c>
      <c r="E4" s="213" t="s">
        <v>518</v>
      </c>
    </row>
    <row r="5" spans="2:5" x14ac:dyDescent="0.25">
      <c r="B5" t="s">
        <v>12</v>
      </c>
      <c r="C5" t="s">
        <v>24</v>
      </c>
      <c r="D5" t="s">
        <v>356</v>
      </c>
      <c r="E5" t="s">
        <v>601</v>
      </c>
    </row>
    <row r="6" spans="2:5" x14ac:dyDescent="0.25">
      <c r="D6" t="s">
        <v>354</v>
      </c>
      <c r="E6" t="s">
        <v>458</v>
      </c>
    </row>
    <row r="7" spans="2:5" x14ac:dyDescent="0.25">
      <c r="C7" t="s">
        <v>19</v>
      </c>
      <c r="D7" t="s">
        <v>356</v>
      </c>
      <c r="E7" t="s">
        <v>18</v>
      </c>
    </row>
    <row r="8" spans="2:5" x14ac:dyDescent="0.25">
      <c r="B8" t="s">
        <v>530</v>
      </c>
      <c r="C8" t="s">
        <v>527</v>
      </c>
      <c r="D8" t="s">
        <v>356</v>
      </c>
      <c r="E8" t="s">
        <v>529</v>
      </c>
    </row>
    <row r="9" spans="2:5" x14ac:dyDescent="0.25">
      <c r="B9" t="s">
        <v>89</v>
      </c>
      <c r="C9" t="s">
        <v>531</v>
      </c>
      <c r="D9" t="s">
        <v>356</v>
      </c>
      <c r="E9" t="s">
        <v>533</v>
      </c>
    </row>
    <row r="10" spans="2:5" x14ac:dyDescent="0.25">
      <c r="C10" t="s">
        <v>522</v>
      </c>
      <c r="D10" t="s">
        <v>523</v>
      </c>
      <c r="E10" t="s">
        <v>18</v>
      </c>
    </row>
    <row r="11" spans="2:5" x14ac:dyDescent="0.25">
      <c r="B11" t="s">
        <v>155</v>
      </c>
      <c r="C11" t="s">
        <v>154</v>
      </c>
      <c r="D11" t="s">
        <v>356</v>
      </c>
      <c r="E11" t="s">
        <v>18</v>
      </c>
    </row>
    <row r="12" spans="2:5" x14ac:dyDescent="0.25">
      <c r="C12" t="s">
        <v>156</v>
      </c>
      <c r="D12" t="s">
        <v>413</v>
      </c>
      <c r="E12" t="s">
        <v>178</v>
      </c>
    </row>
    <row r="13" spans="2:5" x14ac:dyDescent="0.25">
      <c r="B13" t="s">
        <v>163</v>
      </c>
      <c r="C13" t="s">
        <v>227</v>
      </c>
      <c r="D13" t="s">
        <v>354</v>
      </c>
      <c r="E13" t="s">
        <v>228</v>
      </c>
    </row>
    <row r="14" spans="2:5" x14ac:dyDescent="0.25">
      <c r="B14" t="s">
        <v>11</v>
      </c>
      <c r="C14" t="s">
        <v>179</v>
      </c>
      <c r="D14" t="s">
        <v>354</v>
      </c>
      <c r="E14" t="s">
        <v>459</v>
      </c>
    </row>
    <row r="15" spans="2:5" x14ac:dyDescent="0.25">
      <c r="B15" t="s">
        <v>23</v>
      </c>
      <c r="C15" t="s">
        <v>222</v>
      </c>
      <c r="D15" t="s">
        <v>356</v>
      </c>
      <c r="E15" t="s">
        <v>455</v>
      </c>
    </row>
    <row r="16" spans="2:5" x14ac:dyDescent="0.25">
      <c r="D16" t="s">
        <v>414</v>
      </c>
      <c r="E16" t="s">
        <v>259</v>
      </c>
    </row>
    <row r="17" spans="2:5" x14ac:dyDescent="0.25">
      <c r="B17" t="s">
        <v>147</v>
      </c>
      <c r="C17" t="s">
        <v>146</v>
      </c>
      <c r="D17" t="s">
        <v>353</v>
      </c>
      <c r="E17" t="s">
        <v>496</v>
      </c>
    </row>
    <row r="18" spans="2:5" x14ac:dyDescent="0.25">
      <c r="B18" t="s">
        <v>71</v>
      </c>
      <c r="C18" t="s">
        <v>13</v>
      </c>
      <c r="D18" t="s">
        <v>356</v>
      </c>
      <c r="E18" t="s">
        <v>18</v>
      </c>
    </row>
    <row r="19" spans="2:5" x14ac:dyDescent="0.25">
      <c r="B1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Admin</vt:lpstr>
      <vt:lpstr>COMM-DataSharing-OwnCtr</vt:lpstr>
      <vt:lpstr>COMM-DataSharing-CrossCtr</vt:lpstr>
      <vt:lpstr>StudyData-DataSharing</vt:lpstr>
      <vt:lpstr>ArchiveCx-ObsoleteStudyShares</vt:lpstr>
      <vt:lpstr>Sheet1</vt:lpstr>
    </vt:vector>
  </TitlesOfParts>
  <Company>NeuroPace,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Cairn Seale</dc:creator>
  <cp:lastModifiedBy>Julie Harvey Park</cp:lastModifiedBy>
  <cp:lastPrinted>2015-04-23T21:54:21Z</cp:lastPrinted>
  <dcterms:created xsi:type="dcterms:W3CDTF">2014-08-22T20:12:24Z</dcterms:created>
  <dcterms:modified xsi:type="dcterms:W3CDTF">2017-04-07T21:52:42Z</dcterms:modified>
</cp:coreProperties>
</file>