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C:\Users\cnye\OneDrive - Bellevue University\MBA520\2021FallCase\"/>
    </mc:Choice>
  </mc:AlternateContent>
  <xr:revisionPtr revIDLastSave="216" documentId="8_{9CA8E0C0-61B9-DE42-B8C3-6838A182CFBB}" xr6:coauthVersionLast="47" xr6:coauthVersionMax="47" xr10:uidLastSave="{CF76B14F-5F76-6947-97EE-647043E94E98}"/>
  <bookViews>
    <workbookView xWindow="0" yWindow="0" windowWidth="20490" windowHeight="7320" tabRatio="724" activeTab="3" xr2:uid="{00000000-000D-0000-FFFF-FFFF00000000}"/>
  </bookViews>
  <sheets>
    <sheet name="DLTRCommonSizeBALANCESHEETS" sheetId="4" r:id="rId1"/>
    <sheet name="TGTCommonSizeBalanceSheets" sheetId="5" r:id="rId2"/>
    <sheet name="DLTR STATEMENTS OF OPER" sheetId="2" r:id="rId3"/>
    <sheet name="TGT Statements of Oper" sheetId="3" r:id="rId4"/>
    <sheet name="Ratio Computations" sheetId="7" r:id="rId5"/>
    <sheet name="Analysis" sheetId="6" r:id="rId6"/>
    <sheet name="GradingRubric" sheetId="1"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4" i="7" l="1"/>
  <c r="F11" i="7"/>
  <c r="C10" i="7"/>
  <c r="G14" i="7"/>
  <c r="C14" i="7"/>
  <c r="B14" i="7"/>
  <c r="G13" i="7"/>
  <c r="F13" i="7"/>
  <c r="C13" i="7"/>
  <c r="B13" i="7"/>
  <c r="G12" i="7"/>
  <c r="F12" i="7"/>
  <c r="C12" i="7"/>
  <c r="B12" i="7"/>
  <c r="G11" i="7"/>
  <c r="C11" i="7"/>
  <c r="B11" i="7"/>
  <c r="G10" i="7"/>
  <c r="F10" i="7"/>
  <c r="B10" i="7"/>
  <c r="G9" i="7"/>
  <c r="F9" i="7"/>
  <c r="C9" i="7"/>
  <c r="B9" i="7"/>
  <c r="G8" i="7"/>
  <c r="F8" i="7"/>
  <c r="G7" i="7"/>
  <c r="F7" i="7"/>
  <c r="C8" i="7"/>
  <c r="C7" i="7"/>
  <c r="B8" i="7"/>
  <c r="B7" i="7"/>
  <c r="G14" i="3"/>
  <c r="G13" i="3"/>
  <c r="G12" i="3"/>
  <c r="G11" i="3"/>
  <c r="G10" i="3"/>
  <c r="G9" i="3"/>
  <c r="G8" i="3"/>
  <c r="G7" i="3"/>
  <c r="G6" i="3"/>
  <c r="G5" i="3"/>
  <c r="G4" i="3"/>
  <c r="G3" i="3"/>
  <c r="F14" i="3"/>
  <c r="F13" i="3"/>
  <c r="F12" i="3"/>
  <c r="F11" i="3"/>
  <c r="F10" i="3"/>
  <c r="F9" i="3"/>
  <c r="F8" i="3"/>
  <c r="F7" i="3"/>
  <c r="F6" i="3"/>
  <c r="F5" i="3"/>
  <c r="F4" i="3"/>
  <c r="F3" i="3"/>
  <c r="E14" i="3"/>
  <c r="E13" i="3"/>
  <c r="E12" i="3"/>
  <c r="E11" i="3"/>
  <c r="E10" i="3"/>
  <c r="E9" i="3"/>
  <c r="E8" i="3"/>
  <c r="E7" i="3"/>
  <c r="E6" i="3"/>
  <c r="E5" i="3"/>
  <c r="E4" i="3"/>
  <c r="E3" i="3"/>
  <c r="G14" i="2"/>
  <c r="G13" i="2"/>
  <c r="G12" i="2"/>
  <c r="G11" i="2"/>
  <c r="G10" i="2"/>
  <c r="G9" i="2"/>
  <c r="G8" i="2"/>
  <c r="G7" i="2"/>
  <c r="G6" i="2"/>
  <c r="G5" i="2"/>
  <c r="G4" i="2"/>
  <c r="E14" i="2"/>
  <c r="E13" i="2"/>
  <c r="E12" i="2"/>
  <c r="E11" i="2"/>
  <c r="E10" i="2"/>
  <c r="E9" i="2"/>
  <c r="E8" i="2"/>
  <c r="E7" i="2"/>
  <c r="F14" i="2"/>
  <c r="F13" i="2"/>
  <c r="F12" i="2"/>
  <c r="F11" i="2"/>
  <c r="F10" i="2"/>
  <c r="F9" i="2"/>
  <c r="F8" i="2"/>
  <c r="F7" i="2"/>
  <c r="F6" i="2"/>
  <c r="F5" i="2"/>
  <c r="F4" i="2"/>
  <c r="E6" i="2"/>
  <c r="E5" i="2"/>
  <c r="E4" i="2"/>
  <c r="E35" i="5"/>
  <c r="E34" i="5"/>
  <c r="E33" i="5"/>
  <c r="E32" i="5"/>
  <c r="E31" i="5"/>
  <c r="E30" i="5"/>
  <c r="E28" i="5"/>
  <c r="E27" i="5"/>
  <c r="E26" i="5"/>
  <c r="E25" i="5"/>
  <c r="E24" i="5"/>
  <c r="E23" i="5"/>
  <c r="E22" i="5"/>
  <c r="E21" i="5"/>
  <c r="E20" i="5"/>
  <c r="E18" i="5"/>
  <c r="E17" i="5"/>
  <c r="E16" i="5"/>
  <c r="E15" i="5"/>
  <c r="E14" i="5"/>
  <c r="E13" i="5"/>
  <c r="E12" i="5"/>
  <c r="E11" i="5"/>
  <c r="E10" i="5"/>
  <c r="E9" i="5"/>
  <c r="E7" i="5"/>
  <c r="E6" i="5"/>
  <c r="E5" i="5"/>
  <c r="E4" i="5"/>
  <c r="D35" i="5"/>
  <c r="D34" i="5"/>
  <c r="D33" i="5"/>
  <c r="D32" i="5"/>
  <c r="D31" i="5"/>
  <c r="D30" i="5"/>
  <c r="D28" i="5"/>
  <c r="D27" i="5"/>
  <c r="D26" i="5"/>
  <c r="D25" i="5"/>
  <c r="D24" i="5"/>
  <c r="D23" i="5"/>
  <c r="D22" i="5"/>
  <c r="D21" i="5"/>
  <c r="D20" i="5"/>
  <c r="D18" i="5"/>
  <c r="D17" i="5"/>
  <c r="D16" i="5"/>
  <c r="D15" i="5"/>
  <c r="D14" i="5"/>
  <c r="D13" i="5"/>
  <c r="D12" i="5"/>
  <c r="D11" i="5"/>
  <c r="D10" i="5"/>
  <c r="D9" i="5"/>
  <c r="D7" i="5"/>
  <c r="D6" i="5"/>
  <c r="D5" i="5"/>
  <c r="D4" i="5"/>
  <c r="E38" i="4"/>
  <c r="E37" i="4"/>
  <c r="E36" i="4"/>
  <c r="E35" i="4"/>
  <c r="E34" i="4"/>
  <c r="E33" i="4"/>
  <c r="E30" i="4"/>
  <c r="E29" i="4"/>
  <c r="E28" i="4"/>
  <c r="E27" i="4"/>
  <c r="E26" i="4"/>
  <c r="E25" i="4"/>
  <c r="E23" i="4"/>
  <c r="E22" i="4"/>
  <c r="E21" i="4"/>
  <c r="E20" i="4"/>
  <c r="E19" i="4"/>
  <c r="E18" i="4"/>
  <c r="E16" i="4"/>
  <c r="E15" i="4"/>
  <c r="E14" i="4"/>
  <c r="E13" i="4"/>
  <c r="E12" i="4"/>
  <c r="E11" i="4"/>
  <c r="E10" i="4"/>
  <c r="E9" i="4"/>
  <c r="E8" i="4"/>
  <c r="E7" i="4"/>
  <c r="E6" i="4"/>
  <c r="E5" i="4"/>
  <c r="D38" i="4"/>
  <c r="D37" i="4"/>
  <c r="D36" i="4"/>
  <c r="D35" i="4"/>
  <c r="D34" i="4"/>
  <c r="D33" i="4"/>
  <c r="D30" i="4"/>
  <c r="D29" i="4"/>
  <c r="D28" i="4"/>
  <c r="D27" i="4"/>
  <c r="D26" i="4"/>
  <c r="D25" i="4"/>
  <c r="D23" i="4"/>
  <c r="D22" i="4"/>
  <c r="D21" i="4"/>
  <c r="D20" i="4"/>
  <c r="D19" i="4"/>
  <c r="D18" i="4"/>
  <c r="D16" i="4"/>
  <c r="D15" i="4"/>
  <c r="D14" i="4"/>
  <c r="D13" i="4"/>
  <c r="D12" i="4"/>
  <c r="D11" i="4"/>
  <c r="D10" i="4"/>
  <c r="D9" i="4"/>
  <c r="D8" i="4"/>
  <c r="D7" i="4"/>
  <c r="D6" i="4"/>
  <c r="D5" i="4"/>
  <c r="C1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Cynthia Nye</author>
  </authors>
  <commentList>
    <comment ref="H2" authorId="0" shapeId="0" xr:uid="{00000000-0006-0000-0400-000001000000}">
      <text>
        <r>
          <rPr>
            <b/>
            <sz val="9"/>
            <color indexed="81"/>
            <rFont val="Tahoma"/>
            <family val="2"/>
          </rPr>
          <t>Guidance:</t>
        </r>
        <r>
          <rPr>
            <sz val="9"/>
            <color indexed="81"/>
            <rFont val="Tahoma"/>
            <family val="2"/>
          </rPr>
          <t xml:space="preserve">
Guidance for computing ratios in #3 above:
1.  Current ratio=Current Assets/Current Liabilities
2.  Liabilities-to-equity=Total liabilities/Stockholders Equity
3.  Times interest earned=Earnings before Interest Expense and taxes/Interest Expense.  ****Use Interest expense if given.  If the company does not break out interest expense you will have to use net interest.  Also, please note that you should be using operating income if given, since we want net of any other nonoperating income or expenses.
4.  Return on Equity=Net(loss) earnings/Average Stockholders’ Equity.  
5.  Profit Margin=Net(loss) earnings/Sales
6.  Asset Turnover=Sales/Average Total Assets
7.  Financial Leverage=Average Total Assets/Average Stockholders’ Equity
8.  Redo your Return on Equity calculation by calculating Profit Margin*Asset Turnover*Financial Leverage.  Hint: use your solution for #5, 6, and 7.  Your answer should agree with your #4 answer.
***Please note that you can use Net Sales or Revenues when Sales are part of the formula.  
***When calculating averages for stockholders’ equity or total assets, you should use a simple average which can be calculated by using the Average function(AVG) or calculating= ((current amount plus last year’s amount)/2).  Make sure you are using parenthesis if calculating simple average, so that Excel knows to add the numerator and then divide by 2. 
***You must use cell references by referencing the appropriate worksheet that contains the data to earn credit.  You will not earn credit if you type numbers on this worksheet to compute these ratios.</t>
        </r>
      </text>
    </comment>
  </commentList>
</comments>
</file>

<file path=xl/sharedStrings.xml><?xml version="1.0" encoding="utf-8"?>
<sst xmlns="http://schemas.openxmlformats.org/spreadsheetml/2006/main" count="206" uniqueCount="146">
  <si>
    <t>Grading Rubric:</t>
  </si>
  <si>
    <t>Total</t>
  </si>
  <si>
    <t>Requirement 1</t>
  </si>
  <si>
    <t>Common-size Balance Sheets-5 pt. for each company</t>
  </si>
  <si>
    <t>***You must use cell references to earn credit.</t>
  </si>
  <si>
    <t>1 pt. each Question and Company</t>
  </si>
  <si>
    <t>Requirement 2</t>
  </si>
  <si>
    <t>Common-size Income Statements-5 pt. for each company</t>
  </si>
  <si>
    <t>Requirement 3</t>
  </si>
  <si>
    <r>
      <t xml:space="preserve">7 calculations for 2 years for </t>
    </r>
    <r>
      <rPr>
        <b/>
        <sz val="11"/>
        <color theme="1"/>
        <rFont val="Arial"/>
        <family val="2"/>
      </rPr>
      <t>each</t>
    </r>
    <r>
      <rPr>
        <sz val="11"/>
        <color theme="1"/>
        <rFont val="Arial"/>
        <family val="2"/>
      </rPr>
      <t xml:space="preserve"> company-1.5 pt. each ratio</t>
    </r>
  </si>
  <si>
    <t>Proofing of ROE in #8-the two ROE ratios need to equal</t>
  </si>
  <si>
    <t>Requirement 4</t>
  </si>
  <si>
    <t>5 questions 4 pts each</t>
  </si>
  <si>
    <t>Total points possible for Part 2</t>
  </si>
  <si>
    <t>Do not type in numbers.  Make sure you are using cell references.</t>
  </si>
  <si>
    <t>I will take off 1/2 pt. for each spelling or grammar error.</t>
  </si>
  <si>
    <t>12 Months Ended</t>
  </si>
  <si>
    <t>Jan. 30, 2021</t>
  </si>
  <si>
    <t>Feb. 01, 2020</t>
  </si>
  <si>
    <t>Feb. 02, 2019</t>
  </si>
  <si>
    <t>Net sales</t>
  </si>
  <si>
    <t>Cost of sales</t>
  </si>
  <si>
    <t>Gross profit</t>
  </si>
  <si>
    <t>Selling, general and administrative expenses, excluding Goodwill impairment</t>
  </si>
  <si>
    <t>Goodwill impairment</t>
  </si>
  <si>
    <t>Selling, general and administrative expenses</t>
  </si>
  <si>
    <t>Operating income (loss)</t>
  </si>
  <si>
    <t>Interest expense, net</t>
  </si>
  <si>
    <t>Other expense (income), net</t>
  </si>
  <si>
    <t>Income (loss) before income taxes</t>
  </si>
  <si>
    <t>Provision for income taxes</t>
  </si>
  <si>
    <t>Net income (loss)</t>
  </si>
  <si>
    <t>Total revenue</t>
  </si>
  <si>
    <t>Depreciation and amortization (exclusive of depreciation included in cost of sales)</t>
  </si>
  <si>
    <t>Operating income</t>
  </si>
  <si>
    <t>Net interest expense</t>
  </si>
  <si>
    <t>Net other (income) / expense</t>
  </si>
  <si>
    <t>Earnings from continuing operations before income taxes</t>
  </si>
  <si>
    <t>Net earnings from continuing operations</t>
  </si>
  <si>
    <t>Discontinued operations, net of tax</t>
  </si>
  <si>
    <t>Net earnings</t>
  </si>
  <si>
    <t>Current assets:</t>
  </si>
  <si>
    <t>Cash and cash equivalents</t>
  </si>
  <si>
    <t>Merchandise inventories</t>
  </si>
  <si>
    <t>Other current assets</t>
  </si>
  <si>
    <t>Total current assets</t>
  </si>
  <si>
    <t>Property, plant and equipment, net of accumulated depreciation of $4,765.0 and $4,194.1, respectively</t>
  </si>
  <si>
    <t>Restricted cash</t>
  </si>
  <si>
    <t>Operating lease right-of-use assets</t>
  </si>
  <si>
    <t>Goodwill</t>
  </si>
  <si>
    <t>Trade name intangible asset</t>
  </si>
  <si>
    <t>Deferred tax asset</t>
  </si>
  <si>
    <t>Other assets</t>
  </si>
  <si>
    <t>Total assets</t>
  </si>
  <si>
    <t>Current liabilities:</t>
  </si>
  <si>
    <t>Current portion of long-term debt</t>
  </si>
  <si>
    <t>Current portion of operating lease liabilities</t>
  </si>
  <si>
    <t>Accounts payable</t>
  </si>
  <si>
    <t>Income taxes payable</t>
  </si>
  <si>
    <t>Other current liabilities</t>
  </si>
  <si>
    <t>Total current liabilities</t>
  </si>
  <si>
    <t>Long-term debt, net, excluding current portion</t>
  </si>
  <si>
    <t>Operating lease liabilities, long-term</t>
  </si>
  <si>
    <t>Deferred income taxes, net</t>
  </si>
  <si>
    <t>Income taxes payable, long-term</t>
  </si>
  <si>
    <t>Other liabilities</t>
  </si>
  <si>
    <t>Total liabilities</t>
  </si>
  <si>
    <t xml:space="preserve"> </t>
  </si>
  <si>
    <t>Shareholders’ equity:</t>
  </si>
  <si>
    <t>Common stock, par value $0.01; 600,000,000 shares authorized, 233,383,199 and 236,726,563 shares issued and outstanding at January 30, 2021 and February 1, 2020, respectively</t>
  </si>
  <si>
    <t>Additional paid-in capital</t>
  </si>
  <si>
    <t>Accumulated other comprehensive loss</t>
  </si>
  <si>
    <t>Retained earnings</t>
  </si>
  <si>
    <t>Total shareholders’ equity</t>
  </si>
  <si>
    <t>Total liabilities and shareholders’ equity</t>
  </si>
  <si>
    <t>Assets</t>
  </si>
  <si>
    <t>Cash and cash equivalents</t>
  </si>
  <si>
    <t>Inventory</t>
  </si>
  <si>
    <t>Property and equipment</t>
  </si>
  <si>
    <t>Land</t>
  </si>
  <si>
    <t>Buildings and improvements</t>
  </si>
  <si>
    <t>Fixtures and equipment</t>
  </si>
  <si>
    <t>Computer hardware and software</t>
  </si>
  <si>
    <t>Construction-in-progress</t>
  </si>
  <si>
    <t>Accumulated depreciation</t>
  </si>
  <si>
    <t>Property and equipment, net</t>
  </si>
  <si>
    <t>Operating lease assets</t>
  </si>
  <si>
    <t>Other noncurrent assets</t>
  </si>
  <si>
    <t>Liabilities and shareholders' investment</t>
  </si>
  <si>
    <t>Accrued and other current liabilities</t>
  </si>
  <si>
    <t>Current portion of long-term debt and other borrowings</t>
  </si>
  <si>
    <t>Long-term debt and other borrowings</t>
  </si>
  <si>
    <t>Noncurrent operating lease liabilities</t>
  </si>
  <si>
    <t>Deferred income taxes</t>
  </si>
  <si>
    <t>Other noncurrent liabilities</t>
  </si>
  <si>
    <t>Total noncurrent liabilities</t>
  </si>
  <si>
    <t>Shareholders' investment</t>
  </si>
  <si>
    <t>Common stock</t>
  </si>
  <si>
    <t>Total shareholders' investment</t>
  </si>
  <si>
    <t>Total liabilities and shareholders' investment</t>
  </si>
  <si>
    <t xml:space="preserve"> in Millions</t>
  </si>
  <si>
    <t>Total Assets 2019</t>
  </si>
  <si>
    <t>Please note the ratio computations in the comment box.  This is the same information that was included in the part 2 instructions.  Please let me know if you have questions.</t>
  </si>
  <si>
    <t>Total Stockholders' equity 2019</t>
  </si>
  <si>
    <t>Total Stockholder's equity 2019</t>
  </si>
  <si>
    <t>***You must use cell references from the applicable worksheets to earn credit on your ratio analysis.</t>
  </si>
  <si>
    <t>1.  Current ratio</t>
  </si>
  <si>
    <t xml:space="preserve">2.  Liabilities-to-equity </t>
  </si>
  <si>
    <t>2.  Liabilities-to-equity</t>
  </si>
  <si>
    <t>3.  Times interest earned</t>
  </si>
  <si>
    <t>4.  Return on Equity -shown as a percentage</t>
  </si>
  <si>
    <t>5.  Profit Margin-Shown as a percentage</t>
  </si>
  <si>
    <t>6.  Asset Turnover</t>
  </si>
  <si>
    <t>7.  Financial Leverage</t>
  </si>
  <si>
    <t xml:space="preserve">8.  Redo your Return on Equity calculation by calculating Profit Margin*Asset Turnover*Financial Leverage.  </t>
  </si>
  <si>
    <t>Dollar Tree Inc.</t>
  </si>
  <si>
    <t xml:space="preserve">Target Inc. </t>
  </si>
  <si>
    <t>***You must use cell references  to earn credit.</t>
  </si>
  <si>
    <t>Dollar amounts in Millions</t>
  </si>
  <si>
    <t>Percentages</t>
  </si>
  <si>
    <t>Common-Size Balance Sheets</t>
  </si>
  <si>
    <t xml:space="preserve">a. What are the company’s 2 largest assets?  </t>
  </si>
  <si>
    <t>b. What are the company’s 2 largest liabilities?</t>
  </si>
  <si>
    <t>c. What percentage of total assets is financed by owners?</t>
  </si>
  <si>
    <t>d. What percentage of total assets is financed by creditors?</t>
  </si>
  <si>
    <t>#1 Answer the following questions below for  the most recent year.  Make sure you are referencing accounts and not a total line for A and B.</t>
  </si>
  <si>
    <t>Target Corporation</t>
  </si>
  <si>
    <t>a. Review the vertical analyses and provide two major differences over the three years and discuss patterns that emerge?  You should be focusing on specific accounts and not subtotals or totals.</t>
  </si>
  <si>
    <t>b. What are the company’s two largest major expenses for the current year?</t>
  </si>
  <si>
    <t>c. Discuss the fluctuations in interest expense and income taxes.  What are the cause of these changes?  You need to provide specific causes for the applicable company that relates specifically to the interest expense and income taxes.</t>
  </si>
  <si>
    <t>d. Was the company more or less profitable when compared to the prior year?  Using the specific income statement ratios or amounts, explain what caused the change in income from the prior year.</t>
  </si>
  <si>
    <t>Dollar Tree, Inc. Common Size Income Statement</t>
  </si>
  <si>
    <t>Target Corporation Common Size Income Statement</t>
  </si>
  <si>
    <t>Type name here: Adam Nutt</t>
  </si>
  <si>
    <t xml:space="preserve">The two largest assets are Operating lease right-of-use assets and Property, plant and equipment. </t>
  </si>
  <si>
    <t xml:space="preserve">The two largest liabilities are operating lease liabilities long-term and long-term debt longterm </t>
  </si>
  <si>
    <t xml:space="preserve">The two largest assets are buildings and improvements and Proprty and equipment </t>
  </si>
  <si>
    <t xml:space="preserve">The two largest liabilities are Accounts payable and long-term debt </t>
  </si>
  <si>
    <t xml:space="preserve">Two major differences I noticed over the three years was a dramatic reduction in Goodwill impairment and increase in operating income. </t>
  </si>
  <si>
    <t xml:space="preserve">The two kargest major expenses are Cost of goods sold and selling, general and administrative expenses </t>
  </si>
  <si>
    <t>Dollar Tree saw an increase of 1.76% in net income comoared to the prior year</t>
  </si>
  <si>
    <t>Interest expense decreazed while taxes increased. I believe that part of this is related to an increase in profit for the company as well as increawed expenses in other areas.</t>
  </si>
  <si>
    <t xml:space="preserve">I noticed that both revenue and expenses increased every year and that depreciation remained relatively consistent over the years provided. </t>
  </si>
  <si>
    <t xml:space="preserve">The two major expenses are cost of sales and selling, general and administrative expenses </t>
  </si>
  <si>
    <t xml:space="preserve">Interest expense as well as income taxes increased, consistent with the increase in revenue. I believe Target made efforts to pay more on expense with the increased profits. </t>
  </si>
  <si>
    <t xml:space="preserve">Target was more profitable compared to the prior year by over $1 billion.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</si>
</sst>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6" formatCode="&quot;$&quot;#,##0_);[Red]\(&quot;$&quot;#,##0\)"/>
    <numFmt numFmtId="44" formatCode="_(&quot;$&quot;* #,##0.00_);_(&quot;$&quot;* \(#,##0.00\);_(&quot;$&quot;* &quot;-&quot;??_);_(@_)"/>
    <numFmt numFmtId="164" formatCode="_(&quot;$ &quot;#,##0.0_);_(&quot;$ &quot;\(#,##0.0\)"/>
    <numFmt numFmtId="165" formatCode="#,##0.0_);\(#,##0.0\)"/>
    <numFmt numFmtId="166" formatCode="_(&quot;$ &quot;#,##0_);_(&quot;$ &quot;\(#,##0\)"/>
    <numFmt numFmtId="167" formatCode="&quot;$&quot;#,##0.0_);[Red]\(&quot;$&quot;#,##0.0\)"/>
  </numFmts>
  <fonts count="14" x14ac:knownFonts="1">
    <font>
      <sz val="11"/>
      <color theme="1"/>
      <name val="Calibri"/>
      <family val="2"/>
      <scheme val="minor"/>
    </font>
    <font>
      <sz val="11"/>
      <color theme="1"/>
      <name val="Calibri"/>
      <family val="2"/>
      <scheme val="minor"/>
    </font>
    <font>
      <b/>
      <sz val="11"/>
      <color rgb="FFFF0000"/>
      <name val="Arial"/>
      <family val="2"/>
    </font>
    <font>
      <sz val="11"/>
      <color theme="1"/>
      <name val="Arial"/>
      <family val="2"/>
    </font>
    <font>
      <b/>
      <sz val="11"/>
      <color theme="1"/>
      <name val="Arial"/>
      <family val="2"/>
    </font>
    <font>
      <b/>
      <sz val="11"/>
      <name val="Arial"/>
      <family val="2"/>
    </font>
    <font>
      <b/>
      <sz val="9"/>
      <color indexed="81"/>
      <name val="Tahoma"/>
      <family val="2"/>
    </font>
    <font>
      <sz val="9"/>
      <color indexed="81"/>
      <name val="Tahoma"/>
      <family val="2"/>
    </font>
    <font>
      <sz val="11"/>
      <name val="Arial"/>
      <family val="2"/>
    </font>
    <font>
      <sz val="12"/>
      <color theme="1"/>
      <name val="Arial"/>
      <family val="2"/>
    </font>
    <font>
      <sz val="11"/>
      <color rgb="FF0070C0"/>
      <name val="Arial"/>
      <family val="2"/>
    </font>
    <font>
      <b/>
      <sz val="11"/>
      <color rgb="FF000000"/>
      <name val="Arial"/>
      <family val="2"/>
    </font>
    <font>
      <b/>
      <sz val="12"/>
      <color theme="1"/>
      <name val="Arial"/>
      <family val="2"/>
    </font>
    <font>
      <b/>
      <sz val="11"/>
      <color rgb="FF0070C0"/>
      <name val="Arial"/>
      <family val="2"/>
    </font>
  </fonts>
  <fills count="3">
    <fill>
      <patternFill patternType="none"/>
    </fill>
    <fill>
      <patternFill patternType="gray125"/>
    </fill>
    <fill>
      <patternFill patternType="solid">
        <fgColor rgb="FFFFFF00"/>
        <bgColor indexed="64"/>
      </patternFill>
    </fill>
  </fills>
  <borders count="4">
    <border>
      <left/>
      <right/>
      <top/>
      <bottom/>
      <diagonal/>
    </border>
    <border>
      <left/>
      <right/>
      <top style="thin">
        <color indexed="64"/>
      </top>
      <bottom style="double">
        <color indexed="64"/>
      </bottom>
      <diagonal/>
    </border>
    <border>
      <left/>
      <right/>
      <top/>
      <bottom style="thin">
        <color indexed="64"/>
      </bottom>
      <diagonal/>
    </border>
    <border>
      <left/>
      <right/>
      <top style="thin">
        <color indexed="64"/>
      </top>
      <bottom style="medium">
        <color indexed="64"/>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61">
    <xf numFmtId="0" fontId="0" fillId="0" borderId="0" xfId="0"/>
    <xf numFmtId="0" fontId="2" fillId="0" borderId="0" xfId="0" applyFont="1"/>
    <xf numFmtId="0" fontId="3" fillId="0" borderId="0" xfId="0" applyFont="1"/>
    <xf numFmtId="0" fontId="4" fillId="0" borderId="0" xfId="0" applyFont="1"/>
    <xf numFmtId="0" fontId="4" fillId="2" borderId="0" xfId="0" applyFont="1" applyFill="1"/>
    <xf numFmtId="0" fontId="3" fillId="0" borderId="1" xfId="0" applyFont="1" applyBorder="1"/>
    <xf numFmtId="0" fontId="3" fillId="2" borderId="0" xfId="0" applyFont="1" applyFill="1"/>
    <xf numFmtId="0" fontId="5" fillId="0" borderId="0" xfId="0" applyFont="1" applyAlignment="1">
      <alignment horizontal="center" vertical="center" wrapText="1"/>
    </xf>
    <xf numFmtId="6" fontId="3" fillId="0" borderId="0" xfId="1" applyNumberFormat="1" applyFont="1"/>
    <xf numFmtId="0" fontId="3" fillId="0" borderId="0" xfId="0" applyFont="1" applyAlignment="1">
      <alignment wrapText="1"/>
    </xf>
    <xf numFmtId="0" fontId="4" fillId="2" borderId="0" xfId="0" applyFont="1" applyFill="1" applyAlignment="1">
      <alignment wrapText="1"/>
    </xf>
    <xf numFmtId="0" fontId="5" fillId="0" borderId="2" xfId="0" applyFont="1" applyBorder="1" applyAlignment="1">
      <alignment horizontal="center" vertical="center" wrapText="1"/>
    </xf>
    <xf numFmtId="0" fontId="3" fillId="0" borderId="0" xfId="0" applyFont="1" applyAlignment="1">
      <alignment vertical="center"/>
    </xf>
    <xf numFmtId="0" fontId="3" fillId="0" borderId="0" xfId="0" applyFont="1" applyAlignment="1">
      <alignment vertical="center" wrapText="1"/>
    </xf>
    <xf numFmtId="10" fontId="3" fillId="0" borderId="0" xfId="2" applyNumberFormat="1" applyFont="1"/>
    <xf numFmtId="9" fontId="3" fillId="0" borderId="0" xfId="2" applyFont="1"/>
    <xf numFmtId="0" fontId="4" fillId="0" borderId="0" xfId="0" applyFont="1" applyAlignment="1">
      <alignment horizontal="center"/>
    </xf>
    <xf numFmtId="0" fontId="5" fillId="0" borderId="0" xfId="0" applyFont="1" applyAlignment="1">
      <alignment vertical="top" wrapText="1"/>
    </xf>
    <xf numFmtId="0" fontId="8" fillId="0" borderId="0" xfId="0" applyFont="1" applyAlignment="1">
      <alignment vertical="top" wrapText="1"/>
    </xf>
    <xf numFmtId="164" fontId="8" fillId="0" borderId="0" xfId="0" applyNumberFormat="1" applyFont="1" applyAlignment="1">
      <alignment horizontal="right" vertical="top"/>
    </xf>
    <xf numFmtId="37" fontId="8" fillId="0" borderId="0" xfId="0" applyNumberFormat="1" applyFont="1" applyAlignment="1">
      <alignment horizontal="right" vertical="top"/>
    </xf>
    <xf numFmtId="165" fontId="8" fillId="0" borderId="0" xfId="0" applyNumberFormat="1" applyFont="1" applyAlignment="1">
      <alignment horizontal="right" vertical="top"/>
    </xf>
    <xf numFmtId="166" fontId="8" fillId="0" borderId="0" xfId="0" applyNumberFormat="1" applyFont="1" applyAlignment="1">
      <alignment horizontal="right" vertical="top"/>
    </xf>
    <xf numFmtId="165" fontId="8" fillId="0" borderId="0" xfId="0" applyNumberFormat="1" applyFont="1" applyAlignment="1">
      <alignment horizontal="right"/>
    </xf>
    <xf numFmtId="165" fontId="8" fillId="0" borderId="3" xfId="0" applyNumberFormat="1" applyFont="1" applyBorder="1" applyAlignment="1">
      <alignment horizontal="right" vertical="top"/>
    </xf>
    <xf numFmtId="37" fontId="8" fillId="0" borderId="1" xfId="0" applyNumberFormat="1" applyFont="1" applyBorder="1" applyAlignment="1">
      <alignment horizontal="right" vertical="top"/>
    </xf>
    <xf numFmtId="165" fontId="8" fillId="0" borderId="1" xfId="0" applyNumberFormat="1" applyFont="1" applyBorder="1" applyAlignment="1">
      <alignment horizontal="right" vertical="top"/>
    </xf>
    <xf numFmtId="10" fontId="3" fillId="0" borderId="1" xfId="2" applyNumberFormat="1" applyFont="1" applyBorder="1"/>
    <xf numFmtId="166" fontId="8" fillId="0" borderId="1" xfId="0" applyNumberFormat="1" applyFont="1" applyBorder="1" applyAlignment="1">
      <alignment horizontal="right" vertical="top"/>
    </xf>
    <xf numFmtId="164" fontId="8" fillId="0" borderId="1" xfId="0" applyNumberFormat="1" applyFont="1" applyBorder="1" applyAlignment="1">
      <alignment horizontal="right" vertical="top"/>
    </xf>
    <xf numFmtId="165" fontId="8" fillId="0" borderId="0" xfId="0" applyNumberFormat="1" applyFont="1" applyBorder="1" applyAlignment="1">
      <alignment horizontal="right" vertical="top"/>
    </xf>
    <xf numFmtId="10" fontId="3" fillId="0" borderId="0" xfId="2" applyNumberFormat="1" applyFont="1" applyBorder="1"/>
    <xf numFmtId="0" fontId="9" fillId="0" borderId="0" xfId="0" applyFont="1" applyAlignment="1">
      <alignment vertical="center"/>
    </xf>
    <xf numFmtId="10" fontId="10" fillId="0" borderId="0" xfId="2" applyNumberFormat="1" applyFont="1"/>
    <xf numFmtId="10" fontId="10" fillId="0" borderId="3" xfId="2" applyNumberFormat="1" applyFont="1" applyBorder="1"/>
    <xf numFmtId="10" fontId="10" fillId="0" borderId="1" xfId="2" applyNumberFormat="1" applyFont="1" applyBorder="1"/>
    <xf numFmtId="10" fontId="10" fillId="0" borderId="0" xfId="2" applyNumberFormat="1" applyFont="1" applyBorder="1"/>
    <xf numFmtId="165" fontId="8" fillId="0" borderId="2" xfId="0" applyNumberFormat="1" applyFont="1" applyBorder="1" applyAlignment="1">
      <alignment horizontal="right" vertical="top"/>
    </xf>
    <xf numFmtId="10" fontId="10" fillId="0" borderId="2" xfId="2" applyNumberFormat="1" applyFont="1" applyBorder="1"/>
    <xf numFmtId="0" fontId="8" fillId="0" borderId="2" xfId="0" applyFont="1" applyBorder="1" applyAlignment="1">
      <alignment horizontal="center" vertical="center" wrapText="1"/>
    </xf>
    <xf numFmtId="37" fontId="8" fillId="0" borderId="2" xfId="0" applyNumberFormat="1" applyFont="1" applyBorder="1" applyAlignment="1">
      <alignment horizontal="right" vertical="top"/>
    </xf>
    <xf numFmtId="37" fontId="8" fillId="0" borderId="3" xfId="0" applyNumberFormat="1" applyFont="1" applyBorder="1" applyAlignment="1">
      <alignment horizontal="right" vertical="top"/>
    </xf>
    <xf numFmtId="0" fontId="10" fillId="0" borderId="0" xfId="0" applyFont="1"/>
    <xf numFmtId="10" fontId="10" fillId="0" borderId="0" xfId="0" applyNumberFormat="1" applyFont="1"/>
    <xf numFmtId="10" fontId="3" fillId="0" borderId="2" xfId="2" applyNumberFormat="1" applyFont="1" applyBorder="1"/>
    <xf numFmtId="0" fontId="12" fillId="0" borderId="0" xfId="0" applyFont="1"/>
    <xf numFmtId="0" fontId="13" fillId="0" borderId="0" xfId="0" applyFont="1"/>
    <xf numFmtId="0" fontId="13" fillId="0" borderId="0" xfId="0" applyFont="1" applyAlignment="1">
      <alignment vertical="center"/>
    </xf>
    <xf numFmtId="37" fontId="8" fillId="0" borderId="0" xfId="0" applyNumberFormat="1" applyFont="1" applyBorder="1" applyAlignment="1">
      <alignment horizontal="right" vertical="top"/>
    </xf>
    <xf numFmtId="0" fontId="13" fillId="0" borderId="0" xfId="0" applyFont="1" applyAlignment="1">
      <alignment vertical="top"/>
    </xf>
    <xf numFmtId="167" fontId="3" fillId="0" borderId="0" xfId="1" applyNumberFormat="1" applyFont="1"/>
    <xf numFmtId="2" fontId="13" fillId="0" borderId="0" xfId="0" applyNumberFormat="1" applyFont="1"/>
    <xf numFmtId="10" fontId="13" fillId="0" borderId="0" xfId="2" applyNumberFormat="1" applyFont="1"/>
    <xf numFmtId="37" fontId="3" fillId="0" borderId="0" xfId="0" applyNumberFormat="1" applyFont="1"/>
    <xf numFmtId="165" fontId="3" fillId="0" borderId="0" xfId="0" applyNumberFormat="1" applyFont="1"/>
    <xf numFmtId="0" fontId="4" fillId="0" borderId="0" xfId="0" applyFont="1" applyAlignment="1">
      <alignment horizontal="center"/>
    </xf>
    <xf numFmtId="0" fontId="11" fillId="0" borderId="0" xfId="0" applyFont="1" applyAlignment="1">
      <alignment horizontal="center" vertical="center" wrapText="1"/>
    </xf>
    <xf numFmtId="0" fontId="3" fillId="0" borderId="0" xfId="0" applyFont="1"/>
    <xf numFmtId="0" fontId="5" fillId="0" borderId="0" xfId="0" applyFont="1" applyAlignment="1">
      <alignment horizontal="center" vertical="center" wrapText="1"/>
    </xf>
    <xf numFmtId="0" fontId="4" fillId="0" borderId="0" xfId="0" applyFont="1"/>
    <xf numFmtId="0" fontId="8" fillId="0" borderId="0" xfId="0" applyFont="1" applyAlignment="1">
      <alignment horizontal="center" vertical="center" wrapText="1"/>
    </xf>
  </cellXfs>
  <cellStyles count="3">
    <cellStyle name="Currency" xfId="1" builtinId="4"/>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 /><Relationship Id="rId3" Type="http://schemas.openxmlformats.org/officeDocument/2006/relationships/worksheet" Target="worksheets/sheet3.xml" /><Relationship Id="rId7" Type="http://schemas.openxmlformats.org/officeDocument/2006/relationships/worksheet" Target="worksheets/sheet7.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worksheet" Target="worksheets/sheet6.xml" /><Relationship Id="rId11" Type="http://schemas.openxmlformats.org/officeDocument/2006/relationships/calcChain" Target="calcChain.xml" /><Relationship Id="rId5" Type="http://schemas.openxmlformats.org/officeDocument/2006/relationships/worksheet" Target="worksheets/sheet5.xml" /><Relationship Id="rId10" Type="http://schemas.openxmlformats.org/officeDocument/2006/relationships/sharedStrings" Target="sharedStrings.xml" /><Relationship Id="rId4" Type="http://schemas.openxmlformats.org/officeDocument/2006/relationships/worksheet" Target="worksheets/sheet4.xml" /><Relationship Id="rId9" Type="http://schemas.openxmlformats.org/officeDocument/2006/relationships/styles" Target="styles.xml" /></Relationships>
</file>

<file path=xl/drawings/drawing1.xml><?xml version="1.0" encoding="utf-8"?>
<xdr:wsDr xmlns:xdr="http://schemas.openxmlformats.org/drawingml/2006/spreadsheetDrawing" xmlns:a="http://schemas.openxmlformats.org/drawingml/2006/main">
  <xdr:twoCellAnchor>
    <xdr:from>
      <xdr:col>0</xdr:col>
      <xdr:colOff>37353</xdr:colOff>
      <xdr:row>2</xdr:row>
      <xdr:rowOff>1</xdr:rowOff>
    </xdr:from>
    <xdr:to>
      <xdr:col>13</xdr:col>
      <xdr:colOff>395344</xdr:colOff>
      <xdr:row>52</xdr:row>
      <xdr:rowOff>22413</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37353" y="388472"/>
          <a:ext cx="8321638" cy="97341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Arial" panose="020B0604020202020204" pitchFamily="34" charset="0"/>
              <a:ea typeface="+mn-ea"/>
              <a:cs typeface="Arial" panose="020B0604020202020204" pitchFamily="34" charset="0"/>
            </a:rPr>
            <a:t>On the Analysis worksheet answer the following questions in the text box I have provided </a:t>
          </a:r>
          <a:r>
            <a:rPr lang="en-US" sz="1100" b="1" u="sng">
              <a:solidFill>
                <a:schemeClr val="dk1"/>
              </a:solidFill>
              <a:effectLst/>
              <a:latin typeface="Arial" panose="020B0604020202020204" pitchFamily="34" charset="0"/>
              <a:ea typeface="+mn-ea"/>
              <a:cs typeface="Arial" panose="020B0604020202020204" pitchFamily="34" charset="0"/>
            </a:rPr>
            <a:t>using the results of ratio analysis and common-size vertical analyses to explain your answer</a:t>
          </a:r>
          <a:r>
            <a:rPr lang="en-US" sz="1100">
              <a:solidFill>
                <a:schemeClr val="dk1"/>
              </a:solidFill>
              <a:effectLst/>
              <a:latin typeface="Arial" panose="020B0604020202020204" pitchFamily="34" charset="0"/>
              <a:ea typeface="+mn-ea"/>
              <a:cs typeface="Arial" panose="020B0604020202020204" pitchFamily="34" charset="0"/>
            </a:rPr>
            <a:t>.  You grade is based on you applying financial analysis to the specific results you have determined throughout part 2 analysis.  I am not looking for generic comments you have found on a website, but providing</a:t>
          </a:r>
          <a:r>
            <a:rPr lang="en-US" sz="1100" baseline="0">
              <a:solidFill>
                <a:schemeClr val="dk1"/>
              </a:solidFill>
              <a:effectLst/>
              <a:latin typeface="Arial" panose="020B0604020202020204" pitchFamily="34" charset="0"/>
              <a:ea typeface="+mn-ea"/>
              <a:cs typeface="Arial" panose="020B0604020202020204" pitchFamily="34" charset="0"/>
            </a:rPr>
            <a:t> specific comments on your analysis you have performed in this part of the case analysis for both companies</a:t>
          </a:r>
          <a:r>
            <a:rPr lang="en-US" sz="1100">
              <a:solidFill>
                <a:schemeClr val="dk1"/>
              </a:solidFill>
              <a:effectLst/>
              <a:latin typeface="Arial" panose="020B0604020202020204" pitchFamily="34" charset="0"/>
              <a:ea typeface="+mn-ea"/>
              <a:cs typeface="Arial" panose="020B0604020202020204" pitchFamily="34" charset="0"/>
            </a:rPr>
            <a:t>.</a:t>
          </a:r>
        </a:p>
        <a:p>
          <a:endParaRPr lang="en-US" sz="1100">
            <a:solidFill>
              <a:schemeClr val="dk1"/>
            </a:solidFill>
            <a:effectLst/>
            <a:latin typeface="Arial" panose="020B0604020202020204" pitchFamily="34" charset="0"/>
            <a:ea typeface="+mn-ea"/>
            <a:cs typeface="Arial" panose="020B0604020202020204" pitchFamily="34" charset="0"/>
          </a:endParaRPr>
        </a:p>
        <a:p>
          <a:r>
            <a:rPr lang="en-US" sz="1100" b="1">
              <a:solidFill>
                <a:schemeClr val="dk1"/>
              </a:solidFill>
              <a:effectLst/>
              <a:latin typeface="Arial" panose="020B0604020202020204" pitchFamily="34" charset="0"/>
              <a:ea typeface="+mn-ea"/>
              <a:cs typeface="Arial" panose="020B0604020202020204" pitchFamily="34" charset="0"/>
            </a:rPr>
            <a:t>a. Compare the </a:t>
          </a:r>
          <a:r>
            <a:rPr lang="en-US" sz="1100" b="1" u="sng">
              <a:solidFill>
                <a:schemeClr val="dk1"/>
              </a:solidFill>
              <a:effectLst/>
              <a:latin typeface="Arial" panose="020B0604020202020204" pitchFamily="34" charset="0"/>
              <a:ea typeface="+mn-ea"/>
              <a:cs typeface="Arial" panose="020B0604020202020204" pitchFamily="34" charset="0"/>
            </a:rPr>
            <a:t>common size</a:t>
          </a:r>
          <a:r>
            <a:rPr lang="en-US" sz="1100" b="1" u="sng" baseline="0">
              <a:solidFill>
                <a:schemeClr val="dk1"/>
              </a:solidFill>
              <a:effectLst/>
              <a:latin typeface="Arial" panose="020B0604020202020204" pitchFamily="34" charset="0"/>
              <a:ea typeface="+mn-ea"/>
              <a:cs typeface="Arial" panose="020B0604020202020204" pitchFamily="34" charset="0"/>
            </a:rPr>
            <a:t> balance sheet statements </a:t>
          </a:r>
          <a:r>
            <a:rPr lang="en-US" sz="1100" b="1" u="sng">
              <a:solidFill>
                <a:schemeClr val="dk1"/>
              </a:solidFill>
              <a:effectLst/>
              <a:latin typeface="Arial" panose="020B0604020202020204" pitchFamily="34" charset="0"/>
              <a:ea typeface="+mn-ea"/>
              <a:cs typeface="Arial" panose="020B0604020202020204" pitchFamily="34" charset="0"/>
            </a:rPr>
            <a:t>of each company.</a:t>
          </a:r>
          <a:r>
            <a:rPr lang="en-US" sz="1100" b="1">
              <a:solidFill>
                <a:schemeClr val="dk1"/>
              </a:solidFill>
              <a:effectLst/>
              <a:latin typeface="Arial" panose="020B0604020202020204" pitchFamily="34" charset="0"/>
              <a:ea typeface="+mn-ea"/>
              <a:cs typeface="Arial" panose="020B0604020202020204" pitchFamily="34" charset="0"/>
            </a:rPr>
            <a:t>  Explain and identify two major differences over time </a:t>
          </a:r>
          <a:r>
            <a:rPr lang="en-US" sz="1100" b="1" u="sng">
              <a:solidFill>
                <a:schemeClr val="dk1"/>
              </a:solidFill>
              <a:effectLst/>
              <a:latin typeface="Arial" panose="020B0604020202020204" pitchFamily="34" charset="0"/>
              <a:ea typeface="+mn-ea"/>
              <a:cs typeface="Arial" panose="020B0604020202020204" pitchFamily="34" charset="0"/>
            </a:rPr>
            <a:t>and/or</a:t>
          </a:r>
          <a:r>
            <a:rPr lang="en-US" sz="1100" b="1">
              <a:solidFill>
                <a:schemeClr val="dk1"/>
              </a:solidFill>
              <a:effectLst/>
              <a:latin typeface="Arial" panose="020B0604020202020204" pitchFamily="34" charset="0"/>
              <a:ea typeface="+mn-ea"/>
              <a:cs typeface="Arial" panose="020B0604020202020204" pitchFamily="34" charset="0"/>
            </a:rPr>
            <a:t> between the companies using the common-size balance sheet statement analyses.  You need to be provide at least two common-size percentages for each company in your comparison comments.  </a:t>
          </a:r>
        </a:p>
        <a:p>
          <a:endParaRPr lang="en-US" sz="1100" b="0">
            <a:solidFill>
              <a:schemeClr val="dk1"/>
            </a:solidFill>
            <a:effectLst/>
            <a:latin typeface="Arial" panose="020B0604020202020204" pitchFamily="34" charset="0"/>
            <a:ea typeface="+mn-ea"/>
            <a:cs typeface="Arial" panose="020B0604020202020204" pitchFamily="34" charset="0"/>
          </a:endParaRPr>
        </a:p>
        <a:p>
          <a:r>
            <a:rPr lang="en-US" sz="1100" b="0">
              <a:solidFill>
                <a:schemeClr val="dk1"/>
              </a:solidFill>
              <a:effectLst/>
              <a:latin typeface="Arial" panose="020B0604020202020204" pitchFamily="34" charset="0"/>
              <a:ea typeface="+mn-ea"/>
              <a:cs typeface="Arial" panose="020B0604020202020204" pitchFamily="34" charset="0"/>
            </a:rPr>
            <a:t>I noticed that Target had a larger percentage of its assets made up of inventory compared to Dollar Tree, 20.79% to 16.56% respectively.  I also noticed that Target has a larger percentage of long-term debt than Dollar Tree, making up 22.51% of total liabilities. Dollar Tree's long-term debt represents 15.59%.</a:t>
          </a:r>
        </a:p>
        <a:p>
          <a:endParaRPr lang="en-US" sz="1100" b="1">
            <a:solidFill>
              <a:schemeClr val="dk1"/>
            </a:solidFill>
            <a:effectLst/>
            <a:latin typeface="Arial" panose="020B0604020202020204" pitchFamily="34" charset="0"/>
            <a:ea typeface="+mn-ea"/>
            <a:cs typeface="Arial" panose="020B0604020202020204" pitchFamily="34" charset="0"/>
          </a:endParaRPr>
        </a:p>
        <a:p>
          <a:endParaRPr lang="en-US" sz="1100" b="1">
            <a:solidFill>
              <a:schemeClr val="dk1"/>
            </a:solidFill>
            <a:effectLst/>
            <a:latin typeface="Arial" panose="020B0604020202020204" pitchFamily="34" charset="0"/>
            <a:ea typeface="+mn-ea"/>
            <a:cs typeface="Arial" panose="020B0604020202020204" pitchFamily="34" charset="0"/>
          </a:endParaRPr>
        </a:p>
        <a:p>
          <a:endParaRPr lang="en-US" sz="1100" b="1">
            <a:solidFill>
              <a:schemeClr val="dk1"/>
            </a:solidFill>
            <a:effectLst/>
            <a:latin typeface="Arial" panose="020B0604020202020204" pitchFamily="34" charset="0"/>
            <a:ea typeface="+mn-ea"/>
            <a:cs typeface="Arial" panose="020B0604020202020204" pitchFamily="34" charset="0"/>
          </a:endParaRPr>
        </a:p>
        <a:p>
          <a:r>
            <a:rPr lang="en-US" sz="1100" b="1">
              <a:solidFill>
                <a:schemeClr val="dk1"/>
              </a:solidFill>
              <a:effectLst/>
              <a:latin typeface="Arial" panose="020B0604020202020204" pitchFamily="34" charset="0"/>
              <a:ea typeface="+mn-ea"/>
              <a:cs typeface="Arial" panose="020B0604020202020204" pitchFamily="34" charset="0"/>
            </a:rPr>
            <a:t>b.  Which company is more profitable?  Discuss specifically which accounts impacted profitability.   Provide at least two common-size percentages for each company in your comparison comments.   Which statement are you using to make your assessment on profitability?   Compare the percentage of profit margin ratio in your ratio analysis in #3 over the past 2 years.  Have there been changes in this ratio from the past year?</a:t>
          </a:r>
        </a:p>
        <a:p>
          <a:endParaRPr lang="en-US" sz="1100" b="0">
            <a:solidFill>
              <a:schemeClr val="tx1"/>
            </a:solidFill>
            <a:effectLst/>
            <a:latin typeface="Arial" panose="020B0604020202020204" pitchFamily="34" charset="0"/>
            <a:ea typeface="+mn-ea"/>
            <a:cs typeface="Arial" panose="020B0604020202020204" pitchFamily="34" charset="0"/>
          </a:endParaRPr>
        </a:p>
        <a:p>
          <a:r>
            <a:rPr lang="en-US" sz="1100" b="0">
              <a:solidFill>
                <a:schemeClr val="tx1"/>
              </a:solidFill>
              <a:effectLst/>
              <a:latin typeface="Arial" panose="020B0604020202020204" pitchFamily="34" charset="0"/>
              <a:ea typeface="+mn-ea"/>
              <a:cs typeface="Arial" panose="020B0604020202020204" pitchFamily="34" charset="0"/>
            </a:rPr>
            <a:t>Looking at their income statements, i would say Dollar Tree is more profitable. The two lines i considered most were Net Income/Earnings and Operating Income. Each of these, Dollar Tree had a larger percentage for net income, 5.26% for Dollar Tree to Target's 4.67% as well as 7.40% to 6.99%  for operating income. Dollar Tree also had lower expenses compared to Target with the size and scale of both businesses. Both have seen increases to their profit margins, but Follar Tree has had a more significant increase.</a:t>
          </a:r>
          <a:r>
            <a:rPr lang="en-US" sz="1100" b="1">
              <a:solidFill>
                <a:srgbClr val="FF0000"/>
              </a:solidFill>
              <a:effectLst/>
              <a:latin typeface="Arial" panose="020B0604020202020204" pitchFamily="34" charset="0"/>
              <a:ea typeface="+mn-ea"/>
              <a:cs typeface="Arial" panose="020B0604020202020204" pitchFamily="34" charset="0"/>
            </a:rPr>
            <a:t> </a:t>
          </a:r>
        </a:p>
        <a:p>
          <a:endParaRPr lang="en-US" sz="1100" b="1">
            <a:solidFill>
              <a:srgbClr val="FF0000"/>
            </a:solidFill>
            <a:effectLst/>
            <a:latin typeface="Arial" panose="020B0604020202020204" pitchFamily="34" charset="0"/>
            <a:ea typeface="+mn-ea"/>
            <a:cs typeface="Arial" panose="020B0604020202020204" pitchFamily="34" charset="0"/>
          </a:endParaRPr>
        </a:p>
        <a:p>
          <a:endParaRPr lang="en-US" sz="1100" b="1">
            <a:solidFill>
              <a:schemeClr val="dk1"/>
            </a:solidFill>
            <a:effectLst/>
            <a:latin typeface="Arial" panose="020B0604020202020204" pitchFamily="34" charset="0"/>
            <a:ea typeface="+mn-ea"/>
            <a:cs typeface="Arial" panose="020B0604020202020204" pitchFamily="34" charset="0"/>
          </a:endParaRPr>
        </a:p>
        <a:p>
          <a:r>
            <a:rPr lang="en-US" sz="1100" b="1">
              <a:solidFill>
                <a:schemeClr val="dk1"/>
              </a:solidFill>
              <a:effectLst/>
              <a:latin typeface="Arial" panose="020B0604020202020204" pitchFamily="34" charset="0"/>
              <a:ea typeface="+mn-ea"/>
              <a:cs typeface="Arial" panose="020B0604020202020204" pitchFamily="34" charset="0"/>
            </a:rPr>
            <a:t>c. Explain how the Return on Equity (ROE) has changed over time for each company?  Explain how the profit margin, asset turnover, and financial leverage impacted ROE for each company. Provide the amount of the ratios for each of the companies in your explanation.  Include a discussion of </a:t>
          </a:r>
          <a:r>
            <a:rPr lang="en-US" sz="1100" b="1" u="sng">
              <a:solidFill>
                <a:schemeClr val="dk1"/>
              </a:solidFill>
              <a:effectLst/>
              <a:latin typeface="Arial" panose="020B0604020202020204" pitchFamily="34" charset="0"/>
              <a:ea typeface="+mn-ea"/>
              <a:cs typeface="Arial" panose="020B0604020202020204" pitchFamily="34" charset="0"/>
            </a:rPr>
            <a:t>changes</a:t>
          </a:r>
          <a:r>
            <a:rPr lang="en-US" sz="1100" b="1">
              <a:solidFill>
                <a:schemeClr val="dk1"/>
              </a:solidFill>
              <a:effectLst/>
              <a:latin typeface="Arial" panose="020B0604020202020204" pitchFamily="34" charset="0"/>
              <a:ea typeface="+mn-ea"/>
              <a:cs typeface="Arial" panose="020B0604020202020204" pitchFamily="34" charset="0"/>
            </a:rPr>
            <a:t> in profit margin, asset turnover, and financial leverage.   Explain what each ratio is measuring.   You need to identify</a:t>
          </a:r>
          <a:r>
            <a:rPr lang="en-US" sz="1100" b="1" baseline="0">
              <a:solidFill>
                <a:schemeClr val="dk1"/>
              </a:solidFill>
              <a:effectLst/>
              <a:latin typeface="Arial" panose="020B0604020202020204" pitchFamily="34" charset="0"/>
              <a:ea typeface="+mn-ea"/>
              <a:cs typeface="Arial" panose="020B0604020202020204" pitchFamily="34" charset="0"/>
            </a:rPr>
            <a:t> the specific company ratios you computed in #3. </a:t>
          </a:r>
          <a:br>
            <a:rPr lang="en-US" sz="1100">
              <a:solidFill>
                <a:schemeClr val="dk1"/>
              </a:solidFill>
              <a:effectLst/>
              <a:latin typeface="Arial" panose="020B0604020202020204" pitchFamily="34" charset="0"/>
              <a:ea typeface="+mn-ea"/>
              <a:cs typeface="Arial" panose="020B0604020202020204" pitchFamily="34" charset="0"/>
            </a:rPr>
          </a:br>
          <a:endParaRPr lang="en-US" sz="1100" b="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solidFill>
                <a:schemeClr val="dk1"/>
              </a:solidFill>
              <a:effectLst/>
              <a:latin typeface="Arial" panose="020B0604020202020204" pitchFamily="34" charset="0"/>
              <a:ea typeface="+mn-ea"/>
              <a:cs typeface="Arial" panose="020B0604020202020204" pitchFamily="34" charset="0"/>
            </a:rPr>
            <a:t>Both companies saw an increase in ROE as profit margins increased from 3.50% to 5.26% for Dollar Tree and 4.20% to 4.67% for Target. Target ends up having a higher ROE because it was able to improve its asset turnover and financial leverage YOY compared to Dollar Tree.  Looking at asset turnover, Target's ratio improves to 1.99 while Dollar Tree sits with a ratio of 1.27. Target also dramatically improved its financial leverage (from 2.34 to 1.28) while Dollar Tree had to rely more on debt, changing their ratio to 2.97, up from 2.78 in 2020.</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1">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1">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1">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Arial" panose="020B0604020202020204" pitchFamily="34" charset="0"/>
              <a:ea typeface="+mn-ea"/>
              <a:cs typeface="Arial" panose="020B0604020202020204" pitchFamily="34" charset="0"/>
            </a:rPr>
            <a:t>d. Explain what liquidity means.  Which company is more liquid? Why? You must discuss the relevant ratio(s) that support your answer to this question from the work you completed in #3.</a:t>
          </a:r>
        </a:p>
        <a:p>
          <a:endParaRPr lang="en-US" sz="1100" b="0">
            <a:solidFill>
              <a:schemeClr val="dk1"/>
            </a:solidFill>
            <a:effectLst/>
            <a:latin typeface="Arial" panose="020B0604020202020204" pitchFamily="34" charset="0"/>
            <a:ea typeface="+mn-ea"/>
            <a:cs typeface="Arial" panose="020B0604020202020204" pitchFamily="34" charset="0"/>
          </a:endParaRPr>
        </a:p>
        <a:p>
          <a:r>
            <a:rPr lang="en-US" sz="1100" b="0">
              <a:solidFill>
                <a:schemeClr val="dk1"/>
              </a:solidFill>
              <a:effectLst/>
              <a:latin typeface="Arial" panose="020B0604020202020204" pitchFamily="34" charset="0"/>
              <a:ea typeface="+mn-ea"/>
              <a:cs typeface="Arial" panose="020B0604020202020204" pitchFamily="34" charset="0"/>
            </a:rPr>
            <a:t>Liquidity measures a company's ability to turn assets into cash to cover short term obligations. I would say Target is more liquid, given it's financial leverage and assest turnover. It is lesss reliant on debt and is selling through inventories at a high rate.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1">
            <a:solidFill>
              <a:srgbClr val="0070C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1">
            <a:solidFill>
              <a:srgbClr val="0070C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1">
            <a:solidFill>
              <a:srgbClr val="0070C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1">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1">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Arial" panose="020B0604020202020204" pitchFamily="34" charset="0"/>
              <a:ea typeface="+mn-ea"/>
              <a:cs typeface="Arial" panose="020B0604020202020204" pitchFamily="34" charset="0"/>
            </a:rPr>
            <a:t>e. Explain what solvency means.  Which company is more solvent?  Why?  You must discuss the relevant ratio(s) that support your answer to this question from the work you completed in #3.</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solidFill>
                <a:schemeClr val="dk1"/>
              </a:solidFill>
              <a:effectLst/>
              <a:latin typeface="Arial" panose="020B0604020202020204" pitchFamily="34" charset="0"/>
              <a:ea typeface="+mn-ea"/>
              <a:cs typeface="Arial" panose="020B0604020202020204" pitchFamily="34" charset="0"/>
            </a:rPr>
            <a:t>Solvency is a company's ability to meet its its long-term debt obligations. For this I would also say Target is more solvent, primarily due to its financial leverage and being less reliant on debt to finance its operations.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828675</xdr:colOff>
      <xdr:row>20</xdr:row>
      <xdr:rowOff>85725</xdr:rowOff>
    </xdr:from>
    <xdr:to>
      <xdr:col>8</xdr:col>
      <xdr:colOff>447675</xdr:colOff>
      <xdr:row>35</xdr:row>
      <xdr:rowOff>152400</xdr:rowOff>
    </xdr:to>
    <xdr:sp macro="" textlink="">
      <xdr:nvSpPr>
        <xdr:cNvPr id="2" name="TextBox 1">
          <a:extLst>
            <a:ext uri="{FF2B5EF4-FFF2-40B4-BE49-F238E27FC236}">
              <a16:creationId xmlns:a16="http://schemas.microsoft.com/office/drawing/2014/main" id="{00000000-0008-0000-0600-000002000000}"/>
            </a:ext>
          </a:extLst>
        </xdr:cNvPr>
        <xdr:cNvSpPr txBox="1"/>
      </xdr:nvSpPr>
      <xdr:spPr>
        <a:xfrm>
          <a:off x="828675" y="3857625"/>
          <a:ext cx="9286875" cy="2781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Arial" panose="020B0604020202020204" pitchFamily="34" charset="0"/>
              <a:ea typeface="+mn-ea"/>
              <a:cs typeface="Arial" panose="020B0604020202020204" pitchFamily="34" charset="0"/>
            </a:rPr>
            <a:t>You will be penalized 20% of the grade if it is turned in after the due date but no later than 48 hours from due date.  </a:t>
          </a:r>
          <a:r>
            <a:rPr lang="en-US" sz="1100" b="1" u="sng">
              <a:solidFill>
                <a:schemeClr val="dk1"/>
              </a:solidFill>
              <a:effectLst/>
              <a:latin typeface="Arial" panose="020B0604020202020204" pitchFamily="34" charset="0"/>
              <a:ea typeface="+mn-ea"/>
              <a:cs typeface="Arial" panose="020B0604020202020204" pitchFamily="34" charset="0"/>
            </a:rPr>
            <a:t>You will earn a zero</a:t>
          </a:r>
          <a:r>
            <a:rPr lang="en-US" sz="1100" b="1">
              <a:solidFill>
                <a:schemeClr val="dk1"/>
              </a:solidFill>
              <a:effectLst/>
              <a:latin typeface="Arial" panose="020B0604020202020204" pitchFamily="34" charset="0"/>
              <a:ea typeface="+mn-ea"/>
              <a:cs typeface="Arial" panose="020B0604020202020204" pitchFamily="34" charset="0"/>
            </a:rPr>
            <a:t> for this part of the case if not turned in by the 48-hour late penalty deadline.</a:t>
          </a:r>
          <a:r>
            <a:rPr lang="en-US" sz="1100">
              <a:solidFill>
                <a:schemeClr val="dk1"/>
              </a:solidFill>
              <a:effectLst/>
              <a:latin typeface="Arial" panose="020B0604020202020204" pitchFamily="34" charset="0"/>
              <a:ea typeface="+mn-ea"/>
              <a:cs typeface="Arial" panose="020B0604020202020204" pitchFamily="34" charset="0"/>
            </a:rPr>
            <a:t>  </a:t>
          </a:r>
        </a:p>
        <a:p>
          <a:endParaRPr lang="en-US" sz="1100">
            <a:solidFill>
              <a:schemeClr val="dk1"/>
            </a:solidFill>
            <a:effectLst/>
            <a:latin typeface="Arial" panose="020B0604020202020204" pitchFamily="34" charset="0"/>
            <a:ea typeface="+mn-ea"/>
            <a:cs typeface="Arial" panose="020B0604020202020204" pitchFamily="34" charset="0"/>
          </a:endParaRPr>
        </a:p>
        <a:p>
          <a:r>
            <a:rPr lang="en-US" sz="1100" b="1">
              <a:solidFill>
                <a:schemeClr val="dk1"/>
              </a:solidFill>
              <a:effectLst/>
              <a:latin typeface="Arial" panose="020B0604020202020204" pitchFamily="34" charset="0"/>
              <a:ea typeface="+mn-ea"/>
              <a:cs typeface="Arial" panose="020B0604020202020204" pitchFamily="34" charset="0"/>
            </a:rPr>
            <a:t>Academic Honesty Policy:</a:t>
          </a:r>
          <a:r>
            <a:rPr lang="en-US" sz="1100">
              <a:solidFill>
                <a:schemeClr val="dk1"/>
              </a:solidFill>
              <a:effectLst/>
              <a:latin typeface="Arial" panose="020B0604020202020204" pitchFamily="34" charset="0"/>
              <a:ea typeface="+mn-ea"/>
              <a:cs typeface="Arial" panose="020B0604020202020204" pitchFamily="34" charset="0"/>
            </a:rPr>
            <a:t> Each student is assumed to be a mature and responsible adult with high academic and moral standards.  There is no place in the business profession or the classroom for dishonesty.  Therefore, any student found cheating or presenting material in a dishonest fashion would earn a course grade of “F.”  </a:t>
          </a:r>
        </a:p>
        <a:p>
          <a:r>
            <a:rPr lang="en-US" sz="1100">
              <a:solidFill>
                <a:schemeClr val="dk1"/>
              </a:solidFill>
              <a:effectLst/>
              <a:latin typeface="Arial" panose="020B0604020202020204" pitchFamily="34" charset="0"/>
              <a:ea typeface="+mn-ea"/>
              <a:cs typeface="Arial" panose="020B0604020202020204" pitchFamily="34" charset="0"/>
            </a:rPr>
            <a:t>Examples of presenting material in a dishonest fashion include but are not limited to the following:</a:t>
          </a:r>
        </a:p>
        <a:p>
          <a:pPr lvl="0"/>
          <a:r>
            <a:rPr lang="en-US" sz="1100">
              <a:solidFill>
                <a:schemeClr val="dk1"/>
              </a:solidFill>
              <a:effectLst/>
              <a:latin typeface="Arial" panose="020B0604020202020204" pitchFamily="34" charset="0"/>
              <a:ea typeface="+mn-ea"/>
              <a:cs typeface="Arial" panose="020B0604020202020204" pitchFamily="34" charset="0"/>
            </a:rPr>
            <a:t>Using solution material that was previously posted in another class or term </a:t>
          </a:r>
        </a:p>
        <a:p>
          <a:pPr lvl="0"/>
          <a:r>
            <a:rPr lang="en-US" sz="1100">
              <a:solidFill>
                <a:schemeClr val="dk1"/>
              </a:solidFill>
              <a:effectLst/>
              <a:latin typeface="Arial" panose="020B0604020202020204" pitchFamily="34" charset="0"/>
              <a:ea typeface="+mn-ea"/>
              <a:cs typeface="Arial" panose="020B0604020202020204" pitchFamily="34" charset="0"/>
            </a:rPr>
            <a:t>Using a case solution from a previous term and making modifications to this previous case solution</a:t>
          </a:r>
        </a:p>
        <a:p>
          <a:pPr lvl="0"/>
          <a:r>
            <a:rPr lang="en-US" sz="1100">
              <a:solidFill>
                <a:schemeClr val="dk1"/>
              </a:solidFill>
              <a:effectLst/>
              <a:latin typeface="Arial" panose="020B0604020202020204" pitchFamily="34" charset="0"/>
              <a:ea typeface="+mn-ea"/>
              <a:cs typeface="Arial" panose="020B0604020202020204" pitchFamily="34" charset="0"/>
            </a:rPr>
            <a:t>Using a student's work from a previous or current term  </a:t>
          </a:r>
        </a:p>
        <a:p>
          <a:r>
            <a:rPr lang="en-US" sz="1100">
              <a:solidFill>
                <a:schemeClr val="dk1"/>
              </a:solidFill>
              <a:effectLst/>
              <a:latin typeface="Arial" panose="020B0604020202020204" pitchFamily="34" charset="0"/>
              <a:ea typeface="+mn-ea"/>
              <a:cs typeface="Arial" panose="020B0604020202020204" pitchFamily="34" charset="0"/>
            </a:rPr>
            <a:t>You should </a:t>
          </a:r>
          <a:r>
            <a:rPr lang="en-US" sz="1100" u="sng">
              <a:solidFill>
                <a:schemeClr val="dk1"/>
              </a:solidFill>
              <a:effectLst/>
              <a:latin typeface="Arial" panose="020B0604020202020204" pitchFamily="34" charset="0"/>
              <a:ea typeface="+mn-ea"/>
              <a:cs typeface="Arial" panose="020B0604020202020204" pitchFamily="34" charset="0"/>
            </a:rPr>
            <a:t>not exchange files</a:t>
          </a:r>
          <a:r>
            <a:rPr lang="en-US" sz="1100">
              <a:solidFill>
                <a:schemeClr val="dk1"/>
              </a:solidFill>
              <a:effectLst/>
              <a:latin typeface="Arial" panose="020B0604020202020204" pitchFamily="34" charset="0"/>
              <a:ea typeface="+mn-ea"/>
              <a:cs typeface="Arial" panose="020B0604020202020204" pitchFamily="34" charset="0"/>
            </a:rPr>
            <a:t> or </a:t>
          </a:r>
          <a:r>
            <a:rPr lang="en-US" sz="1100" u="sng">
              <a:solidFill>
                <a:schemeClr val="dk1"/>
              </a:solidFill>
              <a:effectLst/>
              <a:latin typeface="Arial" panose="020B0604020202020204" pitchFamily="34" charset="0"/>
              <a:ea typeface="+mn-ea"/>
              <a:cs typeface="Arial" panose="020B0604020202020204" pitchFamily="34" charset="0"/>
            </a:rPr>
            <a:t>solutions with your fellow classmates.</a:t>
          </a:r>
          <a:r>
            <a:rPr lang="en-US" sz="1100">
              <a:solidFill>
                <a:schemeClr val="dk1"/>
              </a:solidFill>
              <a:effectLst/>
              <a:latin typeface="Arial" panose="020B0604020202020204" pitchFamily="34" charset="0"/>
              <a:ea typeface="+mn-ea"/>
              <a:cs typeface="Arial" panose="020B0604020202020204" pitchFamily="34" charset="0"/>
            </a:rPr>
            <a:t>  You can work with tutors on concepts, but you cannot have a tutor work with you on a specific graded assignment.  Remember, it does not matter what type of assignment it is, if you are found cheating you will receive an “F” for the course and Bellevue University will be informed of your actions for further proceedings.  </a:t>
          </a: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3" Type="http://schemas.openxmlformats.org/officeDocument/2006/relationships/comments" Target="../comments1.xml" /><Relationship Id="rId2" Type="http://schemas.openxmlformats.org/officeDocument/2006/relationships/vmlDrawing" Target="../drawings/vmlDrawing1.vml" /><Relationship Id="rId1" Type="http://schemas.openxmlformats.org/officeDocument/2006/relationships/printerSettings" Target="../printerSettings/printerSettings1.bin" /></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 /></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 /><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5"/>
  <sheetViews>
    <sheetView topLeftCell="A21" workbookViewId="0">
      <selection activeCell="B45" sqref="B45"/>
    </sheetView>
  </sheetViews>
  <sheetFormatPr defaultColWidth="9.14453125" defaultRowHeight="13.5" x14ac:dyDescent="0.15"/>
  <cols>
    <col min="1" max="1" width="59.59375" style="2" customWidth="1"/>
    <col min="2" max="3" width="13.98828125" style="2" customWidth="1"/>
    <col min="4" max="5" width="14.9296875" style="2" customWidth="1"/>
    <col min="6" max="6" width="34.97265625" style="2" customWidth="1"/>
    <col min="7" max="7" width="9.14453125" style="2"/>
    <col min="8" max="8" width="33.62890625" style="2" customWidth="1"/>
    <col min="9" max="16384" width="9.14453125" style="2"/>
  </cols>
  <sheetData>
    <row r="1" spans="1:6" ht="54.75" customHeight="1" x14ac:dyDescent="0.15">
      <c r="A1" s="1" t="s">
        <v>133</v>
      </c>
      <c r="F1" s="10" t="s">
        <v>117</v>
      </c>
    </row>
    <row r="2" spans="1:6" x14ac:dyDescent="0.15">
      <c r="A2" s="16" t="s">
        <v>115</v>
      </c>
      <c r="B2" s="55" t="s">
        <v>118</v>
      </c>
      <c r="C2" s="55"/>
      <c r="D2" s="55" t="s">
        <v>119</v>
      </c>
      <c r="E2" s="55"/>
    </row>
    <row r="3" spans="1:6" x14ac:dyDescent="0.15">
      <c r="A3" s="7" t="s">
        <v>120</v>
      </c>
      <c r="B3" s="11" t="s">
        <v>17</v>
      </c>
      <c r="C3" s="11" t="s">
        <v>18</v>
      </c>
      <c r="D3" s="11" t="s">
        <v>17</v>
      </c>
      <c r="E3" s="11" t="s">
        <v>18</v>
      </c>
    </row>
    <row r="4" spans="1:6" x14ac:dyDescent="0.15">
      <c r="A4" s="17" t="s">
        <v>41</v>
      </c>
    </row>
    <row r="5" spans="1:6" x14ac:dyDescent="0.15">
      <c r="A5" s="18" t="s">
        <v>42</v>
      </c>
      <c r="B5" s="19">
        <v>1416.7</v>
      </c>
      <c r="C5" s="19">
        <v>539.20000000000005</v>
      </c>
      <c r="D5" s="33">
        <f>B5/B16</f>
        <v>6.8452841128720535E-2</v>
      </c>
      <c r="E5" s="33">
        <f>C5/C16</f>
        <v>2.7545901321099797E-2</v>
      </c>
    </row>
    <row r="6" spans="1:6" x14ac:dyDescent="0.15">
      <c r="A6" s="18" t="s">
        <v>43</v>
      </c>
      <c r="B6" s="20">
        <v>3427</v>
      </c>
      <c r="C6" s="20">
        <v>3522</v>
      </c>
      <c r="D6" s="33">
        <f>B6/B16</f>
        <v>0.16558755315036722</v>
      </c>
      <c r="E6" s="33">
        <f>C6/C16</f>
        <v>0.17992704831771789</v>
      </c>
      <c r="F6" s="53"/>
    </row>
    <row r="7" spans="1:6" x14ac:dyDescent="0.15">
      <c r="A7" s="18" t="s">
        <v>44</v>
      </c>
      <c r="B7" s="21">
        <v>207.1</v>
      </c>
      <c r="C7" s="21">
        <v>208.2</v>
      </c>
      <c r="D7" s="33">
        <f>B7/B16</f>
        <v>1.0006764592191728E-2</v>
      </c>
      <c r="E7" s="33">
        <f>C7/C16</f>
        <v>1.0636232668866798E-2</v>
      </c>
    </row>
    <row r="8" spans="1:6" ht="14.25" thickBot="1" x14ac:dyDescent="0.2">
      <c r="A8" s="18" t="s">
        <v>45</v>
      </c>
      <c r="B8" s="24">
        <v>5050.8</v>
      </c>
      <c r="C8" s="24">
        <v>4269.3999999999996</v>
      </c>
      <c r="D8" s="34">
        <f>B8/B16</f>
        <v>0.24404715887127948</v>
      </c>
      <c r="E8" s="34">
        <f>C8/C16</f>
        <v>0.21810918230768445</v>
      </c>
    </row>
    <row r="9" spans="1:6" ht="26.25" x14ac:dyDescent="0.15">
      <c r="A9" s="18" t="s">
        <v>46</v>
      </c>
      <c r="B9" s="23">
        <v>4116.3</v>
      </c>
      <c r="C9" s="23">
        <v>3881.8</v>
      </c>
      <c r="D9" s="33">
        <f>B9/B16</f>
        <v>0.19889350599149594</v>
      </c>
      <c r="E9" s="33">
        <f>C9/C16</f>
        <v>0.19830801140253188</v>
      </c>
      <c r="F9" s="54"/>
    </row>
    <row r="10" spans="1:6" x14ac:dyDescent="0.15">
      <c r="A10" s="18" t="s">
        <v>47</v>
      </c>
      <c r="B10" s="21">
        <v>46.9</v>
      </c>
      <c r="C10" s="21">
        <v>46.8</v>
      </c>
      <c r="D10" s="33">
        <f>B10/B16</f>
        <v>2.2661383842288363E-3</v>
      </c>
      <c r="E10" s="33">
        <f>C10/C16</f>
        <v>2.3908534529441215E-3</v>
      </c>
    </row>
    <row r="11" spans="1:6" x14ac:dyDescent="0.15">
      <c r="A11" s="18" t="s">
        <v>48</v>
      </c>
      <c r="B11" s="21">
        <v>6324.1</v>
      </c>
      <c r="C11" s="20">
        <v>6225</v>
      </c>
      <c r="D11" s="33">
        <f>B11/B16</f>
        <v>0.30557112485504445</v>
      </c>
      <c r="E11" s="33">
        <f>C11/C16</f>
        <v>0.31801416120891363</v>
      </c>
    </row>
    <row r="12" spans="1:6" x14ac:dyDescent="0.15">
      <c r="A12" s="18" t="s">
        <v>49</v>
      </c>
      <c r="B12" s="21">
        <v>1984.4</v>
      </c>
      <c r="C12" s="21">
        <v>1983.3</v>
      </c>
      <c r="D12" s="33">
        <f>B12/B16</f>
        <v>9.5883262466177038E-2</v>
      </c>
      <c r="E12" s="33">
        <f>C12/C16</f>
        <v>0.10132007806034352</v>
      </c>
    </row>
    <row r="13" spans="1:6" x14ac:dyDescent="0.15">
      <c r="A13" s="18" t="s">
        <v>50</v>
      </c>
      <c r="B13" s="20">
        <v>3100</v>
      </c>
      <c r="C13" s="20">
        <v>3100</v>
      </c>
      <c r="D13" s="33">
        <f>B13/B16</f>
        <v>0.14978739853111711</v>
      </c>
      <c r="E13" s="33">
        <f>C13/C16</f>
        <v>0.15836849795142685</v>
      </c>
    </row>
    <row r="14" spans="1:6" x14ac:dyDescent="0.15">
      <c r="A14" s="18" t="s">
        <v>51</v>
      </c>
      <c r="B14" s="21">
        <v>23.2</v>
      </c>
      <c r="C14" s="21">
        <v>24.4</v>
      </c>
      <c r="D14" s="33">
        <f>B14/B16</f>
        <v>1.1209895632006185E-3</v>
      </c>
      <c r="E14" s="33">
        <f>C14/C16</f>
        <v>1.2465133387144565E-3</v>
      </c>
    </row>
    <row r="15" spans="1:6" x14ac:dyDescent="0.15">
      <c r="A15" s="18" t="s">
        <v>52</v>
      </c>
      <c r="B15" s="21">
        <v>50.3</v>
      </c>
      <c r="C15" s="21">
        <v>43.9</v>
      </c>
      <c r="D15" s="33">
        <f>B15/B16</f>
        <v>2.4304213374565131E-3</v>
      </c>
      <c r="E15" s="33">
        <f>C15/C16</f>
        <v>2.2427022774411738E-3</v>
      </c>
    </row>
    <row r="16" spans="1:6" ht="14.25" thickBot="1" x14ac:dyDescent="0.2">
      <c r="A16" s="18" t="s">
        <v>53</v>
      </c>
      <c r="B16" s="25">
        <v>20696</v>
      </c>
      <c r="C16" s="26">
        <v>19574.599999999999</v>
      </c>
      <c r="D16" s="35">
        <f>B16/B16</f>
        <v>1</v>
      </c>
      <c r="E16" s="35">
        <f>C16/C16</f>
        <v>1</v>
      </c>
    </row>
    <row r="17" spans="1:5" ht="14.25" thickTop="1" x14ac:dyDescent="0.15">
      <c r="A17" s="17" t="s">
        <v>54</v>
      </c>
      <c r="D17" s="33"/>
      <c r="E17" s="33"/>
    </row>
    <row r="18" spans="1:5" x14ac:dyDescent="0.15">
      <c r="A18" s="18" t="s">
        <v>55</v>
      </c>
      <c r="B18" s="20">
        <v>0</v>
      </c>
      <c r="C18" s="20">
        <v>250</v>
      </c>
      <c r="D18" s="33">
        <f>B18/B38</f>
        <v>0</v>
      </c>
      <c r="E18" s="33">
        <f>C18/C38</f>
        <v>1.277165306059894E-2</v>
      </c>
    </row>
    <row r="19" spans="1:5" x14ac:dyDescent="0.15">
      <c r="A19" s="18" t="s">
        <v>56</v>
      </c>
      <c r="B19" s="21">
        <v>1348.2</v>
      </c>
      <c r="C19" s="21">
        <v>1279.3</v>
      </c>
      <c r="D19" s="33">
        <f>B19/B38</f>
        <v>6.5143022806339393E-2</v>
      </c>
      <c r="E19" s="33">
        <f>C19/C38</f>
        <v>6.5355103041696894E-2</v>
      </c>
    </row>
    <row r="20" spans="1:5" x14ac:dyDescent="0.15">
      <c r="A20" s="18" t="s">
        <v>57</v>
      </c>
      <c r="B20" s="21">
        <v>1480.5</v>
      </c>
      <c r="C20" s="21">
        <v>1336.5</v>
      </c>
      <c r="D20" s="33">
        <f>B20/B38</f>
        <v>7.1535562427522223E-2</v>
      </c>
      <c r="E20" s="33">
        <f>C20/C38</f>
        <v>6.8277257261961932E-2</v>
      </c>
    </row>
    <row r="21" spans="1:5" x14ac:dyDescent="0.15">
      <c r="A21" s="18" t="s">
        <v>58</v>
      </c>
      <c r="B21" s="21">
        <v>86.3</v>
      </c>
      <c r="C21" s="21">
        <v>62.7</v>
      </c>
      <c r="D21" s="33">
        <f>B21/B38</f>
        <v>4.1698879010436795E-3</v>
      </c>
      <c r="E21" s="33">
        <f>C21/C38</f>
        <v>3.2031305875982142E-3</v>
      </c>
    </row>
    <row r="22" spans="1:5" x14ac:dyDescent="0.15">
      <c r="A22" s="18" t="s">
        <v>59</v>
      </c>
      <c r="B22" s="21">
        <v>815.3</v>
      </c>
      <c r="C22" s="20">
        <v>618</v>
      </c>
      <c r="D22" s="33">
        <f>B22/B38</f>
        <v>3.9394085813683803E-2</v>
      </c>
      <c r="E22" s="33">
        <f>C22/C38</f>
        <v>3.157152636580058E-2</v>
      </c>
    </row>
    <row r="23" spans="1:5" ht="14.25" thickBot="1" x14ac:dyDescent="0.2">
      <c r="A23" s="18" t="s">
        <v>60</v>
      </c>
      <c r="B23" s="24">
        <v>3730.3</v>
      </c>
      <c r="C23" s="24">
        <v>3546.5</v>
      </c>
      <c r="D23" s="34">
        <f>B23/B38</f>
        <v>0.18024255894858912</v>
      </c>
      <c r="E23" s="34">
        <f>C23/C38</f>
        <v>0.18117867031765658</v>
      </c>
    </row>
    <row r="24" spans="1:5" x14ac:dyDescent="0.15">
      <c r="A24" s="18"/>
      <c r="B24" s="30"/>
      <c r="C24" s="30"/>
      <c r="D24" s="36"/>
      <c r="E24" s="36"/>
    </row>
    <row r="25" spans="1:5" x14ac:dyDescent="0.15">
      <c r="A25" s="18" t="s">
        <v>61</v>
      </c>
      <c r="B25" s="21">
        <v>3226.2</v>
      </c>
      <c r="C25" s="21">
        <v>3522.2</v>
      </c>
      <c r="D25" s="33">
        <f>B25/B38</f>
        <v>0.15588519520680325</v>
      </c>
      <c r="E25" s="33">
        <f>C25/C38</f>
        <v>0.17993726564016635</v>
      </c>
    </row>
    <row r="26" spans="1:5" x14ac:dyDescent="0.15">
      <c r="A26" s="18" t="s">
        <v>62</v>
      </c>
      <c r="B26" s="21">
        <v>5065.5</v>
      </c>
      <c r="C26" s="21">
        <v>4979.5</v>
      </c>
      <c r="D26" s="33">
        <f>B26/B38</f>
        <v>0.2447574410514109</v>
      </c>
      <c r="E26" s="33">
        <f>C26/C38</f>
        <v>0.25438578566100972</v>
      </c>
    </row>
    <row r="27" spans="1:5" x14ac:dyDescent="0.15">
      <c r="A27" s="18" t="s">
        <v>63</v>
      </c>
      <c r="B27" s="21">
        <v>1013.5</v>
      </c>
      <c r="C27" s="21">
        <v>984.7</v>
      </c>
      <c r="D27" s="33">
        <f>B27/B38</f>
        <v>4.8970815616544261E-2</v>
      </c>
      <c r="E27" s="33">
        <f>C27/C38</f>
        <v>5.0304987075087106E-2</v>
      </c>
    </row>
    <row r="28" spans="1:5" x14ac:dyDescent="0.15">
      <c r="A28" s="18" t="s">
        <v>64</v>
      </c>
      <c r="B28" s="21">
        <v>22.6</v>
      </c>
      <c r="C28" s="21">
        <v>28.9</v>
      </c>
      <c r="D28" s="33">
        <f>B28/B38</f>
        <v>1.091998453807499E-3</v>
      </c>
      <c r="E28" s="33">
        <f>C28/C38</f>
        <v>1.4764030938052375E-3</v>
      </c>
    </row>
    <row r="29" spans="1:5" x14ac:dyDescent="0.15">
      <c r="A29" s="18" t="s">
        <v>65</v>
      </c>
      <c r="B29" s="21">
        <v>352.6</v>
      </c>
      <c r="C29" s="20">
        <v>258</v>
      </c>
      <c r="D29" s="33">
        <f>B29/B38</f>
        <v>1.7037108620023195E-2</v>
      </c>
      <c r="E29" s="33">
        <f>C29/C38</f>
        <v>1.3180345958538106E-2</v>
      </c>
    </row>
    <row r="30" spans="1:5" ht="14.25" thickBot="1" x14ac:dyDescent="0.2">
      <c r="A30" s="18" t="s">
        <v>66</v>
      </c>
      <c r="B30" s="24">
        <v>13410.7</v>
      </c>
      <c r="C30" s="24">
        <v>13319.8</v>
      </c>
      <c r="D30" s="34">
        <f>B30/B38</f>
        <v>0.64798511789717828</v>
      </c>
      <c r="E30" s="34">
        <f>C30/C38</f>
        <v>0.68046345774626305</v>
      </c>
    </row>
    <row r="31" spans="1:5" x14ac:dyDescent="0.15">
      <c r="A31" s="18"/>
      <c r="B31" s="18" t="s">
        <v>67</v>
      </c>
      <c r="C31" s="18" t="s">
        <v>67</v>
      </c>
      <c r="D31" s="33"/>
      <c r="E31" s="33"/>
    </row>
    <row r="32" spans="1:5" x14ac:dyDescent="0.15">
      <c r="A32" s="17" t="s">
        <v>68</v>
      </c>
      <c r="D32" s="33"/>
      <c r="E32" s="33"/>
    </row>
    <row r="33" spans="1:6" ht="39" x14ac:dyDescent="0.15">
      <c r="A33" s="18" t="s">
        <v>69</v>
      </c>
      <c r="B33" s="23">
        <v>2.2999999999999998</v>
      </c>
      <c r="C33" s="23">
        <v>2.4</v>
      </c>
      <c r="D33" s="33">
        <f>B33/B38</f>
        <v>1.1113258600695786E-4</v>
      </c>
      <c r="E33" s="33">
        <f>C33/C38</f>
        <v>1.2260786938174983E-4</v>
      </c>
    </row>
    <row r="34" spans="1:6" x14ac:dyDescent="0.15">
      <c r="A34" s="18" t="s">
        <v>70</v>
      </c>
      <c r="B34" s="21">
        <v>2138.5</v>
      </c>
      <c r="C34" s="21">
        <v>2454.4</v>
      </c>
      <c r="D34" s="33">
        <f>B34/B38</f>
        <v>0.10332914572864321</v>
      </c>
      <c r="E34" s="33">
        <f>C34/C38</f>
        <v>0.12538698108773616</v>
      </c>
    </row>
    <row r="35" spans="1:6" x14ac:dyDescent="0.15">
      <c r="A35" s="18" t="s">
        <v>71</v>
      </c>
      <c r="B35" s="21">
        <v>-35.200000000000003</v>
      </c>
      <c r="C35" s="21">
        <v>-39.799999999999997</v>
      </c>
      <c r="D35" s="33">
        <f>B35/B38</f>
        <v>-1.7008117510630076E-3</v>
      </c>
      <c r="E35" s="33">
        <f>C35/C38</f>
        <v>-2.0332471672473511E-3</v>
      </c>
    </row>
    <row r="36" spans="1:6" x14ac:dyDescent="0.15">
      <c r="A36" s="18" t="s">
        <v>72</v>
      </c>
      <c r="B36" s="37">
        <v>5179.7</v>
      </c>
      <c r="C36" s="37">
        <v>3837.8</v>
      </c>
      <c r="D36" s="38">
        <f>B36/B38</f>
        <v>0.2502754155392346</v>
      </c>
      <c r="E36" s="38">
        <f>C36/C38</f>
        <v>0.19606020046386646</v>
      </c>
    </row>
    <row r="37" spans="1:6" x14ac:dyDescent="0.15">
      <c r="A37" s="18" t="s">
        <v>73</v>
      </c>
      <c r="B37" s="21">
        <v>7285.3</v>
      </c>
      <c r="C37" s="21">
        <v>6254.8</v>
      </c>
      <c r="D37" s="33">
        <f>B37/B38</f>
        <v>0.35201488210282184</v>
      </c>
      <c r="E37" s="33">
        <f>C37/C38</f>
        <v>0.31953654225373701</v>
      </c>
    </row>
    <row r="38" spans="1:6" ht="14.25" thickBot="1" x14ac:dyDescent="0.2">
      <c r="A38" s="18" t="s">
        <v>74</v>
      </c>
      <c r="B38" s="28">
        <v>20696</v>
      </c>
      <c r="C38" s="29">
        <v>19574.599999999999</v>
      </c>
      <c r="D38" s="35">
        <f>B38/B38</f>
        <v>1</v>
      </c>
      <c r="E38" s="35">
        <f>C38/C38</f>
        <v>1</v>
      </c>
    </row>
    <row r="39" spans="1:6" ht="14.25" thickTop="1" x14ac:dyDescent="0.15"/>
    <row r="41" spans="1:6" x14ac:dyDescent="0.15">
      <c r="A41" s="3" t="s">
        <v>125</v>
      </c>
    </row>
    <row r="42" spans="1:6" ht="14.25" x14ac:dyDescent="0.15">
      <c r="A42" s="32" t="s">
        <v>121</v>
      </c>
      <c r="B42" s="42" t="s">
        <v>134</v>
      </c>
      <c r="C42" s="42"/>
      <c r="D42" s="42"/>
      <c r="E42" s="42"/>
      <c r="F42" s="42"/>
    </row>
    <row r="43" spans="1:6" ht="14.25" x14ac:dyDescent="0.15">
      <c r="A43" s="32" t="s">
        <v>122</v>
      </c>
      <c r="B43" s="42" t="s">
        <v>135</v>
      </c>
      <c r="C43" s="42"/>
      <c r="D43" s="42"/>
      <c r="E43" s="42"/>
      <c r="F43" s="42"/>
    </row>
    <row r="44" spans="1:6" ht="14.25" x14ac:dyDescent="0.15">
      <c r="A44" s="32" t="s">
        <v>123</v>
      </c>
      <c r="B44" s="43">
        <v>0.35199999999999998</v>
      </c>
      <c r="C44" s="42"/>
      <c r="D44" s="42"/>
      <c r="E44" s="42"/>
      <c r="F44" s="42"/>
    </row>
    <row r="45" spans="1:6" ht="14.25" x14ac:dyDescent="0.15">
      <c r="A45" s="32" t="s">
        <v>124</v>
      </c>
      <c r="B45" s="43">
        <v>0.64800000000000002</v>
      </c>
      <c r="C45" s="42"/>
      <c r="D45" s="42"/>
      <c r="E45" s="42"/>
      <c r="F45" s="42"/>
    </row>
  </sheetData>
  <mergeCells count="2">
    <mergeCell ref="B2:C2"/>
    <mergeCell ref="D2:E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1"/>
  <sheetViews>
    <sheetView topLeftCell="A16" workbookViewId="0">
      <selection activeCell="B42" sqref="B42"/>
    </sheetView>
  </sheetViews>
  <sheetFormatPr defaultColWidth="9.14453125" defaultRowHeight="13.5" x14ac:dyDescent="0.15"/>
  <cols>
    <col min="1" max="1" width="69.94921875" style="2" customWidth="1"/>
    <col min="2" max="3" width="13.98828125" style="2" customWidth="1"/>
    <col min="4" max="4" width="16.27734375" style="2" customWidth="1"/>
    <col min="5" max="5" width="14.9296875" style="2" customWidth="1"/>
    <col min="6" max="16384" width="9.14453125" style="2"/>
  </cols>
  <sheetData>
    <row r="1" spans="1:7" x14ac:dyDescent="0.15">
      <c r="A1" s="7" t="s">
        <v>126</v>
      </c>
      <c r="B1" s="55" t="s">
        <v>118</v>
      </c>
      <c r="C1" s="55"/>
      <c r="D1" s="55" t="s">
        <v>119</v>
      </c>
      <c r="E1" s="55"/>
    </row>
    <row r="2" spans="1:7" x14ac:dyDescent="0.15">
      <c r="A2" s="7" t="s">
        <v>120</v>
      </c>
      <c r="B2" s="39" t="s">
        <v>17</v>
      </c>
      <c r="C2" s="39" t="s">
        <v>18</v>
      </c>
      <c r="D2" s="39" t="s">
        <v>17</v>
      </c>
      <c r="E2" s="39" t="s">
        <v>18</v>
      </c>
    </row>
    <row r="3" spans="1:7" x14ac:dyDescent="0.15">
      <c r="A3" s="17" t="s">
        <v>75</v>
      </c>
    </row>
    <row r="4" spans="1:7" x14ac:dyDescent="0.15">
      <c r="A4" s="18" t="s">
        <v>76</v>
      </c>
      <c r="B4" s="22">
        <v>8511</v>
      </c>
      <c r="C4" s="22">
        <v>2577</v>
      </c>
      <c r="D4" s="33">
        <f>B4/B18</f>
        <v>0.16607477364970341</v>
      </c>
      <c r="E4" s="33">
        <f>C4/C18</f>
        <v>6.0239837303349773E-2</v>
      </c>
    </row>
    <row r="5" spans="1:7" x14ac:dyDescent="0.15">
      <c r="A5" s="18" t="s">
        <v>77</v>
      </c>
      <c r="B5" s="20">
        <v>10653</v>
      </c>
      <c r="C5" s="20">
        <v>8992</v>
      </c>
      <c r="D5" s="33">
        <f>B5/B18</f>
        <v>0.20787152669372463</v>
      </c>
      <c r="E5" s="33">
        <f>C5/C18</f>
        <v>0.21019659178568925</v>
      </c>
      <c r="G5" s="53"/>
    </row>
    <row r="6" spans="1:7" x14ac:dyDescent="0.15">
      <c r="A6" s="18" t="s">
        <v>44</v>
      </c>
      <c r="B6" s="20">
        <v>1592</v>
      </c>
      <c r="C6" s="20">
        <v>1333</v>
      </c>
      <c r="D6" s="33">
        <f>B6/B18</f>
        <v>3.1064626912269747E-2</v>
      </c>
      <c r="E6" s="33">
        <f>C6/C18</f>
        <v>3.1160148671076929E-2</v>
      </c>
    </row>
    <row r="7" spans="1:7" ht="14.25" thickBot="1" x14ac:dyDescent="0.2">
      <c r="A7" s="18" t="s">
        <v>45</v>
      </c>
      <c r="B7" s="41">
        <v>20756</v>
      </c>
      <c r="C7" s="41">
        <v>12902</v>
      </c>
      <c r="D7" s="34">
        <f>B7/B18</f>
        <v>0.40501092725569776</v>
      </c>
      <c r="E7" s="34">
        <f>C7/C18</f>
        <v>0.30159657776011595</v>
      </c>
    </row>
    <row r="8" spans="1:7" x14ac:dyDescent="0.15">
      <c r="A8" s="17" t="s">
        <v>78</v>
      </c>
      <c r="D8" s="33"/>
      <c r="E8" s="33"/>
    </row>
    <row r="9" spans="1:7" x14ac:dyDescent="0.15">
      <c r="A9" s="18" t="s">
        <v>79</v>
      </c>
      <c r="B9" s="20">
        <v>6141</v>
      </c>
      <c r="C9" s="20">
        <v>6036</v>
      </c>
      <c r="D9" s="33">
        <f>B9/B18</f>
        <v>0.11982906650015611</v>
      </c>
      <c r="E9" s="33">
        <f>C9/C18</f>
        <v>0.14109726735080297</v>
      </c>
    </row>
    <row r="10" spans="1:7" x14ac:dyDescent="0.15">
      <c r="A10" s="18" t="s">
        <v>80</v>
      </c>
      <c r="B10" s="20">
        <v>31557</v>
      </c>
      <c r="C10" s="20">
        <v>30603</v>
      </c>
      <c r="D10" s="33">
        <f>B10/B18</f>
        <v>0.61577037152669367</v>
      </c>
      <c r="E10" s="33">
        <f>C10/C18</f>
        <v>0.71537436592720727</v>
      </c>
    </row>
    <row r="11" spans="1:7" x14ac:dyDescent="0.15">
      <c r="A11" s="18" t="s">
        <v>81</v>
      </c>
      <c r="B11" s="20">
        <v>5914</v>
      </c>
      <c r="C11" s="20">
        <v>6083</v>
      </c>
      <c r="D11" s="33">
        <f>B11/B18</f>
        <v>0.11539962535123321</v>
      </c>
      <c r="E11" s="33">
        <f>C11/C18</f>
        <v>0.14219593725893545</v>
      </c>
    </row>
    <row r="12" spans="1:7" x14ac:dyDescent="0.15">
      <c r="A12" s="18" t="s">
        <v>82</v>
      </c>
      <c r="B12" s="20">
        <v>2765</v>
      </c>
      <c r="C12" s="20">
        <v>2692</v>
      </c>
      <c r="D12" s="33">
        <f>B12/B18</f>
        <v>5.3953325007805183E-2</v>
      </c>
      <c r="E12" s="33">
        <f>C12/C18</f>
        <v>6.2928072184950556E-2</v>
      </c>
    </row>
    <row r="13" spans="1:7" x14ac:dyDescent="0.15">
      <c r="A13" s="18" t="s">
        <v>83</v>
      </c>
      <c r="B13" s="20">
        <v>780</v>
      </c>
      <c r="C13" s="20">
        <v>533</v>
      </c>
      <c r="D13" s="33">
        <f>B13/B18</f>
        <v>1.5220106150483921E-2</v>
      </c>
      <c r="E13" s="33">
        <f>C13/C18</f>
        <v>1.2459384277332336E-2</v>
      </c>
    </row>
    <row r="14" spans="1:7" x14ac:dyDescent="0.15">
      <c r="A14" s="18" t="s">
        <v>84</v>
      </c>
      <c r="B14" s="40">
        <v>-20278</v>
      </c>
      <c r="C14" s="40">
        <v>-19664</v>
      </c>
      <c r="D14" s="38">
        <f>B14/B18</f>
        <v>-0.39568373399937556</v>
      </c>
      <c r="E14" s="38">
        <f>C14/C18</f>
        <v>-0.45966478879824213</v>
      </c>
    </row>
    <row r="15" spans="1:7" x14ac:dyDescent="0.15">
      <c r="A15" s="18" t="s">
        <v>85</v>
      </c>
      <c r="B15" s="20">
        <v>26879</v>
      </c>
      <c r="C15" s="20">
        <v>26283</v>
      </c>
      <c r="D15" s="33">
        <f>B15/B18</f>
        <v>0.52448876053699656</v>
      </c>
      <c r="E15" s="33">
        <f>C15/C18</f>
        <v>0.61439023820098648</v>
      </c>
      <c r="G15" s="53"/>
    </row>
    <row r="16" spans="1:7" x14ac:dyDescent="0.15">
      <c r="A16" s="18" t="s">
        <v>86</v>
      </c>
      <c r="B16" s="20">
        <v>2227</v>
      </c>
      <c r="C16" s="20">
        <v>2236</v>
      </c>
      <c r="D16" s="33">
        <f>B16/B18</f>
        <v>4.3455354355291916E-2</v>
      </c>
      <c r="E16" s="33">
        <f>C16/C18</f>
        <v>5.2268636480516141E-2</v>
      </c>
    </row>
    <row r="17" spans="1:5" x14ac:dyDescent="0.15">
      <c r="A17" s="18" t="s">
        <v>87</v>
      </c>
      <c r="B17" s="20">
        <v>1386</v>
      </c>
      <c r="C17" s="20">
        <v>1358</v>
      </c>
      <c r="D17" s="33">
        <f>B17/B18</f>
        <v>2.7044957852013739E-2</v>
      </c>
      <c r="E17" s="33">
        <f>C17/C18</f>
        <v>3.174454755838145E-2</v>
      </c>
    </row>
    <row r="18" spans="1:5" ht="14.25" thickBot="1" x14ac:dyDescent="0.2">
      <c r="A18" s="18" t="s">
        <v>53</v>
      </c>
      <c r="B18" s="25">
        <v>51248</v>
      </c>
      <c r="C18" s="25">
        <v>42779</v>
      </c>
      <c r="D18" s="35">
        <f>B18/B18</f>
        <v>1</v>
      </c>
      <c r="E18" s="35">
        <f>C18/C18</f>
        <v>1</v>
      </c>
    </row>
    <row r="19" spans="1:5" ht="14.25" thickTop="1" x14ac:dyDescent="0.15">
      <c r="A19" s="17" t="s">
        <v>88</v>
      </c>
      <c r="D19" s="33"/>
      <c r="E19" s="33"/>
    </row>
    <row r="20" spans="1:5" x14ac:dyDescent="0.15">
      <c r="A20" s="18" t="s">
        <v>57</v>
      </c>
      <c r="B20" s="20">
        <v>12859</v>
      </c>
      <c r="C20" s="20">
        <v>9920</v>
      </c>
      <c r="D20" s="33">
        <f>B20/B35</f>
        <v>0.25091710896034969</v>
      </c>
      <c r="E20" s="33">
        <f>C20/C35</f>
        <v>0.23188947848243296</v>
      </c>
    </row>
    <row r="21" spans="1:5" x14ac:dyDescent="0.15">
      <c r="A21" s="18" t="s">
        <v>89</v>
      </c>
      <c r="B21" s="20">
        <v>6122</v>
      </c>
      <c r="C21" s="20">
        <v>4406</v>
      </c>
      <c r="D21" s="33">
        <f>B21/B35</f>
        <v>0.1194583203246956</v>
      </c>
      <c r="E21" s="33">
        <f>C21/C35</f>
        <v>0.10299445989854836</v>
      </c>
    </row>
    <row r="22" spans="1:5" x14ac:dyDescent="0.15">
      <c r="A22" s="18" t="s">
        <v>90</v>
      </c>
      <c r="B22" s="20">
        <v>1144</v>
      </c>
      <c r="C22" s="20">
        <v>161</v>
      </c>
      <c r="D22" s="33">
        <f>B22/B35</f>
        <v>2.2322822354043086E-2</v>
      </c>
      <c r="E22" s="33">
        <f>C22/C35</f>
        <v>3.7635288342410997E-3</v>
      </c>
    </row>
    <row r="23" spans="1:5" ht="14.25" thickBot="1" x14ac:dyDescent="0.2">
      <c r="A23" s="18" t="s">
        <v>60</v>
      </c>
      <c r="B23" s="41">
        <v>20125</v>
      </c>
      <c r="C23" s="41">
        <v>14487</v>
      </c>
      <c r="D23" s="34">
        <f>B23/B35</f>
        <v>0.39269825163908834</v>
      </c>
      <c r="E23" s="34">
        <f>C23/C35</f>
        <v>0.33864746721522243</v>
      </c>
    </row>
    <row r="24" spans="1:5" x14ac:dyDescent="0.15">
      <c r="A24" s="18" t="s">
        <v>91</v>
      </c>
      <c r="B24" s="20">
        <v>11536</v>
      </c>
      <c r="C24" s="20">
        <v>11338</v>
      </c>
      <c r="D24" s="33">
        <f>B24/B35</f>
        <v>0.22510146737433656</v>
      </c>
      <c r="E24" s="33">
        <f>C24/C35</f>
        <v>0.26503658337034525</v>
      </c>
    </row>
    <row r="25" spans="1:5" x14ac:dyDescent="0.15">
      <c r="A25" s="18" t="s">
        <v>92</v>
      </c>
      <c r="B25" s="20">
        <v>2218</v>
      </c>
      <c r="C25" s="20">
        <v>2275</v>
      </c>
      <c r="D25" s="33">
        <f>B25/B35</f>
        <v>4.3279737745863252E-2</v>
      </c>
      <c r="E25" s="33">
        <f>C25/C35</f>
        <v>5.3180298744711189E-2</v>
      </c>
    </row>
    <row r="26" spans="1:5" x14ac:dyDescent="0.15">
      <c r="A26" s="18" t="s">
        <v>93</v>
      </c>
      <c r="B26" s="20">
        <v>990</v>
      </c>
      <c r="C26" s="20">
        <v>1122</v>
      </c>
      <c r="D26" s="33">
        <f>B26/B35</f>
        <v>1.9317827037152669E-2</v>
      </c>
      <c r="E26" s="33">
        <f>C26/C35</f>
        <v>2.6227822062226794E-2</v>
      </c>
    </row>
    <row r="27" spans="1:5" x14ac:dyDescent="0.15">
      <c r="A27" s="18" t="s">
        <v>94</v>
      </c>
      <c r="B27" s="20">
        <v>1939</v>
      </c>
      <c r="C27" s="20">
        <v>1724</v>
      </c>
      <c r="D27" s="33">
        <f>B27/B35</f>
        <v>3.7835622853574773E-2</v>
      </c>
      <c r="E27" s="33">
        <f>C27/C35</f>
        <v>4.0300147268519604E-2</v>
      </c>
    </row>
    <row r="28" spans="1:5" ht="14.25" thickBot="1" x14ac:dyDescent="0.2">
      <c r="A28" s="18" t="s">
        <v>95</v>
      </c>
      <c r="B28" s="41">
        <v>16683</v>
      </c>
      <c r="C28" s="41">
        <v>16459</v>
      </c>
      <c r="D28" s="34">
        <f>B28/B35</f>
        <v>0.32553465501092727</v>
      </c>
      <c r="E28" s="34">
        <f>C28/C35</f>
        <v>0.38474485144580284</v>
      </c>
    </row>
    <row r="29" spans="1:5" x14ac:dyDescent="0.15">
      <c r="A29" s="17" t="s">
        <v>96</v>
      </c>
      <c r="D29" s="33"/>
      <c r="E29" s="33"/>
    </row>
    <row r="30" spans="1:5" x14ac:dyDescent="0.15">
      <c r="A30" s="18" t="s">
        <v>97</v>
      </c>
      <c r="B30" s="20">
        <v>42</v>
      </c>
      <c r="C30" s="20">
        <v>42</v>
      </c>
      <c r="D30" s="33">
        <f>B30/B35</f>
        <v>8.1954417733374964E-4</v>
      </c>
      <c r="E30" s="33">
        <f>C30/C35</f>
        <v>9.8179013067159113E-4</v>
      </c>
    </row>
    <row r="31" spans="1:5" x14ac:dyDescent="0.15">
      <c r="A31" s="18" t="s">
        <v>70</v>
      </c>
      <c r="B31" s="20">
        <v>6329</v>
      </c>
      <c r="C31" s="20">
        <v>6226</v>
      </c>
      <c r="D31" s="33">
        <f>B31/B35</f>
        <v>0.12349750234155479</v>
      </c>
      <c r="E31" s="33">
        <f>C31/C35</f>
        <v>0.14553869889431731</v>
      </c>
    </row>
    <row r="32" spans="1:5" x14ac:dyDescent="0.15">
      <c r="A32" s="18" t="s">
        <v>72</v>
      </c>
      <c r="B32" s="20">
        <v>8825</v>
      </c>
      <c r="C32" s="20">
        <v>6433</v>
      </c>
      <c r="D32" s="33">
        <f>B32/B35</f>
        <v>0.17220184202310335</v>
      </c>
      <c r="E32" s="33">
        <f>C32/C35</f>
        <v>0.15037752168119872</v>
      </c>
    </row>
    <row r="33" spans="1:5" x14ac:dyDescent="0.15">
      <c r="A33" s="18" t="s">
        <v>71</v>
      </c>
      <c r="B33" s="40">
        <v>-756</v>
      </c>
      <c r="C33" s="40">
        <v>-868</v>
      </c>
      <c r="D33" s="38">
        <f>B33/B35</f>
        <v>-1.4751795192007493E-2</v>
      </c>
      <c r="E33" s="38">
        <f>C33/C35</f>
        <v>-2.0290329367212884E-2</v>
      </c>
    </row>
    <row r="34" spans="1:5" x14ac:dyDescent="0.15">
      <c r="A34" s="18" t="s">
        <v>98</v>
      </c>
      <c r="B34" s="20">
        <v>14440</v>
      </c>
      <c r="C34" s="20">
        <v>11833</v>
      </c>
      <c r="D34" s="33">
        <f>B34/B35</f>
        <v>0.2817670933499844</v>
      </c>
      <c r="E34" s="33">
        <f>C34/C35</f>
        <v>0.27660768133897473</v>
      </c>
    </row>
    <row r="35" spans="1:5" ht="14.25" thickBot="1" x14ac:dyDescent="0.2">
      <c r="A35" s="18" t="s">
        <v>99</v>
      </c>
      <c r="B35" s="28">
        <v>51248</v>
      </c>
      <c r="C35" s="28">
        <v>42779</v>
      </c>
      <c r="D35" s="35">
        <f>B35/B35</f>
        <v>1</v>
      </c>
      <c r="E35" s="35">
        <f>C35/C35</f>
        <v>1</v>
      </c>
    </row>
    <row r="36" spans="1:5" ht="14.25" thickTop="1" x14ac:dyDescent="0.15"/>
    <row r="37" spans="1:5" x14ac:dyDescent="0.15">
      <c r="A37" s="3" t="s">
        <v>125</v>
      </c>
    </row>
    <row r="38" spans="1:5" ht="14.25" x14ac:dyDescent="0.15">
      <c r="A38" s="32" t="s">
        <v>121</v>
      </c>
      <c r="B38" s="42" t="s">
        <v>136</v>
      </c>
      <c r="C38" s="42"/>
      <c r="D38" s="42"/>
    </row>
    <row r="39" spans="1:5" ht="14.25" x14ac:dyDescent="0.15">
      <c r="A39" s="32" t="s">
        <v>122</v>
      </c>
      <c r="B39" s="42" t="s">
        <v>137</v>
      </c>
      <c r="C39" s="42"/>
      <c r="D39" s="42"/>
    </row>
    <row r="40" spans="1:5" ht="14.25" x14ac:dyDescent="0.15">
      <c r="A40" s="32" t="s">
        <v>123</v>
      </c>
      <c r="B40" s="43">
        <v>0.28179999999999999</v>
      </c>
      <c r="C40" s="42"/>
      <c r="D40" s="42"/>
    </row>
    <row r="41" spans="1:5" ht="14.25" x14ac:dyDescent="0.15">
      <c r="A41" s="32" t="s">
        <v>124</v>
      </c>
      <c r="B41" s="43">
        <v>0.71819999999999995</v>
      </c>
      <c r="C41" s="42"/>
      <c r="D41" s="42"/>
    </row>
  </sheetData>
  <mergeCells count="2">
    <mergeCell ref="B1:C1"/>
    <mergeCell ref="D1:E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9"/>
  <sheetViews>
    <sheetView topLeftCell="A2" workbookViewId="0">
      <selection activeCell="A24" sqref="A24"/>
    </sheetView>
  </sheetViews>
  <sheetFormatPr defaultColWidth="9.14453125" defaultRowHeight="13.5" x14ac:dyDescent="0.15"/>
  <cols>
    <col min="1" max="1" width="76.00390625" style="2" customWidth="1"/>
    <col min="2" max="2" width="16.0078125" style="2" customWidth="1"/>
    <col min="3" max="4" width="13.98828125" style="2" customWidth="1"/>
    <col min="5" max="5" width="15.6015625" style="2" customWidth="1"/>
    <col min="6" max="6" width="17.08203125" style="2" customWidth="1"/>
    <col min="7" max="7" width="21.65625" style="2" customWidth="1"/>
    <col min="8" max="16384" width="9.14453125" style="2"/>
  </cols>
  <sheetData>
    <row r="1" spans="1:7" ht="14.25" customHeight="1" x14ac:dyDescent="0.15">
      <c r="A1" s="56" t="s">
        <v>131</v>
      </c>
      <c r="B1" s="58" t="s">
        <v>16</v>
      </c>
      <c r="C1" s="59"/>
      <c r="D1" s="59"/>
      <c r="E1" s="55" t="s">
        <v>119</v>
      </c>
      <c r="F1" s="55"/>
      <c r="G1" s="55"/>
    </row>
    <row r="2" spans="1:7" x14ac:dyDescent="0.15">
      <c r="A2" s="57"/>
      <c r="B2" s="11" t="s">
        <v>17</v>
      </c>
      <c r="C2" s="11" t="s">
        <v>18</v>
      </c>
      <c r="D2" s="11" t="s">
        <v>19</v>
      </c>
      <c r="E2" s="11" t="s">
        <v>17</v>
      </c>
      <c r="F2" s="11" t="s">
        <v>18</v>
      </c>
      <c r="G2" s="11" t="s">
        <v>19</v>
      </c>
    </row>
    <row r="3" spans="1:7" x14ac:dyDescent="0.15">
      <c r="A3" s="17"/>
    </row>
    <row r="4" spans="1:7" x14ac:dyDescent="0.15">
      <c r="A4" s="18" t="s">
        <v>20</v>
      </c>
      <c r="B4" s="19">
        <v>25509.3</v>
      </c>
      <c r="C4" s="19">
        <v>23610.799999999999</v>
      </c>
      <c r="D4" s="19">
        <v>22823.3</v>
      </c>
      <c r="E4" s="33">
        <f>B4/B4</f>
        <v>1</v>
      </c>
      <c r="F4" s="33">
        <f>C4/C4</f>
        <v>1</v>
      </c>
      <c r="G4" s="33">
        <f>D4/D4</f>
        <v>1</v>
      </c>
    </row>
    <row r="5" spans="1:7" x14ac:dyDescent="0.15">
      <c r="A5" s="18" t="s">
        <v>21</v>
      </c>
      <c r="B5" s="40">
        <v>17721</v>
      </c>
      <c r="C5" s="37">
        <v>16570.099999999999</v>
      </c>
      <c r="D5" s="37">
        <v>15875.8</v>
      </c>
      <c r="E5" s="38">
        <f>B5/B4</f>
        <v>0.69468781973633142</v>
      </c>
      <c r="F5" s="38">
        <f>C5/C4</f>
        <v>0.70180171785792933</v>
      </c>
      <c r="G5" s="38">
        <f>D5/D4</f>
        <v>0.69559616707487526</v>
      </c>
    </row>
    <row r="6" spans="1:7" x14ac:dyDescent="0.15">
      <c r="A6" s="18" t="s">
        <v>22</v>
      </c>
      <c r="B6" s="21">
        <v>7788.3</v>
      </c>
      <c r="C6" s="21">
        <v>7040.7</v>
      </c>
      <c r="D6" s="21">
        <v>6947.5</v>
      </c>
      <c r="E6" s="33">
        <f>B6/B4</f>
        <v>0.30531218026366858</v>
      </c>
      <c r="F6" s="33">
        <f>C6/C4</f>
        <v>0.29819828214207056</v>
      </c>
      <c r="G6" s="33">
        <f>D6/D4</f>
        <v>0.3044038329251248</v>
      </c>
    </row>
    <row r="7" spans="1:7" x14ac:dyDescent="0.15">
      <c r="A7" s="18" t="s">
        <v>23</v>
      </c>
      <c r="B7" s="21">
        <v>5900.4</v>
      </c>
      <c r="C7" s="21">
        <v>5465.5</v>
      </c>
      <c r="D7" s="20">
        <v>5160</v>
      </c>
      <c r="E7" s="33">
        <f>B7/B4</f>
        <v>0.23130387740941538</v>
      </c>
      <c r="F7" s="33">
        <f>C7/C4</f>
        <v>0.23148305012960171</v>
      </c>
      <c r="G7" s="33">
        <f>D7/D4</f>
        <v>0.22608474672812434</v>
      </c>
    </row>
    <row r="8" spans="1:7" x14ac:dyDescent="0.15">
      <c r="A8" s="18" t="s">
        <v>24</v>
      </c>
      <c r="B8" s="40">
        <v>0</v>
      </c>
      <c r="C8" s="40">
        <v>313</v>
      </c>
      <c r="D8" s="40">
        <v>2727</v>
      </c>
      <c r="E8" s="38">
        <f>B8/B4</f>
        <v>0</v>
      </c>
      <c r="F8" s="38">
        <f>C8/C4</f>
        <v>1.3256645264031714E-2</v>
      </c>
      <c r="G8" s="38">
        <f>D8/D4</f>
        <v>0.1194831597534099</v>
      </c>
    </row>
    <row r="9" spans="1:7" x14ac:dyDescent="0.15">
      <c r="A9" s="18" t="s">
        <v>26</v>
      </c>
      <c r="B9" s="21">
        <v>1887.9</v>
      </c>
      <c r="C9" s="21">
        <v>1262.2</v>
      </c>
      <c r="D9" s="21">
        <v>-939.5</v>
      </c>
      <c r="E9" s="33">
        <f>B9/B4</f>
        <v>7.4008302854253166E-2</v>
      </c>
      <c r="F9" s="33">
        <f>C9/C4</f>
        <v>5.3458586748437162E-2</v>
      </c>
      <c r="G9" s="33">
        <f>D9/D4</f>
        <v>-4.1164073556409463E-2</v>
      </c>
    </row>
    <row r="10" spans="1:7" x14ac:dyDescent="0.15">
      <c r="A10" s="18" t="s">
        <v>27</v>
      </c>
      <c r="B10" s="21">
        <v>147.30000000000001</v>
      </c>
      <c r="C10" s="21">
        <v>162.1</v>
      </c>
      <c r="D10" s="20">
        <v>370</v>
      </c>
      <c r="E10" s="33">
        <f>B10/B4</f>
        <v>5.7743646434829654E-3</v>
      </c>
      <c r="F10" s="33">
        <f>C10/C4</f>
        <v>6.8655022277940604E-3</v>
      </c>
      <c r="G10" s="33">
        <f>D10/D4</f>
        <v>1.621150315686163E-2</v>
      </c>
    </row>
    <row r="11" spans="1:7" x14ac:dyDescent="0.15">
      <c r="A11" s="18" t="s">
        <v>28</v>
      </c>
      <c r="B11" s="37">
        <v>0.8</v>
      </c>
      <c r="C11" s="37">
        <v>1.4</v>
      </c>
      <c r="D11" s="37">
        <v>-0.5</v>
      </c>
      <c r="E11" s="38">
        <f>B11/B4</f>
        <v>3.1361111437789355E-5</v>
      </c>
      <c r="F11" s="38">
        <f>C11/C4</f>
        <v>5.9294898944550795E-5</v>
      </c>
      <c r="G11" s="38">
        <f>D11/D4</f>
        <v>-2.1907436698461659E-5</v>
      </c>
    </row>
    <row r="12" spans="1:7" x14ac:dyDescent="0.15">
      <c r="A12" s="18" t="s">
        <v>29</v>
      </c>
      <c r="B12" s="21">
        <v>1739.8</v>
      </c>
      <c r="C12" s="21">
        <v>1098.7</v>
      </c>
      <c r="D12" s="20">
        <v>-1309</v>
      </c>
      <c r="E12" s="33">
        <f>B12/B4</f>
        <v>6.8202577099332404E-2</v>
      </c>
      <c r="F12" s="33">
        <f>C12/C4</f>
        <v>4.6533789621698546E-2</v>
      </c>
      <c r="G12" s="33">
        <f>D12/D4</f>
        <v>-5.7353669276572629E-2</v>
      </c>
    </row>
    <row r="13" spans="1:7" x14ac:dyDescent="0.15">
      <c r="A13" s="18" t="s">
        <v>30</v>
      </c>
      <c r="B13" s="21">
        <v>397.9</v>
      </c>
      <c r="C13" s="21">
        <v>271.7</v>
      </c>
      <c r="D13" s="21">
        <v>281.8</v>
      </c>
      <c r="E13" s="33">
        <f>B13/B4</f>
        <v>1.559823280137048E-2</v>
      </c>
      <c r="F13" s="33">
        <f>C13/C4</f>
        <v>1.1507445745167466E-2</v>
      </c>
      <c r="G13" s="33">
        <f>D13/D4</f>
        <v>1.2347031323252992E-2</v>
      </c>
    </row>
    <row r="14" spans="1:7" ht="14.25" thickBot="1" x14ac:dyDescent="0.2">
      <c r="A14" s="18" t="s">
        <v>31</v>
      </c>
      <c r="B14" s="29">
        <v>1341.9</v>
      </c>
      <c r="C14" s="28">
        <v>827</v>
      </c>
      <c r="D14" s="29">
        <v>-1590.8</v>
      </c>
      <c r="E14" s="35">
        <f>B14/B4</f>
        <v>5.2604344297961923E-2</v>
      </c>
      <c r="F14" s="35">
        <f>C14/C4</f>
        <v>3.5026343876531078E-2</v>
      </c>
      <c r="G14" s="35">
        <f>D14/D4</f>
        <v>-6.970070059982561E-2</v>
      </c>
    </row>
    <row r="15" spans="1:7" ht="14.25" thickTop="1" x14ac:dyDescent="0.15"/>
    <row r="17" spans="1:1" ht="14.25" x14ac:dyDescent="0.15">
      <c r="A17" s="45" t="s">
        <v>127</v>
      </c>
    </row>
    <row r="18" spans="1:1" x14ac:dyDescent="0.15">
      <c r="A18" s="47" t="s">
        <v>138</v>
      </c>
    </row>
    <row r="19" spans="1:1" x14ac:dyDescent="0.15">
      <c r="A19" s="47"/>
    </row>
    <row r="20" spans="1:1" ht="14.25" x14ac:dyDescent="0.15">
      <c r="A20" s="45" t="s">
        <v>128</v>
      </c>
    </row>
    <row r="21" spans="1:1" x14ac:dyDescent="0.15">
      <c r="A21" s="46" t="s">
        <v>139</v>
      </c>
    </row>
    <row r="22" spans="1:1" x14ac:dyDescent="0.15">
      <c r="A22" s="3"/>
    </row>
    <row r="23" spans="1:1" ht="14.25" x14ac:dyDescent="0.15">
      <c r="A23" s="45" t="s">
        <v>129</v>
      </c>
    </row>
    <row r="24" spans="1:1" x14ac:dyDescent="0.15">
      <c r="A24" s="46" t="s">
        <v>141</v>
      </c>
    </row>
    <row r="25" spans="1:1" x14ac:dyDescent="0.15">
      <c r="A25" s="46"/>
    </row>
    <row r="27" spans="1:1" ht="14.25" x14ac:dyDescent="0.15">
      <c r="A27" s="45" t="s">
        <v>130</v>
      </c>
    </row>
    <row r="28" spans="1:1" x14ac:dyDescent="0.15">
      <c r="A28" s="46" t="s">
        <v>140</v>
      </c>
    </row>
    <row r="29" spans="1:1" x14ac:dyDescent="0.15">
      <c r="A29" s="46"/>
    </row>
  </sheetData>
  <mergeCells count="3">
    <mergeCell ref="A1:A2"/>
    <mergeCell ref="B1:D1"/>
    <mergeCell ref="E1:G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8"/>
  <sheetViews>
    <sheetView tabSelected="1" workbookViewId="0">
      <selection activeCell="A28" sqref="A28"/>
    </sheetView>
  </sheetViews>
  <sheetFormatPr defaultColWidth="9.14453125" defaultRowHeight="13.5" x14ac:dyDescent="0.15"/>
  <cols>
    <col min="1" max="1" width="80.0390625" style="2" customWidth="1"/>
    <col min="2" max="2" width="16.0078125" style="2" customWidth="1"/>
    <col min="3" max="4" width="13.98828125" style="2" customWidth="1"/>
    <col min="5" max="5" width="13.44921875" style="2" customWidth="1"/>
    <col min="6" max="6" width="14.390625" style="2" customWidth="1"/>
    <col min="7" max="7" width="18.96484375" style="2" customWidth="1"/>
    <col min="8" max="16384" width="9.14453125" style="2"/>
  </cols>
  <sheetData>
    <row r="1" spans="1:7" ht="14.25" customHeight="1" x14ac:dyDescent="0.15">
      <c r="A1" s="58" t="s">
        <v>132</v>
      </c>
      <c r="B1" s="60" t="s">
        <v>16</v>
      </c>
      <c r="C1" s="57"/>
      <c r="D1" s="57"/>
      <c r="E1" s="55" t="s">
        <v>119</v>
      </c>
      <c r="F1" s="55"/>
      <c r="G1" s="55"/>
    </row>
    <row r="2" spans="1:7" x14ac:dyDescent="0.15">
      <c r="A2" s="57"/>
      <c r="B2" s="39" t="s">
        <v>17</v>
      </c>
      <c r="C2" s="39" t="s">
        <v>18</v>
      </c>
      <c r="D2" s="39" t="s">
        <v>19</v>
      </c>
      <c r="E2" s="39" t="s">
        <v>17</v>
      </c>
      <c r="F2" s="39" t="s">
        <v>18</v>
      </c>
      <c r="G2" s="39" t="s">
        <v>19</v>
      </c>
    </row>
    <row r="3" spans="1:7" x14ac:dyDescent="0.15">
      <c r="A3" s="18" t="s">
        <v>32</v>
      </c>
      <c r="B3" s="22">
        <v>93561</v>
      </c>
      <c r="C3" s="22">
        <v>78112</v>
      </c>
      <c r="D3" s="22">
        <v>75356</v>
      </c>
      <c r="E3" s="14">
        <f>B3/B3</f>
        <v>1</v>
      </c>
      <c r="F3" s="14">
        <f>C3/C3</f>
        <v>1</v>
      </c>
      <c r="G3" s="14">
        <f>D3/D3</f>
        <v>1</v>
      </c>
    </row>
    <row r="4" spans="1:7" x14ac:dyDescent="0.15">
      <c r="A4" s="18" t="s">
        <v>21</v>
      </c>
      <c r="B4" s="20">
        <v>66177</v>
      </c>
      <c r="C4" s="20">
        <v>54864</v>
      </c>
      <c r="D4" s="20">
        <v>53299</v>
      </c>
      <c r="E4" s="14">
        <f>B4/B3</f>
        <v>0.70731394491294453</v>
      </c>
      <c r="F4" s="14">
        <f>C4/C3</f>
        <v>0.70237607537894309</v>
      </c>
      <c r="G4" s="14">
        <f>D4/D3</f>
        <v>0.70729603482138115</v>
      </c>
    </row>
    <row r="5" spans="1:7" x14ac:dyDescent="0.15">
      <c r="A5" s="18" t="s">
        <v>25</v>
      </c>
      <c r="B5" s="20">
        <v>18615</v>
      </c>
      <c r="C5" s="20">
        <v>16233</v>
      </c>
      <c r="D5" s="20">
        <v>15723</v>
      </c>
      <c r="E5" s="14">
        <f>B5/B3</f>
        <v>0.19896110558886715</v>
      </c>
      <c r="F5" s="14">
        <f>C5/C3</f>
        <v>0.20781698074559607</v>
      </c>
      <c r="G5" s="14">
        <f>D5/D3</f>
        <v>0.20864960985190298</v>
      </c>
    </row>
    <row r="6" spans="1:7" x14ac:dyDescent="0.15">
      <c r="A6" s="18" t="s">
        <v>33</v>
      </c>
      <c r="B6" s="40">
        <v>2230</v>
      </c>
      <c r="C6" s="40">
        <v>2357</v>
      </c>
      <c r="D6" s="40">
        <v>2224</v>
      </c>
      <c r="E6" s="44">
        <f>B6/B3</f>
        <v>2.38347174570601E-2</v>
      </c>
      <c r="F6" s="44">
        <f>C6/C3</f>
        <v>3.0174621056943875E-2</v>
      </c>
      <c r="G6" s="44">
        <f>D6/D3</f>
        <v>2.9513243802749615E-2</v>
      </c>
    </row>
    <row r="7" spans="1:7" x14ac:dyDescent="0.15">
      <c r="A7" s="18" t="s">
        <v>34</v>
      </c>
      <c r="B7" s="20">
        <v>6539</v>
      </c>
      <c r="C7" s="20">
        <v>4658</v>
      </c>
      <c r="D7" s="20">
        <v>4110</v>
      </c>
      <c r="E7" s="14">
        <f>B7/B3</f>
        <v>6.989023204112825E-2</v>
      </c>
      <c r="F7" s="14">
        <f>C7/C3</f>
        <v>5.9632322818516999E-2</v>
      </c>
      <c r="G7" s="14">
        <f>D7/D3</f>
        <v>5.4541111523966242E-2</v>
      </c>
    </row>
    <row r="8" spans="1:7" x14ac:dyDescent="0.15">
      <c r="A8" s="18" t="s">
        <v>35</v>
      </c>
      <c r="B8" s="20">
        <v>977</v>
      </c>
      <c r="C8" s="20">
        <v>477</v>
      </c>
      <c r="D8" s="20">
        <v>461</v>
      </c>
      <c r="E8" s="14">
        <f>B8/B3</f>
        <v>1.0442385181859963E-2</v>
      </c>
      <c r="F8" s="14">
        <f>C8/C3</f>
        <v>6.1066161409258505E-3</v>
      </c>
      <c r="G8" s="14">
        <f>D8/D3</f>
        <v>6.1176283242210311E-3</v>
      </c>
    </row>
    <row r="9" spans="1:7" x14ac:dyDescent="0.15">
      <c r="A9" s="18" t="s">
        <v>36</v>
      </c>
      <c r="B9" s="40">
        <v>16</v>
      </c>
      <c r="C9" s="40">
        <v>-9</v>
      </c>
      <c r="D9" s="40">
        <v>-27</v>
      </c>
      <c r="E9" s="44">
        <f>B9/B3</f>
        <v>1.7101142570087965E-4</v>
      </c>
      <c r="F9" s="44">
        <f>C9/C3</f>
        <v>-1.1521917247029905E-4</v>
      </c>
      <c r="G9" s="44">
        <f>D9/D3</f>
        <v>-3.5829927278517966E-4</v>
      </c>
    </row>
    <row r="10" spans="1:7" x14ac:dyDescent="0.15">
      <c r="A10" s="18" t="s">
        <v>37</v>
      </c>
      <c r="B10" s="20">
        <v>5546</v>
      </c>
      <c r="C10" s="20">
        <v>4190</v>
      </c>
      <c r="D10" s="20">
        <v>3676</v>
      </c>
      <c r="E10" s="14">
        <f>B10/B3</f>
        <v>5.9276835433567404E-2</v>
      </c>
      <c r="F10" s="14">
        <f>C10/C3</f>
        <v>5.3640925850061451E-2</v>
      </c>
      <c r="G10" s="14">
        <f>D10/D3</f>
        <v>4.8781782472530393E-2</v>
      </c>
    </row>
    <row r="11" spans="1:7" x14ac:dyDescent="0.15">
      <c r="A11" s="18" t="s">
        <v>30</v>
      </c>
      <c r="B11" s="40">
        <v>1178</v>
      </c>
      <c r="C11" s="40">
        <v>921</v>
      </c>
      <c r="D11" s="40">
        <v>746</v>
      </c>
      <c r="E11" s="44">
        <f>B11/B3</f>
        <v>1.2590716217227264E-2</v>
      </c>
      <c r="F11" s="44">
        <f>C11/C3</f>
        <v>1.1790761982793937E-2</v>
      </c>
      <c r="G11" s="44">
        <f>D11/D3</f>
        <v>9.8996762036201499E-3</v>
      </c>
    </row>
    <row r="12" spans="1:7" x14ac:dyDescent="0.15">
      <c r="A12" s="18" t="s">
        <v>38</v>
      </c>
      <c r="B12" s="48">
        <v>4368</v>
      </c>
      <c r="C12" s="48">
        <v>3269</v>
      </c>
      <c r="D12" s="48">
        <v>2930</v>
      </c>
      <c r="E12" s="31">
        <f>B12/B3</f>
        <v>4.6686119216340138E-2</v>
      </c>
      <c r="F12" s="31">
        <f>C12/C3</f>
        <v>4.1850163867267511E-2</v>
      </c>
      <c r="G12" s="31">
        <f>D12/D3</f>
        <v>3.8882106268910241E-2</v>
      </c>
    </row>
    <row r="13" spans="1:7" x14ac:dyDescent="0.15">
      <c r="A13" s="18" t="s">
        <v>39</v>
      </c>
      <c r="B13" s="20">
        <v>0</v>
      </c>
      <c r="C13" s="20">
        <v>12</v>
      </c>
      <c r="D13" s="20">
        <v>7</v>
      </c>
      <c r="E13" s="14">
        <f>B13/B3</f>
        <v>0</v>
      </c>
      <c r="F13" s="14">
        <f>C13/C3</f>
        <v>1.5362556329373209E-4</v>
      </c>
      <c r="G13" s="14">
        <f>D13/D3</f>
        <v>9.289240405541695E-5</v>
      </c>
    </row>
    <row r="14" spans="1:7" ht="14.25" thickBot="1" x14ac:dyDescent="0.2">
      <c r="A14" s="18" t="s">
        <v>40</v>
      </c>
      <c r="B14" s="28">
        <v>4368</v>
      </c>
      <c r="C14" s="28">
        <v>3281</v>
      </c>
      <c r="D14" s="28">
        <v>2937</v>
      </c>
      <c r="E14" s="27">
        <f>B14/B3</f>
        <v>4.6686119216340138E-2</v>
      </c>
      <c r="F14" s="27">
        <f>C14/C3</f>
        <v>4.2003789430561246E-2</v>
      </c>
      <c r="G14" s="27">
        <f>D14/D3</f>
        <v>3.8974998672965659E-2</v>
      </c>
    </row>
    <row r="15" spans="1:7" ht="14.25" thickTop="1" x14ac:dyDescent="0.15"/>
    <row r="17" spans="1:1" ht="14.25" x14ac:dyDescent="0.15">
      <c r="A17" s="45" t="s">
        <v>127</v>
      </c>
    </row>
    <row r="18" spans="1:1" x14ac:dyDescent="0.15">
      <c r="A18" s="47" t="s">
        <v>142</v>
      </c>
    </row>
    <row r="19" spans="1:1" x14ac:dyDescent="0.15">
      <c r="A19" s="3"/>
    </row>
    <row r="20" spans="1:1" ht="14.25" x14ac:dyDescent="0.15">
      <c r="A20" s="45" t="s">
        <v>128</v>
      </c>
    </row>
    <row r="21" spans="1:1" x14ac:dyDescent="0.15">
      <c r="A21" s="46" t="s">
        <v>143</v>
      </c>
    </row>
    <row r="22" spans="1:1" x14ac:dyDescent="0.15">
      <c r="A22" s="3"/>
    </row>
    <row r="23" spans="1:1" ht="14.25" x14ac:dyDescent="0.15">
      <c r="A23" s="45" t="s">
        <v>129</v>
      </c>
    </row>
    <row r="24" spans="1:1" x14ac:dyDescent="0.15">
      <c r="A24" s="46" t="s">
        <v>144</v>
      </c>
    </row>
    <row r="25" spans="1:1" x14ac:dyDescent="0.15">
      <c r="A25" s="46"/>
    </row>
    <row r="26" spans="1:1" x14ac:dyDescent="0.15">
      <c r="A26" s="3"/>
    </row>
    <row r="27" spans="1:1" ht="14.25" x14ac:dyDescent="0.15">
      <c r="A27" s="45" t="s">
        <v>130</v>
      </c>
    </row>
    <row r="28" spans="1:1" x14ac:dyDescent="0.15">
      <c r="A28" s="49" t="s">
        <v>145</v>
      </c>
    </row>
  </sheetData>
  <mergeCells count="3">
    <mergeCell ref="A1:A2"/>
    <mergeCell ref="B1:D1"/>
    <mergeCell ref="E1:G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H16"/>
  <sheetViews>
    <sheetView topLeftCell="B2" workbookViewId="0">
      <selection activeCell="C8" sqref="A8:XFD8"/>
    </sheetView>
  </sheetViews>
  <sheetFormatPr defaultColWidth="9.14453125" defaultRowHeight="13.5" x14ac:dyDescent="0.15"/>
  <cols>
    <col min="1" max="1" width="31.609375" style="2" customWidth="1"/>
    <col min="2" max="2" width="32.6875" style="2" customWidth="1"/>
    <col min="3" max="3" width="21.25390625" style="2" customWidth="1"/>
    <col min="4" max="4" width="10.89453125" style="2" customWidth="1"/>
    <col min="5" max="5" width="31.74609375" style="2" customWidth="1"/>
    <col min="6" max="6" width="17.08203125" style="2" customWidth="1"/>
    <col min="7" max="7" width="14.390625" style="2" customWidth="1"/>
    <col min="8" max="8" width="33.62890625" style="2" customWidth="1"/>
    <col min="9" max="16384" width="9.14453125" style="2"/>
  </cols>
  <sheetData>
    <row r="1" spans="1:8" ht="22.5" customHeight="1" x14ac:dyDescent="0.15">
      <c r="B1" s="7" t="s">
        <v>115</v>
      </c>
      <c r="C1" s="3" t="s">
        <v>100</v>
      </c>
      <c r="D1" s="6"/>
      <c r="E1" s="7" t="s">
        <v>116</v>
      </c>
      <c r="F1" s="3" t="s">
        <v>100</v>
      </c>
    </row>
    <row r="2" spans="1:8" ht="112.5" customHeight="1" x14ac:dyDescent="0.15">
      <c r="B2" s="2" t="s">
        <v>101</v>
      </c>
      <c r="C2" s="50">
        <v>13502.2</v>
      </c>
      <c r="D2" s="6"/>
      <c r="E2" s="2" t="s">
        <v>101</v>
      </c>
      <c r="F2" s="8">
        <v>41290</v>
      </c>
      <c r="H2" s="9" t="s">
        <v>102</v>
      </c>
    </row>
    <row r="3" spans="1:8" ht="59.25" customHeight="1" x14ac:dyDescent="0.15">
      <c r="B3" s="9" t="s">
        <v>103</v>
      </c>
      <c r="C3" s="50">
        <v>5642.9</v>
      </c>
      <c r="D3" s="6"/>
      <c r="E3" s="2" t="s">
        <v>104</v>
      </c>
      <c r="F3" s="8">
        <v>11297</v>
      </c>
      <c r="H3" s="10" t="s">
        <v>105</v>
      </c>
    </row>
    <row r="4" spans="1:8" x14ac:dyDescent="0.15">
      <c r="D4" s="6"/>
    </row>
    <row r="5" spans="1:8" x14ac:dyDescent="0.15">
      <c r="D5" s="6"/>
    </row>
    <row r="6" spans="1:8" x14ac:dyDescent="0.15">
      <c r="B6" s="11" t="s">
        <v>17</v>
      </c>
      <c r="C6" s="11" t="s">
        <v>18</v>
      </c>
      <c r="D6" s="6"/>
      <c r="F6" s="11" t="s">
        <v>17</v>
      </c>
      <c r="G6" s="11" t="s">
        <v>18</v>
      </c>
    </row>
    <row r="7" spans="1:8" x14ac:dyDescent="0.15">
      <c r="A7" s="12" t="s">
        <v>106</v>
      </c>
      <c r="B7" s="51">
        <f>DLTRCommonSizeBALANCESHEETS!B8/DLTRCommonSizeBALANCESHEETS!B23</f>
        <v>1.3539929764362115</v>
      </c>
      <c r="C7" s="51">
        <f>DLTRCommonSizeBALANCESHEETS!C8/DLTRCommonSizeBALANCESHEETS!C23</f>
        <v>1.203834766671366</v>
      </c>
      <c r="D7" s="6"/>
      <c r="E7" s="12" t="s">
        <v>106</v>
      </c>
      <c r="F7" s="51">
        <f>TGTCommonSizeBalanceSheets!B7/TGTCommonSizeBalanceSheets!B23</f>
        <v>1.0313540372670806</v>
      </c>
      <c r="G7" s="51">
        <f>TGTCommonSizeBalanceSheets!C7/TGTCommonSizeBalanceSheets!C23</f>
        <v>0.89059156485124591</v>
      </c>
    </row>
    <row r="8" spans="1:8" x14ac:dyDescent="0.15">
      <c r="A8" s="13" t="s">
        <v>107</v>
      </c>
      <c r="B8" s="51">
        <f>DLTRCommonSizeBALANCESHEETS!B30/DLTRCommonSizeBALANCESHEETS!B37</f>
        <v>1.8407889860403828</v>
      </c>
      <c r="C8" s="51">
        <f>DLTRCommonSizeBALANCESHEETS!C30/DLTRCommonSizeBALANCESHEETS!C37</f>
        <v>2.1295325190253882</v>
      </c>
      <c r="D8" s="6"/>
      <c r="E8" s="12" t="s">
        <v>108</v>
      </c>
      <c r="F8" s="51">
        <f>(TGTCommonSizeBalanceSheets!B23+TGTCommonSizeBalanceSheets!B28)/TGTCommonSizeBalanceSheets!B34</f>
        <v>2.5490304709141274</v>
      </c>
      <c r="G8" s="51">
        <f>(TGTCommonSizeBalanceSheets!B23+TGTCommonSizeBalanceSheets!B28)/TGTCommonSizeBalanceSheets!B34</f>
        <v>2.5490304709141274</v>
      </c>
    </row>
    <row r="9" spans="1:8" x14ac:dyDescent="0.15">
      <c r="A9" s="12" t="s">
        <v>109</v>
      </c>
      <c r="B9" s="51">
        <f>'DLTR STATEMENTS OF OPER'!B9/'DLTR STATEMENTS OF OPER'!B10</f>
        <v>12.816700610997962</v>
      </c>
      <c r="C9" s="51">
        <f>'DLTR STATEMENTS OF OPER'!C9/'DLTR STATEMENTS OF OPER'!C10</f>
        <v>7.7865515114127088</v>
      </c>
      <c r="D9" s="6"/>
      <c r="E9" s="12" t="s">
        <v>109</v>
      </c>
      <c r="F9" s="51">
        <f>'TGT Statements of Oper'!B7/'TGT Statements of Oper'!B8</f>
        <v>6.6929375639713404</v>
      </c>
      <c r="G9" s="51">
        <f>'TGT Statements of Oper'!C7/'TGT Statements of Oper'!C8</f>
        <v>9.765199161425576</v>
      </c>
    </row>
    <row r="10" spans="1:8" ht="26.25" x14ac:dyDescent="0.15">
      <c r="A10" s="13" t="s">
        <v>110</v>
      </c>
      <c r="B10" s="52">
        <f>'DLTR STATEMENTS OF OPER'!B14/((DLTRCommonSizeBALANCESHEETS!B37+DLTRCommonSizeBALANCESHEETS!C37)/2)</f>
        <v>0.19821123920798223</v>
      </c>
      <c r="C10" s="52">
        <f>'DLTR STATEMENTS OF OPER'!C14/((DLTRCommonSizeBALANCESHEETS!C37+C3)/2)</f>
        <v>0.13901846575388518</v>
      </c>
      <c r="D10" s="6"/>
      <c r="E10" s="13" t="s">
        <v>110</v>
      </c>
      <c r="F10" s="52">
        <f>'TGT Statements of Oper'!B14/((TGTCommonSizeBalanceSheets!B34+TGTCommonSizeBalanceSheets!C34)/2)</f>
        <v>0.33250865907966354</v>
      </c>
      <c r="G10" s="52">
        <f>'TGT Statements of Oper'!C14/((TGTCommonSizeBalanceSheets!C34+F3)/2)</f>
        <v>0.2837008214440121</v>
      </c>
    </row>
    <row r="11" spans="1:8" ht="26.25" x14ac:dyDescent="0.15">
      <c r="A11" s="13" t="s">
        <v>111</v>
      </c>
      <c r="B11" s="52">
        <f>'DLTR STATEMENTS OF OPER'!B14/'DLTR STATEMENTS OF OPER'!B4</f>
        <v>5.2604344297961923E-2</v>
      </c>
      <c r="C11" s="52">
        <f>'DLTR STATEMENTS OF OPER'!C14/'DLTR STATEMENTS OF OPER'!C4</f>
        <v>3.5026343876531078E-2</v>
      </c>
      <c r="D11" s="6"/>
      <c r="E11" s="13" t="s">
        <v>111</v>
      </c>
      <c r="F11" s="52">
        <f>'TGT Statements of Oper'!B14/'TGT Statements of Oper'!B3</f>
        <v>4.6686119216340138E-2</v>
      </c>
      <c r="G11" s="52">
        <f>'TGT Statements of Oper'!C14/'TGT Statements of Oper'!C3</f>
        <v>4.2003789430561246E-2</v>
      </c>
    </row>
    <row r="12" spans="1:8" x14ac:dyDescent="0.15">
      <c r="A12" s="12" t="s">
        <v>112</v>
      </c>
      <c r="B12" s="51">
        <f>'DLTR STATEMENTS OF OPER'!B4/((DLTRCommonSizeBALANCESHEETS!B16+DLTRCommonSizeBALANCESHEETS!C16)/2)</f>
        <v>1.2668944589849667</v>
      </c>
      <c r="C12" s="51">
        <f>'DLTR STATEMENTS OF OPER'!C4/((DLTRCommonSizeBALANCESHEETS!C16+C2)/2)</f>
        <v>1.4276350795723889</v>
      </c>
      <c r="D12" s="6"/>
      <c r="E12" s="12" t="s">
        <v>112</v>
      </c>
      <c r="F12" s="51">
        <f>'TGT Statements of Oper'!B3/((TGTCommonSizeBalanceSheets!B18+TGTCommonSizeBalanceSheets!C18)/2)</f>
        <v>1.9900879534601763</v>
      </c>
      <c r="G12" s="51">
        <f>'TGT Statements of Oper'!C3/((TGTCommonSizeBalanceSheets!C18+F2)/2)</f>
        <v>1.8582830769962768</v>
      </c>
    </row>
    <row r="13" spans="1:8" x14ac:dyDescent="0.15">
      <c r="A13" s="12" t="s">
        <v>113</v>
      </c>
      <c r="B13" s="51">
        <f>((DLTRCommonSizeBALANCESHEETS!B16+DLTRCommonSizeBALANCESHEETS!C16)/2)/((DLTRCommonSizeBALANCESHEETS!B37+DLTRCommonSizeBALANCESHEETS!C37)/2)</f>
        <v>2.9741730120161591</v>
      </c>
      <c r="C13" s="51">
        <f>((DLTRCommonSizeBALANCESHEETS!C16+C2)/2)/((DLTRCommonSizeBALANCESHEETS!C37+C3)/2)</f>
        <v>2.7801003555309012</v>
      </c>
      <c r="D13" s="6"/>
      <c r="E13" s="12" t="s">
        <v>113</v>
      </c>
      <c r="F13" s="51">
        <f>((TGTCommonSizeBalanceSheets!B7+TGTCommonSizeBalanceSheets!C7)/2)/((TGTCommonSizeBalanceSheets!B34+TGTCommonSizeBalanceSheets!C34)/2)</f>
        <v>1.2810870475392988</v>
      </c>
      <c r="G13" s="51">
        <f>((TGTCommonSizeBalanceSheets!C7+F2)/2)/((TGTCommonSizeBalanceSheets!C34+F3)/2)</f>
        <v>2.3429312581063555</v>
      </c>
    </row>
    <row r="14" spans="1:8" ht="51" x14ac:dyDescent="0.15">
      <c r="A14" s="13" t="s">
        <v>114</v>
      </c>
      <c r="B14" s="52">
        <f>B11*B12*B13</f>
        <v>0.19821123920798223</v>
      </c>
      <c r="C14" s="52">
        <f>C11*C12*C13</f>
        <v>0.13901846575388518</v>
      </c>
      <c r="D14" s="6"/>
      <c r="E14" s="13" t="s">
        <v>114</v>
      </c>
      <c r="F14" s="52">
        <f>F11*F12*F13</f>
        <v>0.11902513583655028</v>
      </c>
      <c r="G14" s="52">
        <f>G11*G12*G13</f>
        <v>0.18287733784978891</v>
      </c>
      <c r="H14" s="14"/>
    </row>
    <row r="16" spans="1:8" x14ac:dyDescent="0.15">
      <c r="F16" s="15"/>
    </row>
  </sheetData>
  <printOptions gridLines="1"/>
  <pageMargins left="0.7" right="0.7" top="0.75" bottom="0.75" header="0.3" footer="0.3"/>
  <pageSetup scale="49" orientation="landscape" horizontalDpi="0" verticalDpi="0"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topLeftCell="A18" workbookViewId="0"/>
  </sheetViews>
  <sheetFormatPr defaultRowHeight="15" x14ac:dyDescent="0.2"/>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M16"/>
  <sheetViews>
    <sheetView workbookViewId="0"/>
  </sheetViews>
  <sheetFormatPr defaultColWidth="9.14453125" defaultRowHeight="13.5" x14ac:dyDescent="0.15"/>
  <cols>
    <col min="1" max="1" width="18.96484375" style="2" customWidth="1"/>
    <col min="2" max="2" width="71.16015625" style="2" customWidth="1"/>
    <col min="3" max="16384" width="9.14453125" style="2"/>
  </cols>
  <sheetData>
    <row r="1" spans="1:13" x14ac:dyDescent="0.15">
      <c r="A1" s="1" t="s">
        <v>0</v>
      </c>
      <c r="C1" s="3" t="s">
        <v>1</v>
      </c>
    </row>
    <row r="2" spans="1:13" x14ac:dyDescent="0.15">
      <c r="A2" s="3" t="s">
        <v>2</v>
      </c>
      <c r="B2" s="2" t="s">
        <v>3</v>
      </c>
      <c r="C2" s="2">
        <v>10</v>
      </c>
      <c r="E2" s="4" t="s">
        <v>4</v>
      </c>
      <c r="F2" s="4"/>
      <c r="G2" s="4"/>
      <c r="H2" s="4"/>
      <c r="I2" s="4"/>
      <c r="J2" s="4"/>
      <c r="K2" s="3"/>
      <c r="L2" s="3"/>
      <c r="M2" s="3"/>
    </row>
    <row r="3" spans="1:13" x14ac:dyDescent="0.15">
      <c r="A3" s="3"/>
      <c r="B3" s="2" t="s">
        <v>5</v>
      </c>
      <c r="C3" s="2">
        <v>8</v>
      </c>
      <c r="E3" s="3"/>
      <c r="F3" s="3"/>
      <c r="G3" s="3"/>
      <c r="H3" s="3"/>
      <c r="I3" s="3"/>
      <c r="J3" s="3"/>
      <c r="K3" s="3"/>
      <c r="L3" s="3"/>
      <c r="M3" s="3"/>
    </row>
    <row r="4" spans="1:13" x14ac:dyDescent="0.15">
      <c r="A4" s="3"/>
      <c r="E4" s="3"/>
      <c r="F4" s="3"/>
      <c r="G4" s="3"/>
      <c r="H4" s="3"/>
      <c r="I4" s="3"/>
      <c r="J4" s="3"/>
      <c r="K4" s="3"/>
      <c r="L4" s="3"/>
      <c r="M4" s="3"/>
    </row>
    <row r="5" spans="1:13" x14ac:dyDescent="0.15">
      <c r="A5" s="3" t="s">
        <v>6</v>
      </c>
      <c r="B5" s="2" t="s">
        <v>7</v>
      </c>
      <c r="C5" s="2">
        <v>10</v>
      </c>
      <c r="E5" s="4" t="s">
        <v>4</v>
      </c>
      <c r="F5" s="4"/>
      <c r="G5" s="4"/>
      <c r="H5" s="4"/>
      <c r="I5" s="4"/>
      <c r="J5" s="4"/>
      <c r="K5" s="3"/>
      <c r="L5" s="3"/>
      <c r="M5" s="3"/>
    </row>
    <row r="6" spans="1:13" x14ac:dyDescent="0.15">
      <c r="A6" s="3"/>
      <c r="B6" s="2" t="s">
        <v>5</v>
      </c>
      <c r="C6" s="2">
        <v>8</v>
      </c>
      <c r="E6" s="3"/>
      <c r="F6" s="3"/>
      <c r="G6" s="3"/>
      <c r="H6" s="3"/>
      <c r="I6" s="3"/>
      <c r="J6" s="3"/>
      <c r="K6" s="3"/>
      <c r="L6" s="3"/>
      <c r="M6" s="3"/>
    </row>
    <row r="7" spans="1:13" x14ac:dyDescent="0.15">
      <c r="A7" s="3"/>
      <c r="E7" s="3"/>
      <c r="F7" s="3"/>
      <c r="G7" s="3"/>
      <c r="H7" s="3"/>
      <c r="I7" s="3"/>
      <c r="J7" s="3"/>
      <c r="K7" s="3"/>
      <c r="L7" s="3"/>
      <c r="M7" s="3"/>
    </row>
    <row r="8" spans="1:13" x14ac:dyDescent="0.15">
      <c r="A8" s="3" t="s">
        <v>8</v>
      </c>
      <c r="B8" s="2" t="s">
        <v>9</v>
      </c>
      <c r="C8" s="2">
        <v>42</v>
      </c>
      <c r="E8" s="4" t="s">
        <v>4</v>
      </c>
      <c r="F8" s="4"/>
      <c r="G8" s="4"/>
      <c r="H8" s="4"/>
      <c r="I8" s="4"/>
      <c r="J8" s="4"/>
      <c r="K8" s="3"/>
      <c r="L8" s="3"/>
      <c r="M8" s="3"/>
    </row>
    <row r="9" spans="1:13" x14ac:dyDescent="0.15">
      <c r="A9" s="3"/>
      <c r="B9" s="2" t="s">
        <v>10</v>
      </c>
      <c r="C9" s="2">
        <v>2</v>
      </c>
    </row>
    <row r="10" spans="1:13" x14ac:dyDescent="0.15">
      <c r="A10" s="3"/>
    </row>
    <row r="11" spans="1:13" x14ac:dyDescent="0.15">
      <c r="A11" s="3" t="s">
        <v>11</v>
      </c>
      <c r="B11" s="2" t="s">
        <v>12</v>
      </c>
      <c r="C11" s="2">
        <v>20</v>
      </c>
    </row>
    <row r="12" spans="1:13" ht="14.25" thickBot="1" x14ac:dyDescent="0.2">
      <c r="B12" s="2" t="s">
        <v>13</v>
      </c>
      <c r="C12" s="5">
        <f>SUM(C2:C11)</f>
        <v>100</v>
      </c>
    </row>
    <row r="13" spans="1:13" ht="14.25" thickTop="1" x14ac:dyDescent="0.15"/>
    <row r="14" spans="1:13" x14ac:dyDescent="0.15">
      <c r="A14" s="4" t="s">
        <v>14</v>
      </c>
      <c r="B14" s="6"/>
    </row>
    <row r="15" spans="1:13" x14ac:dyDescent="0.15">
      <c r="A15" s="3"/>
    </row>
    <row r="16" spans="1:13" x14ac:dyDescent="0.15">
      <c r="A16" s="3" t="s">
        <v>15</v>
      </c>
    </row>
  </sheetData>
  <pageMargins left="0.7" right="0.7" top="0.75" bottom="0.75" header="0.3" footer="0.3"/>
  <pageSetup scale="55"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7</vt:i4>
      </vt:variant>
    </vt:vector>
  </HeadingPairs>
  <TitlesOfParts>
    <vt:vector size="7" baseType="lpstr">
      <vt:lpstr>DLTRCommonSizeBALANCESHEETS</vt:lpstr>
      <vt:lpstr>TGTCommonSizeBalanceSheets</vt:lpstr>
      <vt:lpstr>DLTR STATEMENTS OF OPER</vt:lpstr>
      <vt:lpstr>TGT Statements of Oper</vt:lpstr>
      <vt:lpstr>Ratio Computations</vt:lpstr>
      <vt:lpstr>Analysis</vt:lpstr>
      <vt:lpstr>GradingRubric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Cynthia Nye</dc:creator>
  <cp:lastModifiedBy>Cynthia Nye</cp:lastModifiedBy>
  <dcterms:created xsi:type="dcterms:W3CDTF">2021-07-18T11:03:41Z</dcterms:created>
  <dcterms:modified xsi:type="dcterms:W3CDTF">2021-07-21T19:07:32Z</dcterms:modified>
</cp:coreProperties>
</file>