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db\Dropbox (Personal)\Alex\MATLAB Programs\Bioinformatics\Combinatorial SiMREPS\"/>
    </mc:Choice>
  </mc:AlternateContent>
  <xr:revisionPtr revIDLastSave="0" documentId="13_ncr:1_{BE09EDDF-BD8A-4536-A765-2A03C9B96F7D}" xr6:coauthVersionLast="47" xr6:coauthVersionMax="47" xr10:uidLastSave="{00000000-0000-0000-0000-000000000000}"/>
  <bookViews>
    <workbookView xWindow="3705" yWindow="1515" windowWidth="19875" windowHeight="10680" xr2:uid="{88D17183-232F-4CF8-BA88-38319ACF53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H20" i="1"/>
  <c r="I20" i="1"/>
  <c r="G21" i="1"/>
  <c r="H21" i="1"/>
  <c r="I21" i="1"/>
  <c r="G22" i="1"/>
  <c r="L22" i="1" s="1"/>
  <c r="H22" i="1"/>
  <c r="M22" i="1" s="1"/>
  <c r="I22" i="1"/>
  <c r="N22" i="1" s="1"/>
  <c r="G23" i="1"/>
  <c r="L23" i="1" s="1"/>
  <c r="H23" i="1"/>
  <c r="M23" i="1" s="1"/>
  <c r="I23" i="1"/>
  <c r="N23" i="1" s="1"/>
  <c r="G24" i="1"/>
  <c r="H24" i="1"/>
  <c r="I24" i="1"/>
  <c r="G25" i="1"/>
  <c r="H25" i="1"/>
  <c r="I25" i="1"/>
  <c r="G26" i="1"/>
  <c r="H26" i="1"/>
  <c r="M26" i="1" s="1"/>
  <c r="I26" i="1"/>
  <c r="L20" i="1"/>
  <c r="M20" i="1"/>
  <c r="N20" i="1"/>
  <c r="L21" i="1"/>
  <c r="M21" i="1"/>
  <c r="N21" i="1"/>
  <c r="L24" i="1"/>
  <c r="M24" i="1"/>
  <c r="N24" i="1"/>
  <c r="L25" i="1"/>
  <c r="M25" i="1"/>
  <c r="N25" i="1"/>
  <c r="L26" i="1"/>
  <c r="N26" i="1"/>
  <c r="B29" i="1"/>
  <c r="C29" i="1"/>
  <c r="B16" i="1" a="1"/>
  <c r="B16" i="1" s="1"/>
  <c r="C28" i="1"/>
  <c r="B28" i="1"/>
  <c r="B32" i="1" s="1" a="1"/>
  <c r="B32" i="1" s="1"/>
  <c r="B13" i="1"/>
  <c r="C13" i="1"/>
  <c r="C12" i="1"/>
  <c r="B12" i="1"/>
  <c r="G6" i="1" l="1"/>
  <c r="L6" i="1" s="1"/>
  <c r="G8" i="1"/>
  <c r="L8" i="1" s="1"/>
  <c r="G10" i="1"/>
  <c r="L10" i="1" s="1"/>
  <c r="I5" i="1"/>
  <c r="N5" i="1" s="1"/>
  <c r="H6" i="1"/>
  <c r="M6" i="1" s="1"/>
  <c r="H8" i="1"/>
  <c r="M8" i="1" s="1"/>
  <c r="H10" i="1"/>
  <c r="M10" i="1" s="1"/>
  <c r="I10" i="1"/>
  <c r="N10" i="1" s="1"/>
  <c r="G9" i="1"/>
  <c r="L9" i="1" s="1"/>
  <c r="G4" i="1"/>
  <c r="L4" i="1" s="1"/>
  <c r="I6" i="1"/>
  <c r="N6" i="1" s="1"/>
  <c r="G7" i="1"/>
  <c r="L7" i="1" s="1"/>
  <c r="I9" i="1"/>
  <c r="N9" i="1" s="1"/>
  <c r="I8" i="1"/>
  <c r="N8" i="1" s="1"/>
  <c r="G5" i="1"/>
  <c r="L5" i="1" s="1"/>
  <c r="H4" i="1"/>
  <c r="M4" i="1" s="1"/>
  <c r="H5" i="1"/>
  <c r="M5" i="1" s="1"/>
  <c r="H7" i="1"/>
  <c r="M7" i="1" s="1"/>
  <c r="H9" i="1"/>
  <c r="M9" i="1" s="1"/>
  <c r="I4" i="1"/>
  <c r="N4" i="1" s="1"/>
  <c r="I7" i="1"/>
  <c r="N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<sst xmlns="http://schemas.openxmlformats.org/spreadsheetml/2006/main" count="73" uniqueCount="19">
  <si>
    <t>'hsa-miR-141'</t>
  </si>
  <si>
    <t>'hsa-miR-375'</t>
  </si>
  <si>
    <t>'cel-miR-39'</t>
  </si>
  <si>
    <t>'hsa-let-7a'</t>
  </si>
  <si>
    <t>'hsa-miR-29'</t>
  </si>
  <si>
    <t>'hsa-miR-16'</t>
  </si>
  <si>
    <t>'hsa-miR-21'</t>
  </si>
  <si>
    <t>'GCCA'</t>
  </si>
  <si>
    <t>'CAAC'</t>
  </si>
  <si>
    <t>'CGAT'</t>
  </si>
  <si>
    <t>m</t>
  </si>
  <si>
    <t>b</t>
  </si>
  <si>
    <t>tau_bound</t>
  </si>
  <si>
    <t>deltaG37</t>
  </si>
  <si>
    <t>g12-end</t>
  </si>
  <si>
    <t>GCCA'</t>
  </si>
  <si>
    <t>koff</t>
  </si>
  <si>
    <t>RNA dangling ends</t>
  </si>
  <si>
    <t>DNA dangling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</si>
</sst>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FD84-008D-4AC4-B0F5-05154295ACFB}">
  <dimension ref="A1:P44"/>
  <sheetViews>
    <sheetView tabSelected="1" workbookViewId="0">
      <selection activeCell="B21" sqref="B21"/>
    </sheetView>
  </sheetViews>
  <sheetFormatPr defaultRowHeight="15" x14ac:dyDescent="0.25"/>
  <cols>
    <col min="1" max="1" width="13.140625" customWidth="1"/>
    <col min="6" max="6" width="12.7109375" bestFit="1" customWidth="1"/>
    <col min="11" max="11" width="16.140625" customWidth="1"/>
  </cols>
  <sheetData>
    <row r="1" spans="1:16" x14ac:dyDescent="0.25">
      <c r="A1" t="s">
        <v>14</v>
      </c>
    </row>
    <row r="2" spans="1:16" x14ac:dyDescent="0.25">
      <c r="A2" t="s">
        <v>17</v>
      </c>
    </row>
    <row r="3" spans="1:16" x14ac:dyDescent="0.25">
      <c r="A3" s="2" t="s">
        <v>13</v>
      </c>
      <c r="B3" t="s">
        <v>7</v>
      </c>
      <c r="C3" t="s">
        <v>8</v>
      </c>
      <c r="D3" t="s">
        <v>9</v>
      </c>
      <c r="F3" s="2" t="s">
        <v>16</v>
      </c>
      <c r="G3" s="3" t="s">
        <v>15</v>
      </c>
      <c r="H3" s="2" t="s">
        <v>8</v>
      </c>
      <c r="I3" s="2" t="s">
        <v>9</v>
      </c>
      <c r="K3" s="2" t="s">
        <v>12</v>
      </c>
      <c r="L3" s="3" t="s">
        <v>15</v>
      </c>
      <c r="M3" s="2" t="s">
        <v>8</v>
      </c>
      <c r="N3" s="2" t="s">
        <v>9</v>
      </c>
    </row>
    <row r="4" spans="1:16" x14ac:dyDescent="0.25">
      <c r="A4" t="s">
        <v>0</v>
      </c>
      <c r="B4">
        <v>-6.4674072547411701</v>
      </c>
      <c r="C4">
        <v>0.289245245258824</v>
      </c>
      <c r="D4">
        <v>1.2370245258824001E-2</v>
      </c>
      <c r="F4" s="2" t="s">
        <v>0</v>
      </c>
      <c r="G4" s="1">
        <f t="shared" ref="G4:I10" si="0">EXP(B4*$B$16+$C$16)</f>
        <v>0.33333333333333337</v>
      </c>
      <c r="H4" s="1">
        <f t="shared" si="0"/>
        <v>1.3885347129813941</v>
      </c>
      <c r="I4" s="1">
        <f t="shared" si="0"/>
        <v>1.3096748705770953</v>
      </c>
      <c r="K4" s="2" t="s">
        <v>0</v>
      </c>
      <c r="L4" s="1">
        <f>1/G4</f>
        <v>2.9999999999999996</v>
      </c>
      <c r="M4" s="1">
        <f t="shared" ref="M4:N4" si="1">1/H4</f>
        <v>0.72018365162283104</v>
      </c>
      <c r="N4" s="1">
        <f t="shared" si="1"/>
        <v>0.76354828397933594</v>
      </c>
      <c r="O4" s="1"/>
      <c r="P4" s="1"/>
    </row>
    <row r="5" spans="1:16" x14ac:dyDescent="0.25">
      <c r="A5" t="s">
        <v>1</v>
      </c>
      <c r="B5">
        <v>-4.3722197547411703</v>
      </c>
      <c r="C5">
        <v>0.15468924525882799</v>
      </c>
      <c r="D5">
        <v>-3.5731507547411701</v>
      </c>
      <c r="F5" s="2" t="s">
        <v>1</v>
      </c>
      <c r="G5" s="1">
        <f t="shared" si="0"/>
        <v>0.51884336321991897</v>
      </c>
      <c r="H5" s="1">
        <f t="shared" si="0"/>
        <v>1.3496342936475592</v>
      </c>
      <c r="I5" s="1">
        <f t="shared" si="0"/>
        <v>0.61421707738964371</v>
      </c>
      <c r="K5" s="2" t="s">
        <v>1</v>
      </c>
      <c r="L5" s="1">
        <f t="shared" ref="L5:L10" si="2">1/G5</f>
        <v>1.9273639616281188</v>
      </c>
      <c r="M5" s="1">
        <f t="shared" ref="M5:M10" si="3">1/H5</f>
        <v>0.74094145703527747</v>
      </c>
      <c r="N5" s="1">
        <f t="shared" ref="N5:N10" si="4">1/I5</f>
        <v>1.6280888904129662</v>
      </c>
    </row>
    <row r="6" spans="1:16" x14ac:dyDescent="0.25">
      <c r="A6" t="s">
        <v>2</v>
      </c>
      <c r="B6">
        <v>-0.45160325474117202</v>
      </c>
      <c r="C6">
        <v>-1.7740857547411699</v>
      </c>
      <c r="D6">
        <v>-2.7107307547411699</v>
      </c>
      <c r="F6" s="2" t="s">
        <v>2</v>
      </c>
      <c r="G6" s="1">
        <f t="shared" si="0"/>
        <v>1.1874374477771958</v>
      </c>
      <c r="H6" s="1">
        <f t="shared" si="0"/>
        <v>0.89809214982662577</v>
      </c>
      <c r="I6" s="1">
        <f t="shared" si="0"/>
        <v>0.73691545835128913</v>
      </c>
      <c r="K6" s="2" t="s">
        <v>2</v>
      </c>
      <c r="L6" s="1">
        <f t="shared" si="2"/>
        <v>0.84214962385760506</v>
      </c>
      <c r="M6" s="1">
        <f t="shared" si="3"/>
        <v>1.1134714852958545</v>
      </c>
      <c r="N6" s="1">
        <f t="shared" si="4"/>
        <v>1.357007766178923</v>
      </c>
    </row>
    <row r="7" spans="1:16" x14ac:dyDescent="0.25">
      <c r="A7" t="s">
        <v>3</v>
      </c>
      <c r="B7">
        <v>0.63126774525882301</v>
      </c>
      <c r="C7">
        <v>-4.0897882547411797</v>
      </c>
      <c r="D7">
        <v>0.22891424525882201</v>
      </c>
      <c r="F7" s="2" t="s">
        <v>3</v>
      </c>
      <c r="G7" s="1">
        <f t="shared" si="0"/>
        <v>1.4925363276427588</v>
      </c>
      <c r="H7" s="1">
        <f t="shared" si="0"/>
        <v>0.55073048913517142</v>
      </c>
      <c r="I7" s="1">
        <f t="shared" si="0"/>
        <v>1.3709561328950244</v>
      </c>
      <c r="K7" s="2" t="s">
        <v>3</v>
      </c>
      <c r="L7" s="1">
        <f t="shared" si="2"/>
        <v>0.67000044252145785</v>
      </c>
      <c r="M7" s="1">
        <f t="shared" si="3"/>
        <v>1.8157701811104192</v>
      </c>
      <c r="N7" s="1">
        <f t="shared" si="4"/>
        <v>0.72941794124974468</v>
      </c>
    </row>
    <row r="8" spans="1:16" x14ac:dyDescent="0.25">
      <c r="A8" t="s">
        <v>4</v>
      </c>
      <c r="B8">
        <v>-2.25462325474117</v>
      </c>
      <c r="C8">
        <v>-1.2928857547411701</v>
      </c>
      <c r="D8">
        <v>-6.3396032547411796</v>
      </c>
      <c r="F8" s="2" t="s">
        <v>4</v>
      </c>
      <c r="G8" s="1">
        <f t="shared" si="0"/>
        <v>0.81142615057225609</v>
      </c>
      <c r="H8" s="1">
        <f t="shared" si="0"/>
        <v>0.99415376340448469</v>
      </c>
      <c r="I8" s="1">
        <f t="shared" si="0"/>
        <v>0.34245233397729025</v>
      </c>
      <c r="K8" s="2" t="s">
        <v>4</v>
      </c>
      <c r="L8" s="1">
        <f t="shared" si="2"/>
        <v>1.2323980429947354</v>
      </c>
      <c r="M8" s="1">
        <f t="shared" si="3"/>
        <v>1.0058806160683784</v>
      </c>
      <c r="N8" s="1">
        <f t="shared" si="4"/>
        <v>2.9201144240597148</v>
      </c>
    </row>
    <row r="9" spans="1:16" x14ac:dyDescent="0.25">
      <c r="A9" t="s">
        <v>5</v>
      </c>
      <c r="B9">
        <v>-10.4796382547412</v>
      </c>
      <c r="C9">
        <v>-3.0876257547411798</v>
      </c>
      <c r="D9">
        <v>0.22891424525882201</v>
      </c>
      <c r="F9" s="2" t="s">
        <v>5</v>
      </c>
      <c r="G9" s="1">
        <f t="shared" si="0"/>
        <v>0.14285714285714285</v>
      </c>
      <c r="H9" s="1">
        <f t="shared" si="0"/>
        <v>0.68053616566237307</v>
      </c>
      <c r="I9" s="1">
        <f t="shared" si="0"/>
        <v>1.3709561328950244</v>
      </c>
      <c r="K9" s="2" t="s">
        <v>5</v>
      </c>
      <c r="L9" s="1">
        <f t="shared" si="2"/>
        <v>7</v>
      </c>
      <c r="M9" s="1">
        <f t="shared" si="3"/>
        <v>1.4694296210204925</v>
      </c>
      <c r="N9" s="1">
        <f t="shared" si="4"/>
        <v>0.72941794124974468</v>
      </c>
    </row>
    <row r="10" spans="1:16" x14ac:dyDescent="0.25">
      <c r="A10" t="s">
        <v>6</v>
      </c>
      <c r="B10">
        <v>-1.05020075474117</v>
      </c>
      <c r="C10">
        <v>-4.5990032547411799</v>
      </c>
      <c r="D10">
        <v>1.9397227452588299</v>
      </c>
      <c r="F10" s="2" t="s">
        <v>6</v>
      </c>
      <c r="G10" s="1">
        <f t="shared" si="0"/>
        <v>1.0464322468206362</v>
      </c>
      <c r="H10" s="1">
        <f t="shared" si="0"/>
        <v>0.49458062456598451</v>
      </c>
      <c r="I10" s="1">
        <f t="shared" si="0"/>
        <v>1.9675611396762358</v>
      </c>
      <c r="K10" s="2" t="s">
        <v>6</v>
      </c>
      <c r="L10" s="1">
        <f t="shared" si="2"/>
        <v>0.95562804284585956</v>
      </c>
      <c r="M10" s="1">
        <f t="shared" si="3"/>
        <v>2.0219150333225091</v>
      </c>
      <c r="N10" s="1">
        <f t="shared" si="4"/>
        <v>0.50824341863376654</v>
      </c>
    </row>
    <row r="12" spans="1:16" x14ac:dyDescent="0.25">
      <c r="B12">
        <f>B9</f>
        <v>-10.4796382547412</v>
      </c>
      <c r="C12">
        <f>LN(1/7)</f>
        <v>-1.9459101490553135</v>
      </c>
    </row>
    <row r="13" spans="1:16" x14ac:dyDescent="0.25">
      <c r="B13">
        <f>B4</f>
        <v>-6.4674072547411701</v>
      </c>
      <c r="C13">
        <f>LN(1/3)</f>
        <v>-1.0986122886681098</v>
      </c>
    </row>
    <row r="15" spans="1:16" x14ac:dyDescent="0.25">
      <c r="B15" t="s">
        <v>10</v>
      </c>
      <c r="C15" t="s">
        <v>11</v>
      </c>
    </row>
    <row r="16" spans="1:16" x14ac:dyDescent="0.25">
      <c r="B16" cm="1">
        <f t="array" ref="B16:C16">LINEST(C12:C13,B12:B13)</f>
        <v>0.21117873332497497</v>
      </c>
      <c r="C16">
        <v>0.26716658328488441</v>
      </c>
    </row>
    <row r="18" spans="1:14" x14ac:dyDescent="0.25">
      <c r="A18" t="s">
        <v>18</v>
      </c>
    </row>
    <row r="19" spans="1:14" x14ac:dyDescent="0.25">
      <c r="A19" s="2" t="s">
        <v>13</v>
      </c>
      <c r="B19" t="s">
        <v>7</v>
      </c>
      <c r="C19" t="s">
        <v>8</v>
      </c>
      <c r="D19" t="s">
        <v>9</v>
      </c>
      <c r="F19" s="2" t="s">
        <v>16</v>
      </c>
      <c r="G19" s="3" t="s">
        <v>15</v>
      </c>
      <c r="H19" s="2" t="s">
        <v>8</v>
      </c>
      <c r="I19" s="2" t="s">
        <v>9</v>
      </c>
      <c r="K19" s="2" t="s">
        <v>12</v>
      </c>
      <c r="L19" s="3" t="s">
        <v>15</v>
      </c>
      <c r="M19" s="2" t="s">
        <v>8</v>
      </c>
      <c r="N19" s="2" t="s">
        <v>9</v>
      </c>
    </row>
    <row r="20" spans="1:14" x14ac:dyDescent="0.25">
      <c r="A20" t="s">
        <v>0</v>
      </c>
      <c r="B20">
        <v>-4.8741832547411699</v>
      </c>
      <c r="C20">
        <v>1.17646524525883</v>
      </c>
      <c r="D20">
        <v>-0.17484975474117401</v>
      </c>
      <c r="F20" s="2" t="s">
        <v>0</v>
      </c>
      <c r="G20" s="1">
        <f>EXP(B20*$B$32+$C$32)</f>
        <v>0.33333333333333331</v>
      </c>
      <c r="H20" s="1">
        <f t="shared" ref="H20:I20" si="5">EXP(C20*$B$32+$C$32)</f>
        <v>1.9122265889845773</v>
      </c>
      <c r="I20" s="1">
        <f t="shared" si="5"/>
        <v>1.2945079182617498</v>
      </c>
      <c r="K20" s="2" t="s">
        <v>0</v>
      </c>
      <c r="L20" s="1">
        <f>1/G20</f>
        <v>3</v>
      </c>
      <c r="M20" s="1">
        <f t="shared" ref="M20:M26" si="6">1/H20</f>
        <v>0.52295057801231382</v>
      </c>
      <c r="N20" s="1">
        <f t="shared" ref="N20:N26" si="7">1/I20</f>
        <v>0.77249430914473538</v>
      </c>
    </row>
    <row r="21" spans="1:14" x14ac:dyDescent="0.25">
      <c r="A21" t="s">
        <v>1</v>
      </c>
      <c r="B21">
        <v>-2.6630047547411699</v>
      </c>
      <c r="C21">
        <v>0.13795424525882699</v>
      </c>
      <c r="D21">
        <v>-3.33029075474118</v>
      </c>
      <c r="F21" s="2" t="s">
        <v>1</v>
      </c>
      <c r="G21" s="1">
        <f t="shared" ref="G21:G26" si="8">EXP(B21*$B$32+$C$32)</f>
        <v>0.63114243060648645</v>
      </c>
      <c r="H21" s="1">
        <f t="shared" ref="H21:H26" si="9">EXP(C21*$B$32+$C$32)</f>
        <v>1.416855770065482</v>
      </c>
      <c r="I21" s="1">
        <f t="shared" ref="I21:I26" si="10">EXP(D21*$B$32+$C$32)</f>
        <v>0.52054672434008986</v>
      </c>
      <c r="K21" s="2" t="s">
        <v>1</v>
      </c>
      <c r="L21" s="1">
        <f t="shared" ref="L21:L26" si="11">1/G21</f>
        <v>1.5844284134708955</v>
      </c>
      <c r="M21" s="1">
        <f t="shared" si="6"/>
        <v>0.70578814098613829</v>
      </c>
      <c r="N21" s="1">
        <f t="shared" si="7"/>
        <v>1.9210571371239058</v>
      </c>
    </row>
    <row r="22" spans="1:14" x14ac:dyDescent="0.25">
      <c r="A22" t="s">
        <v>2</v>
      </c>
      <c r="B22">
        <v>0.31549174525882701</v>
      </c>
      <c r="C22">
        <v>-1.7740857547411699</v>
      </c>
      <c r="D22">
        <v>-2.8701307547411701</v>
      </c>
      <c r="F22" s="2" t="s">
        <v>2</v>
      </c>
      <c r="G22" s="1">
        <f t="shared" si="8"/>
        <v>1.4913726827365055</v>
      </c>
      <c r="H22" s="1">
        <f t="shared" si="9"/>
        <v>0.81580148865547686</v>
      </c>
      <c r="I22" s="1">
        <f t="shared" si="10"/>
        <v>0.59450687733578234</v>
      </c>
      <c r="K22" s="2" t="s">
        <v>2</v>
      </c>
      <c r="L22" s="1">
        <f t="shared" si="11"/>
        <v>0.67052321098245515</v>
      </c>
      <c r="M22" s="1">
        <f t="shared" si="6"/>
        <v>1.2257883981654665</v>
      </c>
      <c r="N22" s="1">
        <f t="shared" si="7"/>
        <v>1.6820663277797405</v>
      </c>
    </row>
    <row r="23" spans="1:14" x14ac:dyDescent="0.25">
      <c r="A23" t="s">
        <v>3</v>
      </c>
      <c r="B23">
        <v>0.63126774525882301</v>
      </c>
      <c r="C23">
        <v>-3.8352782547411799</v>
      </c>
      <c r="D23">
        <v>-0.26808975474117502</v>
      </c>
      <c r="F23" s="2" t="s">
        <v>3</v>
      </c>
      <c r="G23" s="1">
        <f t="shared" si="8"/>
        <v>1.6337280288709219</v>
      </c>
      <c r="H23" s="1">
        <f t="shared" si="9"/>
        <v>0.44992679344386044</v>
      </c>
      <c r="I23" s="1">
        <f t="shared" si="10"/>
        <v>1.2601255380329726</v>
      </c>
      <c r="K23" s="2" t="s">
        <v>3</v>
      </c>
      <c r="L23" s="1">
        <f t="shared" si="11"/>
        <v>0.61209698452141104</v>
      </c>
      <c r="M23" s="1">
        <f t="shared" si="6"/>
        <v>2.2225837949007916</v>
      </c>
      <c r="N23" s="1">
        <f t="shared" si="7"/>
        <v>0.79357172743358362</v>
      </c>
    </row>
    <row r="24" spans="1:14" x14ac:dyDescent="0.25">
      <c r="A24" t="s">
        <v>4</v>
      </c>
      <c r="B24">
        <v>-2.25462325474117</v>
      </c>
      <c r="C24">
        <v>-1.80247075474117</v>
      </c>
      <c r="D24">
        <v>-5.6117832547411703</v>
      </c>
      <c r="F24" s="2" t="s">
        <v>4</v>
      </c>
      <c r="G24" s="1">
        <f t="shared" si="8"/>
        <v>0.71012090101998304</v>
      </c>
      <c r="H24" s="1">
        <f t="shared" si="9"/>
        <v>0.80914329566140697</v>
      </c>
      <c r="I24" s="1">
        <f t="shared" si="10"/>
        <v>0.26939824598924828</v>
      </c>
      <c r="K24" s="2" t="s">
        <v>4</v>
      </c>
      <c r="L24" s="1">
        <f t="shared" si="11"/>
        <v>1.4082109096685491</v>
      </c>
      <c r="M24" s="1">
        <f t="shared" si="6"/>
        <v>1.2358750364267477</v>
      </c>
      <c r="N24" s="1">
        <f t="shared" si="7"/>
        <v>3.7119766549627431</v>
      </c>
    </row>
    <row r="25" spans="1:14" x14ac:dyDescent="0.25">
      <c r="A25" t="s">
        <v>5</v>
      </c>
      <c r="B25">
        <v>-7.80895825474117</v>
      </c>
      <c r="C25">
        <v>-2.20040575474117</v>
      </c>
      <c r="D25">
        <v>-0.26808975474117502</v>
      </c>
      <c r="F25" s="2" t="s">
        <v>5</v>
      </c>
      <c r="G25" s="1">
        <f t="shared" si="8"/>
        <v>0.14285714285714279</v>
      </c>
      <c r="H25" s="1">
        <f t="shared" si="9"/>
        <v>0.72132395805646643</v>
      </c>
      <c r="I25" s="1">
        <f t="shared" si="10"/>
        <v>1.2601255380329726</v>
      </c>
      <c r="K25" s="2" t="s">
        <v>5</v>
      </c>
      <c r="L25" s="1">
        <f t="shared" si="11"/>
        <v>7.0000000000000036</v>
      </c>
      <c r="M25" s="1">
        <f t="shared" si="6"/>
        <v>1.3863396450804124</v>
      </c>
      <c r="N25" s="1">
        <f t="shared" si="7"/>
        <v>0.79357172743358362</v>
      </c>
    </row>
    <row r="26" spans="1:14" x14ac:dyDescent="0.25">
      <c r="A26" t="s">
        <v>6</v>
      </c>
      <c r="B26">
        <v>-8.8735754741173997E-2</v>
      </c>
      <c r="C26">
        <v>-5.0085882547411797</v>
      </c>
      <c r="D26">
        <v>1.9397227452588299</v>
      </c>
      <c r="F26" s="2" t="s">
        <v>6</v>
      </c>
      <c r="G26" s="1">
        <f t="shared" si="8"/>
        <v>1.3270953144167787</v>
      </c>
      <c r="H26" s="1">
        <f t="shared" si="9"/>
        <v>0.32064640371691844</v>
      </c>
      <c r="I26" s="1">
        <f t="shared" si="10"/>
        <v>2.3836385469015013</v>
      </c>
      <c r="K26" s="2" t="s">
        <v>6</v>
      </c>
      <c r="L26" s="1">
        <f t="shared" si="11"/>
        <v>0.75352537917705786</v>
      </c>
      <c r="M26" s="1">
        <f t="shared" si="6"/>
        <v>3.1187001893925701</v>
      </c>
      <c r="N26" s="1">
        <f t="shared" si="7"/>
        <v>0.41952669430518436</v>
      </c>
    </row>
    <row r="28" spans="1:14" x14ac:dyDescent="0.25">
      <c r="B28">
        <f>B25</f>
        <v>-7.80895825474117</v>
      </c>
      <c r="C28">
        <f>LN(1/7)</f>
        <v>-1.9459101490553135</v>
      </c>
    </row>
    <row r="29" spans="1:14" x14ac:dyDescent="0.25">
      <c r="B29">
        <f>B20</f>
        <v>-4.8741832547411699</v>
      </c>
      <c r="C29">
        <f>LN(1/3)</f>
        <v>-1.0986122886681098</v>
      </c>
    </row>
    <row r="31" spans="1:14" x14ac:dyDescent="0.25">
      <c r="B31" t="s">
        <v>10</v>
      </c>
      <c r="C31" t="s">
        <v>11</v>
      </c>
    </row>
    <row r="32" spans="1:14" x14ac:dyDescent="0.25">
      <c r="B32" cm="1">
        <f t="array" ref="B32:C32">LINEST(C28:C29,B28:B29)</f>
        <v>0.28870964908287822</v>
      </c>
      <c r="C32">
        <v>0.30861144837385468</v>
      </c>
    </row>
    <row r="37" spans="1:14" x14ac:dyDescent="0.25">
      <c r="A37" s="2"/>
      <c r="F37" s="2"/>
      <c r="G37" s="3"/>
      <c r="H37" s="2"/>
      <c r="I37" s="2"/>
      <c r="K37" s="2"/>
      <c r="L37" s="3"/>
      <c r="M37" s="2"/>
      <c r="N37" s="2"/>
    </row>
    <row r="38" spans="1:14" x14ac:dyDescent="0.25">
      <c r="F38" s="2"/>
      <c r="G38" s="1"/>
      <c r="H38" s="1"/>
      <c r="I38" s="1"/>
      <c r="K38" s="2"/>
      <c r="L38" s="1"/>
      <c r="M38" s="1"/>
      <c r="N38" s="1"/>
    </row>
    <row r="39" spans="1:14" x14ac:dyDescent="0.25">
      <c r="F39" s="2"/>
      <c r="G39" s="1"/>
      <c r="H39" s="1"/>
      <c r="I39" s="1"/>
      <c r="K39" s="2"/>
      <c r="L39" s="1"/>
      <c r="M39" s="1"/>
      <c r="N39" s="1"/>
    </row>
    <row r="40" spans="1:14" x14ac:dyDescent="0.25">
      <c r="F40" s="2"/>
      <c r="G40" s="1"/>
      <c r="H40" s="1"/>
      <c r="I40" s="1"/>
      <c r="K40" s="2"/>
      <c r="L40" s="1"/>
      <c r="M40" s="1"/>
      <c r="N40" s="1"/>
    </row>
    <row r="41" spans="1:14" x14ac:dyDescent="0.25">
      <c r="F41" s="2"/>
      <c r="G41" s="1"/>
      <c r="H41" s="1"/>
      <c r="I41" s="1"/>
      <c r="K41" s="2"/>
      <c r="L41" s="1"/>
      <c r="M41" s="1"/>
      <c r="N41" s="1"/>
    </row>
    <row r="42" spans="1:14" x14ac:dyDescent="0.25">
      <c r="F42" s="2"/>
      <c r="G42" s="1"/>
      <c r="H42" s="1"/>
      <c r="I42" s="1"/>
      <c r="K42" s="2"/>
      <c r="L42" s="1"/>
      <c r="M42" s="1"/>
      <c r="N42" s="1"/>
    </row>
    <row r="43" spans="1:14" x14ac:dyDescent="0.25">
      <c r="F43" s="2"/>
      <c r="G43" s="1"/>
      <c r="H43" s="1"/>
      <c r="I43" s="1"/>
      <c r="K43" s="2"/>
      <c r="L43" s="1"/>
      <c r="M43" s="1"/>
      <c r="N43" s="1"/>
    </row>
    <row r="44" spans="1:14" x14ac:dyDescent="0.25">
      <c r="F44" s="2"/>
      <c r="G44" s="1"/>
      <c r="H44" s="1"/>
      <c r="I44" s="1"/>
      <c r="K44" s="2"/>
      <c r="L44" s="1"/>
      <c r="M44" s="1"/>
      <c r="N44" s="1"/>
    </row>
  </sheetData>
  <conditionalFormatting sqref="G4:I10">
    <cfRule type="colorScale" priority="7">
      <colorScale>
        <cfvo type="min"/>
        <cfvo type="max"/>
        <color rgb="FFFCFCFF"/>
        <color rgb="FFF8696B"/>
      </colorScale>
    </cfRule>
  </conditionalFormatting>
  <conditionalFormatting sqref="G20:I26">
    <cfRule type="colorScale" priority="4">
      <colorScale>
        <cfvo type="min"/>
        <cfvo type="max"/>
        <color rgb="FFFCFCFF"/>
        <color rgb="FFF8696B"/>
      </colorScale>
    </cfRule>
  </conditionalFormatting>
  <conditionalFormatting sqref="L20:N26">
    <cfRule type="colorScale" priority="3">
      <colorScale>
        <cfvo type="min"/>
        <cfvo type="max"/>
        <color rgb="FFFCFCFF"/>
        <color rgb="FFF8696B"/>
      </colorScale>
    </cfRule>
  </conditionalFormatting>
  <conditionalFormatting sqref="L4:P4 L5:N10">
    <cfRule type="colorScale" priority="5">
      <colorScale>
        <cfvo type="min"/>
        <cfvo type="max"/>
        <color rgb="FFFCFCFF"/>
        <color rgb="FFF8696B"/>
      </colorScale>
    </cfRule>
  </conditionalFormatting>
  <conditionalFormatting sqref="G38:I44">
    <cfRule type="colorScale" priority="2">
      <colorScale>
        <cfvo type="min"/>
        <cfvo type="max"/>
        <color rgb="FFFCFCFF"/>
        <color rgb="FFF8696B"/>
      </colorScale>
    </cfRule>
  </conditionalFormatting>
  <conditionalFormatting sqref="L38:N4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Johnson-Buck</dc:creator>
  <cp:lastModifiedBy>Alex Johnson-Buck</cp:lastModifiedBy>
  <dcterms:created xsi:type="dcterms:W3CDTF">2025-02-06T23:05:00Z</dcterms:created>
  <dcterms:modified xsi:type="dcterms:W3CDTF">2025-02-07T18:14:05Z</dcterms:modified>
</cp:coreProperties>
</file>