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elicon_mark/Gemini_Projects/2_Project_JS_ElectronicsSMS/docs/제이에스일렉트로닉/"/>
    </mc:Choice>
  </mc:AlternateContent>
  <xr:revisionPtr revIDLastSave="0" documentId="13_ncr:1_{2C6E3CA3-BE33-2848-9FEE-5233FF85D0A6}" xr6:coauthVersionLast="47" xr6:coauthVersionMax="47" xr10:uidLastSave="{00000000-0000-0000-0000-000000000000}"/>
  <bookViews>
    <workbookView xWindow="29340" yWindow="500" windowWidth="38400" windowHeight="21100" xr2:uid="{00000000-000D-0000-FFFF-FFFF00000000}"/>
  </bookViews>
  <sheets>
    <sheet name="견적서" sheetId="1" r:id="rId1"/>
    <sheet name="쪼꼬미(갑오징어5종세트)" sheetId="3" r:id="rId2"/>
    <sheet name="쪼꼬미(주꾸미5종세트)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" i="1" l="1"/>
  <c r="U8" i="1" s="1"/>
  <c r="T9" i="1"/>
  <c r="U9" i="1" s="1"/>
  <c r="T10" i="1"/>
  <c r="U10" i="1"/>
  <c r="T11" i="1"/>
  <c r="U11" i="1"/>
  <c r="T12" i="1"/>
  <c r="U12" i="1"/>
  <c r="T13" i="1"/>
  <c r="U13" i="1"/>
  <c r="T14" i="1"/>
  <c r="U14" i="1"/>
  <c r="T15" i="1"/>
  <c r="U15" i="1"/>
  <c r="T16" i="1"/>
  <c r="U16" i="1"/>
  <c r="T17" i="1"/>
  <c r="U17" i="1"/>
  <c r="T18" i="1"/>
  <c r="U18" i="1"/>
  <c r="T19" i="1"/>
  <c r="U19" i="1"/>
  <c r="T20" i="1"/>
  <c r="U20" i="1"/>
  <c r="T21" i="1"/>
  <c r="U21" i="1"/>
  <c r="T22" i="1"/>
  <c r="U22" i="1"/>
  <c r="T23" i="1"/>
  <c r="U23" i="1"/>
  <c r="T24" i="1"/>
  <c r="U24" i="1"/>
  <c r="T25" i="1"/>
  <c r="U25" i="1"/>
  <c r="T26" i="1"/>
  <c r="U26" i="1"/>
  <c r="T27" i="1"/>
  <c r="U27" i="1"/>
  <c r="T28" i="1"/>
  <c r="U28" i="1"/>
  <c r="T29" i="1"/>
  <c r="U29" i="1"/>
  <c r="T30" i="1"/>
  <c r="U30" i="1"/>
  <c r="T31" i="1"/>
  <c r="U31" i="1"/>
  <c r="T32" i="1"/>
  <c r="U32" i="1"/>
  <c r="T33" i="1"/>
  <c r="U33" i="1"/>
  <c r="T34" i="1"/>
  <c r="U34" i="1"/>
  <c r="T35" i="1"/>
  <c r="U35" i="1"/>
  <c r="T36" i="1"/>
  <c r="U36" i="1" s="1"/>
  <c r="T37" i="1"/>
  <c r="U37" i="1"/>
  <c r="T38" i="1"/>
  <c r="U38" i="1"/>
  <c r="T39" i="1"/>
  <c r="U39" i="1"/>
  <c r="T40" i="1"/>
  <c r="U40" i="1"/>
  <c r="T41" i="1"/>
  <c r="U41" i="1"/>
  <c r="T42" i="1"/>
  <c r="U42" i="1"/>
  <c r="T43" i="1"/>
  <c r="U43" i="1"/>
  <c r="T44" i="1"/>
  <c r="U44" i="1"/>
  <c r="T45" i="1"/>
  <c r="U45" i="1"/>
  <c r="T46" i="1"/>
  <c r="U46" i="1"/>
  <c r="T47" i="1"/>
  <c r="U47" i="1"/>
  <c r="T48" i="1"/>
  <c r="U48" i="1"/>
  <c r="T49" i="1"/>
  <c r="U49" i="1"/>
  <c r="T50" i="1"/>
  <c r="U50" i="1"/>
  <c r="T51" i="1"/>
  <c r="U51" i="1"/>
  <c r="T52" i="1"/>
  <c r="U52" i="1"/>
  <c r="T53" i="1"/>
  <c r="U53" i="1"/>
  <c r="U7" i="1"/>
  <c r="T7" i="1"/>
  <c r="Q12" i="1"/>
  <c r="Q13" i="1"/>
  <c r="R13" i="1" s="1"/>
  <c r="Q14" i="1"/>
  <c r="R14" i="1" s="1"/>
  <c r="Q15" i="1"/>
  <c r="R15" i="1" s="1"/>
  <c r="Q16" i="1"/>
  <c r="R16" i="1" s="1"/>
  <c r="Q17" i="1"/>
  <c r="R17" i="1" s="1"/>
  <c r="Q18" i="1"/>
  <c r="R18" i="1" s="1"/>
  <c r="Q19" i="1"/>
  <c r="R19" i="1" s="1"/>
  <c r="Q20" i="1"/>
  <c r="R20" i="1" s="1"/>
  <c r="Q21" i="1"/>
  <c r="R21" i="1" s="1"/>
  <c r="Q22" i="1"/>
  <c r="Q23" i="1"/>
  <c r="R23" i="1" s="1"/>
  <c r="Q24" i="1"/>
  <c r="R24" i="1" s="1"/>
  <c r="Q25" i="1"/>
  <c r="R25" i="1" s="1"/>
  <c r="Q26" i="1"/>
  <c r="R26" i="1" s="1"/>
  <c r="Q27" i="1"/>
  <c r="R27" i="1" s="1"/>
  <c r="Q28" i="1"/>
  <c r="R28" i="1" s="1"/>
  <c r="Q29" i="1"/>
  <c r="R29" i="1" s="1"/>
  <c r="Q30" i="1"/>
  <c r="R30" i="1" s="1"/>
  <c r="Q31" i="1"/>
  <c r="R31" i="1" s="1"/>
  <c r="Q32" i="1"/>
  <c r="Q33" i="1"/>
  <c r="R33" i="1" s="1"/>
  <c r="Q34" i="1"/>
  <c r="R34" i="1" s="1"/>
  <c r="Q35" i="1"/>
  <c r="R35" i="1" s="1"/>
  <c r="Q36" i="1"/>
  <c r="R36" i="1" s="1"/>
  <c r="Q37" i="1"/>
  <c r="R37" i="1" s="1"/>
  <c r="Q38" i="1"/>
  <c r="R38" i="1" s="1"/>
  <c r="Q39" i="1"/>
  <c r="R39" i="1" s="1"/>
  <c r="Q40" i="1"/>
  <c r="R40" i="1" s="1"/>
  <c r="Q41" i="1"/>
  <c r="R41" i="1" s="1"/>
  <c r="Q42" i="1"/>
  <c r="Q43" i="1"/>
  <c r="R43" i="1" s="1"/>
  <c r="Q44" i="1"/>
  <c r="R44" i="1" s="1"/>
  <c r="Q45" i="1"/>
  <c r="R45" i="1" s="1"/>
  <c r="Q46" i="1"/>
  <c r="R46" i="1" s="1"/>
  <c r="Q47" i="1"/>
  <c r="R47" i="1" s="1"/>
  <c r="Q48" i="1"/>
  <c r="R48" i="1" s="1"/>
  <c r="Q49" i="1"/>
  <c r="R49" i="1" s="1"/>
  <c r="Q50" i="1"/>
  <c r="R50" i="1" s="1"/>
  <c r="Q51" i="1"/>
  <c r="R51" i="1" s="1"/>
  <c r="Q52" i="1"/>
  <c r="Q53" i="1"/>
  <c r="R53" i="1" s="1"/>
  <c r="Q8" i="1"/>
  <c r="Q9" i="1"/>
  <c r="Q10" i="1"/>
  <c r="R10" i="1" s="1"/>
  <c r="Q11" i="1"/>
  <c r="R8" i="1"/>
  <c r="R9" i="1"/>
  <c r="R11" i="1"/>
  <c r="R12" i="1"/>
  <c r="R22" i="1"/>
  <c r="R32" i="1"/>
  <c r="R42" i="1"/>
  <c r="R52" i="1"/>
  <c r="R7" i="1"/>
  <c r="Q7" i="1"/>
  <c r="P54" i="1"/>
  <c r="O54" i="1"/>
  <c r="G54" i="1"/>
  <c r="H54" i="1"/>
  <c r="I54" i="1"/>
  <c r="F54" i="1"/>
  <c r="H31" i="1"/>
  <c r="I31" i="1" s="1"/>
  <c r="H30" i="1"/>
  <c r="I30" i="1" s="1"/>
  <c r="H29" i="1"/>
  <c r="I29" i="1" s="1"/>
  <c r="Q54" i="1" l="1"/>
  <c r="R54" i="1"/>
</calcChain>
</file>

<file path=xl/sharedStrings.xml><?xml version="1.0" encoding="utf-8"?>
<sst xmlns="http://schemas.openxmlformats.org/spreadsheetml/2006/main" count="302" uniqueCount="131">
  <si>
    <t>수량</t>
    <phoneticPr fontId="4" type="noConversion"/>
  </si>
  <si>
    <t>공급가</t>
    <phoneticPr fontId="4" type="noConversion"/>
  </si>
  <si>
    <r>
      <rPr>
        <b/>
        <sz val="11"/>
        <rFont val="Malgun Gothic"/>
        <family val="2"/>
        <charset val="129"/>
      </rPr>
      <t>품목명</t>
    </r>
    <r>
      <rPr>
        <b/>
        <sz val="11"/>
        <rFont val="Arial"/>
        <family val="2"/>
      </rPr>
      <t>(</t>
    </r>
    <r>
      <rPr>
        <b/>
        <sz val="11"/>
        <rFont val="Malgun Gothic"/>
        <family val="2"/>
        <charset val="129"/>
      </rPr>
      <t>판매업체명</t>
    </r>
    <r>
      <rPr>
        <b/>
        <sz val="11"/>
        <rFont val="Arial"/>
        <family val="2"/>
      </rPr>
      <t>)</t>
    </r>
    <phoneticPr fontId="4" type="noConversion"/>
  </si>
  <si>
    <t>부가세</t>
    <phoneticPr fontId="4" type="noConversion"/>
  </si>
  <si>
    <t>합계</t>
    <phoneticPr fontId="4" type="noConversion"/>
  </si>
  <si>
    <t>매출처</t>
    <phoneticPr fontId="4" type="noConversion"/>
  </si>
  <si>
    <t>주식회사 코빌시스</t>
  </si>
  <si>
    <t>날짜</t>
    <phoneticPr fontId="4" type="noConversion"/>
  </si>
  <si>
    <t>1-776228-1(TE)케이블 임가공</t>
  </si>
  <si>
    <r>
      <rPr>
        <sz val="10"/>
        <rFont val="돋움"/>
        <family val="3"/>
        <charset val="129"/>
      </rPr>
      <t>샘플</t>
    </r>
    <r>
      <rPr>
        <sz val="10"/>
        <rFont val="Arial"/>
        <family val="2"/>
      </rPr>
      <t>7</t>
    </r>
    <r>
      <rPr>
        <sz val="10"/>
        <rFont val="돋움"/>
        <family val="3"/>
        <charset val="129"/>
      </rPr>
      <t>종비용</t>
    </r>
    <phoneticPr fontId="13" type="noConversion"/>
  </si>
  <si>
    <t>주식회사 윌로그</t>
  </si>
  <si>
    <t>UMTS-LTEEVB-KIT</t>
  </si>
  <si>
    <t>EG21GLGDTEA-128-SGNS</t>
  </si>
  <si>
    <t>BG95M6LATEA-64-SGNS</t>
  </si>
  <si>
    <t>LC76GABEK</t>
  </si>
  <si>
    <t>품목코드(프로젝트명)</t>
    <phoneticPr fontId="4" type="noConversion"/>
  </si>
  <si>
    <t>ABC-ABC-ABC01</t>
    <phoneticPr fontId="4" type="noConversion"/>
  </si>
  <si>
    <t>ABC-ABC-ABC02</t>
  </si>
  <si>
    <t>ABC-ABC-ABC03</t>
  </si>
  <si>
    <t>ABC-ABC-ABC04</t>
  </si>
  <si>
    <t>ABC-ABC-ABC05</t>
  </si>
  <si>
    <t>ABC-ABC-ABC06</t>
  </si>
  <si>
    <t>ABC-ABC-ABC07</t>
  </si>
  <si>
    <t>ABC-ABC-ABC08</t>
  </si>
  <si>
    <t>ABC-ABC-ABC09</t>
  </si>
  <si>
    <t>ABC-ABC-ABC10</t>
  </si>
  <si>
    <t>ABC-ABC-ABC11</t>
  </si>
  <si>
    <t>ABC-ABC-ABC12</t>
  </si>
  <si>
    <t>ABC-ABC-ABC13</t>
  </si>
  <si>
    <t>ABC-ABC-ABC14</t>
  </si>
  <si>
    <t>ABC-ABC-ABC15</t>
  </si>
  <si>
    <t>ABC-ABC-ABC16</t>
  </si>
  <si>
    <t>ABC-ABC-ABC17</t>
  </si>
  <si>
    <t>ABC-ABC-ABC18</t>
  </si>
  <si>
    <t>티엠텍 (서부대리점)</t>
  </si>
  <si>
    <t>BL309-25S22-TAH0</t>
  </si>
  <si>
    <t>에스씨에스프로주식회사</t>
  </si>
  <si>
    <t>SJJ-001LA [RJ9,BOTTOM TAP,GOLD FLASH, 4PIN]</t>
    <phoneticPr fontId="13" type="noConversion"/>
  </si>
  <si>
    <t>SJJ-009LA [6P6C Side Entry Jack,Tab Up]</t>
  </si>
  <si>
    <t>DC JACK SJDC044F ( 2.0 )</t>
  </si>
  <si>
    <t>SJJ-001LA [RJ9,BOTTOM TAP,GOLD FLASH, 4PIN]</t>
  </si>
  <si>
    <t>SJJ-003ALB [RJ11,BOTTOM TAP, GOLD FLASH,6PIN]</t>
  </si>
  <si>
    <t>SJM-023LD [6P2C Side Entry Jack Gold Flash W/panel]</t>
  </si>
  <si>
    <t>SMD-015LA [DC-JACK, DIN422]</t>
  </si>
  <si>
    <t>CSCC215-2038B001C1AH</t>
  </si>
  <si>
    <t>주식회사 엠씨넥스</t>
  </si>
  <si>
    <t>RC-GX-15-005 (DC POWER CABLE)</t>
  </si>
  <si>
    <t>QZ-3010-W0025 (RADER MODULE CABLE)</t>
  </si>
  <si>
    <t>QZ-3010-W0024 (12PIN POGO B2B CABLE)</t>
  </si>
  <si>
    <t>유한회사 티지앤컴퍼니</t>
  </si>
  <si>
    <t>ESO512GTLCG-ECC-2AK / M.2:2280:PHISON/512G/KC</t>
  </si>
  <si>
    <t>ESO01TBTLCG-ECC-4AK:M.2:2280:PHISON/1TB/KC</t>
  </si>
  <si>
    <t>주식회사 로보티즈</t>
  </si>
  <si>
    <t>WP-C1000 CABLE [UL2725#28*1P+#24*2C+SA610/S4B+JST HER-4 L=1200MM 후작업]</t>
  </si>
  <si>
    <t>WP-C099 CABLE [UL2725#28*1P+#24*2C+ SA610/S4B+SA611/P4B L=1000MM 후작업]</t>
  </si>
  <si>
    <t>B3B-EH-GU (3P S/T WHITE)</t>
    <phoneticPr fontId="13" type="noConversion"/>
  </si>
  <si>
    <t>B4B-EH-GU (4P S/T WHITE)</t>
  </si>
  <si>
    <t>B3B-EH-A</t>
  </si>
  <si>
    <t>PH01-20SS [PIN HEADER_2.54mm_1x20_MALE (S/T)]</t>
  </si>
  <si>
    <t>FH01-20SS [PIN HEADER_2.54mm_1x20_FEMALE (S/T)]</t>
  </si>
  <si>
    <t>주식화사 창성아이텍</t>
  </si>
  <si>
    <t>1101NEA-2</t>
  </si>
  <si>
    <t>1102C-2(8mm)</t>
  </si>
  <si>
    <t>1102(9.5mm)</t>
  </si>
  <si>
    <t>효성티앤에스 ㈜</t>
  </si>
  <si>
    <t>S06B-XASK-1</t>
  </si>
  <si>
    <t>SM40B-SHLDS-G-TF</t>
  </si>
  <si>
    <t>S8B-ZR-SM4A-TF</t>
  </si>
  <si>
    <t>BM20B-SRDS-G-TF</t>
  </si>
  <si>
    <t>3321000035 BCU50:HALL_FFC</t>
  </si>
  <si>
    <t>08FLZT-SM1-TF</t>
  </si>
  <si>
    <t>S03B-XASK-1</t>
  </si>
  <si>
    <t>S28B-PHDSS</t>
  </si>
  <si>
    <t>S34B-PHDSS</t>
  </si>
  <si>
    <t>DF3A-5P-2DS Tin</t>
  </si>
  <si>
    <t>SM50B-SHLDS-G-TF</t>
  </si>
  <si>
    <t>샘플비용</t>
    <phoneticPr fontId="13" type="noConversion"/>
  </si>
  <si>
    <t>기산전자(주)</t>
  </si>
  <si>
    <r>
      <t>N</t>
    </r>
    <r>
      <rPr>
        <sz val="10"/>
        <rFont val="Arial"/>
        <family val="2"/>
      </rPr>
      <t>F CABLE</t>
    </r>
    <phoneticPr fontId="13" type="noConversion"/>
  </si>
  <si>
    <t>GEH (HUIZHOU GALAXIA ELECTRONICS CO.,LTD)</t>
  </si>
  <si>
    <t>CABLE_ASSY:CN1 1F(RC_to_RBU):BRM24</t>
  </si>
  <si>
    <t>CABLE_ASSY: CN1 IF_NFA:RC50</t>
  </si>
  <si>
    <t>RC1/F→CN1 (NFA RC60 CABLE)</t>
  </si>
  <si>
    <t>Dongguan QianZhong Electronic</t>
  </si>
  <si>
    <t>ID-15A2-H FILTER(15A 250V)</t>
  </si>
  <si>
    <t>ABC-ABC-ABC19</t>
  </si>
  <si>
    <t>ABC-ABC-ABC20</t>
  </si>
  <si>
    <t>ABC-ABC-ABC21</t>
  </si>
  <si>
    <t>ABC-ABC-ABC22</t>
  </si>
  <si>
    <t>ABC-ABC-ABC23</t>
  </si>
  <si>
    <t>ABC-ABC-ABC24</t>
  </si>
  <si>
    <t>ABC-ABC-ABC25</t>
  </si>
  <si>
    <t>ABC-ABC-ABC26</t>
  </si>
  <si>
    <t>ABC-ABC-ABC27</t>
  </si>
  <si>
    <t>ABC-ABC-ABC28</t>
  </si>
  <si>
    <t>ABC-ABC-ABC29</t>
  </si>
  <si>
    <t>ABC-ABC-ABC30</t>
  </si>
  <si>
    <t>ABC-ABC-ABC31</t>
  </si>
  <si>
    <t>ABC-ABC-ABC32</t>
  </si>
  <si>
    <t>ABC-ABC-ABC33</t>
  </si>
  <si>
    <t>ABC-ABC-ABC34</t>
  </si>
  <si>
    <t>ABC-ABC-ABC35</t>
  </si>
  <si>
    <t>ABC-ABC-ABC36</t>
  </si>
  <si>
    <t>ABC-ABC-ABC37</t>
  </si>
  <si>
    <t>ABC-ABC-ABC38</t>
  </si>
  <si>
    <t>ABC-ABC-ABC39</t>
  </si>
  <si>
    <t>ABC-ABC-ABC40</t>
  </si>
  <si>
    <t>ABC-ABC-ABC41</t>
  </si>
  <si>
    <t>ABC-ABC-ABC42</t>
  </si>
  <si>
    <t>ABC-ABC-ABC43</t>
  </si>
  <si>
    <t>ABC-ABC-ABC44</t>
  </si>
  <si>
    <t>ABC-ABC-ABC45</t>
  </si>
  <si>
    <t>ABC-ABC-ABC46</t>
  </si>
  <si>
    <t>ABC-ABC-ABC47</t>
  </si>
  <si>
    <t>매출</t>
    <phoneticPr fontId="4" type="noConversion"/>
  </si>
  <si>
    <t>매입</t>
    <phoneticPr fontId="4" type="noConversion"/>
  </si>
  <si>
    <t>a</t>
    <phoneticPr fontId="4" type="noConversion"/>
  </si>
  <si>
    <t>s</t>
    <phoneticPr fontId="4" type="noConversion"/>
  </si>
  <si>
    <t>f</t>
    <phoneticPr fontId="4" type="noConversion"/>
  </si>
  <si>
    <t>h</t>
    <phoneticPr fontId="4" type="noConversion"/>
  </si>
  <si>
    <t>j</t>
    <phoneticPr fontId="4" type="noConversion"/>
  </si>
  <si>
    <t>u</t>
    <phoneticPr fontId="4" type="noConversion"/>
  </si>
  <si>
    <t>i</t>
    <phoneticPr fontId="4" type="noConversion"/>
  </si>
  <si>
    <t>o</t>
    <phoneticPr fontId="4" type="noConversion"/>
  </si>
  <si>
    <t>p</t>
    <phoneticPr fontId="4" type="noConversion"/>
  </si>
  <si>
    <t>e</t>
    <phoneticPr fontId="4" type="noConversion"/>
  </si>
  <si>
    <t>w</t>
    <phoneticPr fontId="4" type="noConversion"/>
  </si>
  <si>
    <t>매입처</t>
    <phoneticPr fontId="4" type="noConversion"/>
  </si>
  <si>
    <t>매입가</t>
    <phoneticPr fontId="4" type="noConversion"/>
  </si>
  <si>
    <t>이익금</t>
    <phoneticPr fontId="4" type="noConversion"/>
  </si>
  <si>
    <t>이익률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</si>
</sst>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[$-F800]dddd\,\ mmmm\ dd\,\ yyyy"/>
  </numFmts>
  <fonts count="14">
    <font>
      <sz val="11"/>
      <name val="Calibri"/>
    </font>
    <font>
      <b/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8"/>
      <name val="나눔명조"/>
      <family val="3"/>
      <charset val="129"/>
    </font>
    <font>
      <b/>
      <sz val="11"/>
      <name val="Malgun Gothic"/>
      <family val="2"/>
      <charset val="129"/>
    </font>
    <font>
      <sz val="10"/>
      <name val="Malgun Gothic"/>
      <family val="2"/>
      <charset val="129"/>
    </font>
    <font>
      <sz val="11"/>
      <name val="Malgun Gothic"/>
      <family val="2"/>
      <charset val="129"/>
    </font>
    <font>
      <u/>
      <sz val="11"/>
      <color theme="10"/>
      <name val="Calibri"/>
      <family val="2"/>
    </font>
    <font>
      <sz val="11"/>
      <name val="Calibri"/>
      <family val="2"/>
    </font>
    <font>
      <b/>
      <sz val="11"/>
      <name val="Arial"/>
      <family val="2"/>
      <charset val="129"/>
    </font>
    <font>
      <sz val="10"/>
      <name val="Arial"/>
      <family val="3"/>
      <charset val="129"/>
    </font>
    <font>
      <sz val="10"/>
      <name val="돋움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9" fontId="9" fillId="0" borderId="0" applyFont="0" applyFill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 applyAlignment="1">
      <alignment horizontal="left"/>
    </xf>
    <xf numFmtId="0" fontId="5" fillId="0" borderId="2" xfId="0" applyFont="1" applyBorder="1" applyAlignment="1">
      <alignment horizontal="center" vertical="center" wrapText="1"/>
    </xf>
    <xf numFmtId="3" fontId="5" fillId="0" borderId="3" xfId="0" applyNumberFormat="1" applyFont="1" applyBorder="1" applyAlignment="1">
      <alignment horizontal="center" vertical="center" wrapText="1"/>
    </xf>
    <xf numFmtId="0" fontId="7" fillId="0" borderId="0" xfId="0" applyFont="1"/>
    <xf numFmtId="18" fontId="8" fillId="0" borderId="1" xfId="1" applyNumberFormat="1" applyBorder="1" applyAlignment="1"/>
    <xf numFmtId="0" fontId="10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3" fontId="3" fillId="0" borderId="5" xfId="0" applyNumberFormat="1" applyFont="1" applyBorder="1" applyAlignment="1">
      <alignment horizontal="right" vertical="center"/>
    </xf>
    <xf numFmtId="0" fontId="11" fillId="0" borderId="5" xfId="0" applyFont="1" applyBorder="1" applyAlignment="1">
      <alignment horizontal="left" vertical="center"/>
    </xf>
    <xf numFmtId="0" fontId="9" fillId="0" borderId="0" xfId="0" applyFont="1"/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3" fontId="0" fillId="0" borderId="0" xfId="0" applyNumberFormat="1"/>
    <xf numFmtId="3" fontId="3" fillId="0" borderId="7" xfId="0" applyNumberFormat="1" applyFont="1" applyBorder="1" applyAlignment="1">
      <alignment horizontal="righ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3" fontId="3" fillId="0" borderId="9" xfId="0" applyNumberFormat="1" applyFont="1" applyBorder="1" applyAlignment="1">
      <alignment horizontal="right" vertical="center"/>
    </xf>
    <xf numFmtId="0" fontId="12" fillId="0" borderId="5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3" fontId="5" fillId="0" borderId="4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9" fontId="0" fillId="0" borderId="0" xfId="2" applyFont="1" applyAlignment="1"/>
    <xf numFmtId="182" fontId="0" fillId="0" borderId="0" xfId="0" applyNumberFormat="1"/>
    <xf numFmtId="182" fontId="5" fillId="0" borderId="4" xfId="0" applyNumberFormat="1" applyFont="1" applyBorder="1" applyAlignment="1">
      <alignment horizontal="center" vertical="center" wrapText="1"/>
    </xf>
    <xf numFmtId="182" fontId="3" fillId="0" borderId="5" xfId="0" applyNumberFormat="1" applyFont="1" applyBorder="1" applyAlignment="1">
      <alignment horizontal="center" vertical="center"/>
    </xf>
  </cellXfs>
  <cellStyles count="3">
    <cellStyle name="백분율" xfId="2" builtinId="5"/>
    <cellStyle name="표준" xfId="0" builtinId="0"/>
    <cellStyle name="하이퍼링크" xfId="1" builtinId="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467029</xdr:colOff>
      <xdr:row>24</xdr:row>
      <xdr:rowOff>22529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E26CF9A-970C-AC3C-010D-0D75F0A47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0" y="0"/>
          <a:ext cx="4594529" cy="4594529"/>
        </a:xfrm>
        <a:prstGeom prst="rect">
          <a:avLst/>
        </a:prstGeom>
      </xdr:spPr>
    </xdr:pic>
    <xdr:clientData/>
  </xdr:twoCellAnchor>
  <xdr:twoCellAnchor editAs="oneCell">
    <xdr:from>
      <xdr:col>5</xdr:col>
      <xdr:colOff>541300</xdr:colOff>
      <xdr:row>0</xdr:row>
      <xdr:rowOff>0</xdr:rowOff>
    </xdr:from>
    <xdr:to>
      <xdr:col>11</xdr:col>
      <xdr:colOff>182829</xdr:colOff>
      <xdr:row>24</xdr:row>
      <xdr:rowOff>22529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743F1DDF-8154-4593-C30C-6B3D980C0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668800" y="0"/>
          <a:ext cx="4594529" cy="4594529"/>
        </a:xfrm>
        <a:prstGeom prst="rect">
          <a:avLst/>
        </a:prstGeom>
      </xdr:spPr>
    </xdr:pic>
    <xdr:clientData/>
  </xdr:twoCellAnchor>
  <xdr:twoCellAnchor editAs="oneCell">
    <xdr:from>
      <xdr:col>11</xdr:col>
      <xdr:colOff>284900</xdr:colOff>
      <xdr:row>0</xdr:row>
      <xdr:rowOff>0</xdr:rowOff>
    </xdr:from>
    <xdr:to>
      <xdr:col>17</xdr:col>
      <xdr:colOff>5500</xdr:colOff>
      <xdr:row>24</xdr:row>
      <xdr:rowOff>101600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5067B19E-6E54-8356-5BBC-1FA6452A6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5400" y="0"/>
          <a:ext cx="4673600" cy="4673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25400</xdr:rowOff>
    </xdr:from>
    <xdr:to>
      <xdr:col>5</xdr:col>
      <xdr:colOff>281800</xdr:colOff>
      <xdr:row>23</xdr:row>
      <xdr:rowOff>15100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40C6F1B3-DC4D-6347-BCA8-7F933E3AA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2700" y="25400"/>
          <a:ext cx="4396600" cy="4396600"/>
        </a:xfrm>
        <a:prstGeom prst="rect">
          <a:avLst/>
        </a:prstGeom>
      </xdr:spPr>
    </xdr:pic>
    <xdr:clientData/>
  </xdr:twoCellAnchor>
  <xdr:twoCellAnchor editAs="oneCell">
    <xdr:from>
      <xdr:col>5</xdr:col>
      <xdr:colOff>327800</xdr:colOff>
      <xdr:row>0</xdr:row>
      <xdr:rowOff>0</xdr:rowOff>
    </xdr:from>
    <xdr:to>
      <xdr:col>10</xdr:col>
      <xdr:colOff>596900</xdr:colOff>
      <xdr:row>22</xdr:row>
      <xdr:rowOff>180200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9DE42003-9395-D44A-AD43-E62442824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455300" y="0"/>
          <a:ext cx="4396600" cy="4396600"/>
        </a:xfrm>
        <a:prstGeom prst="rect">
          <a:avLst/>
        </a:prstGeom>
      </xdr:spPr>
    </xdr:pic>
    <xdr:clientData/>
  </xdr:twoCellAnchor>
  <xdr:twoCellAnchor editAs="oneCell">
    <xdr:from>
      <xdr:col>10</xdr:col>
      <xdr:colOff>655600</xdr:colOff>
      <xdr:row>0</xdr:row>
      <xdr:rowOff>0</xdr:rowOff>
    </xdr:from>
    <xdr:to>
      <xdr:col>16</xdr:col>
      <xdr:colOff>96800</xdr:colOff>
      <xdr:row>22</xdr:row>
      <xdr:rowOff>177800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4D9D1352-B729-DC4B-842C-DC9C5861D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0600" y="0"/>
          <a:ext cx="4394200" cy="4394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54"/>
  <sheetViews>
    <sheetView tabSelected="1" topLeftCell="A4" workbookViewId="0">
      <selection activeCell="B8" sqref="B8"/>
    </sheetView>
  </sheetViews>
  <sheetFormatPr baseColWidth="10" defaultRowHeight="15"/>
  <cols>
    <col min="1" max="1" width="3" customWidth="1"/>
    <col min="2" max="2" width="20.6640625" style="26" bestFit="1" customWidth="1"/>
    <col min="3" max="3" width="24.83203125" customWidth="1"/>
    <col min="4" max="4" width="15" customWidth="1"/>
    <col min="5" max="5" width="35.33203125" customWidth="1"/>
    <col min="6" max="6" width="10.33203125" customWidth="1"/>
    <col min="7" max="7" width="12.83203125" customWidth="1"/>
    <col min="8" max="8" width="11.6640625" customWidth="1"/>
    <col min="9" max="9" width="13.1640625" customWidth="1"/>
    <col min="10" max="10" width="5.83203125" customWidth="1"/>
    <col min="11" max="11" width="20.6640625" bestFit="1" customWidth="1"/>
  </cols>
  <sheetData>
    <row r="1" spans="2:21">
      <c r="D1" s="1"/>
    </row>
    <row r="2" spans="2:21">
      <c r="D2" s="1"/>
    </row>
    <row r="3" spans="2:21">
      <c r="D3" s="1"/>
    </row>
    <row r="4" spans="2:21">
      <c r="B4" s="22" t="s">
        <v>114</v>
      </c>
      <c r="C4" s="23"/>
      <c r="D4" s="23"/>
      <c r="E4" s="23"/>
      <c r="F4" s="23"/>
      <c r="G4" s="23"/>
      <c r="H4" s="23"/>
      <c r="I4" s="23"/>
      <c r="K4" s="22" t="s">
        <v>115</v>
      </c>
      <c r="L4" s="23"/>
      <c r="M4" s="23"/>
      <c r="N4" s="23"/>
      <c r="O4" s="23"/>
      <c r="P4" s="23"/>
      <c r="Q4" s="23"/>
      <c r="R4" s="23"/>
    </row>
    <row r="5" spans="2:21">
      <c r="B5" s="23"/>
      <c r="C5" s="23"/>
      <c r="D5" s="23"/>
      <c r="E5" s="23"/>
      <c r="F5" s="23"/>
      <c r="G5" s="23"/>
      <c r="H5" s="23"/>
      <c r="I5" s="23"/>
      <c r="K5" s="23"/>
      <c r="L5" s="23"/>
      <c r="M5" s="23"/>
      <c r="N5" s="23"/>
      <c r="O5" s="23"/>
      <c r="P5" s="23"/>
      <c r="Q5" s="23"/>
      <c r="R5" s="23"/>
    </row>
    <row r="6" spans="2:21" ht="47" customHeight="1">
      <c r="B6" s="27" t="s">
        <v>7</v>
      </c>
      <c r="C6" s="19" t="s">
        <v>5</v>
      </c>
      <c r="D6" s="19" t="s">
        <v>15</v>
      </c>
      <c r="E6" s="20" t="s">
        <v>2</v>
      </c>
      <c r="F6" s="19" t="s">
        <v>0</v>
      </c>
      <c r="G6" s="21" t="s">
        <v>1</v>
      </c>
      <c r="H6" s="21" t="s">
        <v>3</v>
      </c>
      <c r="I6" s="19" t="s">
        <v>4</v>
      </c>
      <c r="K6" s="2" t="s">
        <v>7</v>
      </c>
      <c r="L6" s="2" t="s">
        <v>127</v>
      </c>
      <c r="M6" s="2" t="s">
        <v>15</v>
      </c>
      <c r="N6" s="6" t="s">
        <v>2</v>
      </c>
      <c r="O6" s="2" t="s">
        <v>0</v>
      </c>
      <c r="P6" s="3" t="s">
        <v>128</v>
      </c>
      <c r="Q6" s="3" t="s">
        <v>3</v>
      </c>
      <c r="R6" s="2" t="s">
        <v>4</v>
      </c>
      <c r="T6" s="4" t="s">
        <v>129</v>
      </c>
      <c r="U6" s="4" t="s">
        <v>130</v>
      </c>
    </row>
    <row r="7" spans="2:21">
      <c r="B7" s="28">
        <v>45839</v>
      </c>
      <c r="C7" s="7" t="s">
        <v>6</v>
      </c>
      <c r="D7" s="10" t="s">
        <v>16</v>
      </c>
      <c r="E7" s="7" t="s">
        <v>8</v>
      </c>
      <c r="F7" s="8">
        <v>110</v>
      </c>
      <c r="G7" s="8">
        <v>374000</v>
      </c>
      <c r="H7" s="8">
        <v>37400</v>
      </c>
      <c r="I7" s="8">
        <v>411400</v>
      </c>
      <c r="J7" s="7"/>
      <c r="K7" s="28">
        <v>45839</v>
      </c>
      <c r="L7" s="24" t="s">
        <v>116</v>
      </c>
      <c r="M7" s="10" t="s">
        <v>16</v>
      </c>
      <c r="N7" s="7" t="s">
        <v>8</v>
      </c>
      <c r="O7" s="8">
        <v>110</v>
      </c>
      <c r="P7" s="8">
        <v>299200</v>
      </c>
      <c r="Q7" s="8">
        <f>P7*0.1</f>
        <v>29920</v>
      </c>
      <c r="R7" s="8">
        <f>Q7+P7</f>
        <v>329120</v>
      </c>
      <c r="T7" s="13">
        <f>G7-P7</f>
        <v>74800</v>
      </c>
      <c r="U7" s="25">
        <f>T7/G7</f>
        <v>0.2</v>
      </c>
    </row>
    <row r="8" spans="2:21">
      <c r="B8" s="28">
        <v>45840</v>
      </c>
      <c r="C8" s="7" t="s">
        <v>6</v>
      </c>
      <c r="D8" s="10" t="s">
        <v>17</v>
      </c>
      <c r="E8" s="9" t="s">
        <v>9</v>
      </c>
      <c r="F8" s="8">
        <v>220</v>
      </c>
      <c r="G8" s="8">
        <v>348830</v>
      </c>
      <c r="H8" s="8">
        <v>34882</v>
      </c>
      <c r="I8" s="8">
        <v>383712</v>
      </c>
      <c r="J8" s="7"/>
      <c r="K8" s="28">
        <v>45840</v>
      </c>
      <c r="L8" s="7" t="s">
        <v>116</v>
      </c>
      <c r="M8" s="10" t="s">
        <v>17</v>
      </c>
      <c r="N8" s="9" t="s">
        <v>9</v>
      </c>
      <c r="O8" s="8">
        <v>220</v>
      </c>
      <c r="P8" s="8">
        <v>279064</v>
      </c>
      <c r="Q8" s="8">
        <f t="shared" ref="Q8:Q53" si="0">P8*0.1</f>
        <v>27906.400000000001</v>
      </c>
      <c r="R8" s="8">
        <f t="shared" ref="R8:R53" si="1">Q8+P8</f>
        <v>306970.40000000002</v>
      </c>
      <c r="T8" s="13">
        <f t="shared" ref="T8:T53" si="2">G8-P8</f>
        <v>69766</v>
      </c>
      <c r="U8" s="25">
        <f t="shared" ref="U8:U53" si="3">T8/G8</f>
        <v>0.2</v>
      </c>
    </row>
    <row r="9" spans="2:21">
      <c r="B9" s="28">
        <v>45841</v>
      </c>
      <c r="C9" s="7" t="s">
        <v>10</v>
      </c>
      <c r="D9" s="10" t="s">
        <v>18</v>
      </c>
      <c r="E9" s="7" t="s">
        <v>11</v>
      </c>
      <c r="F9" s="8">
        <v>3</v>
      </c>
      <c r="G9" s="8">
        <v>483264</v>
      </c>
      <c r="H9" s="8">
        <v>48326</v>
      </c>
      <c r="I9" s="8">
        <v>531590</v>
      </c>
      <c r="J9" s="5"/>
      <c r="K9" s="28">
        <v>45841</v>
      </c>
      <c r="L9" s="7" t="s">
        <v>116</v>
      </c>
      <c r="M9" s="10" t="s">
        <v>18</v>
      </c>
      <c r="N9" s="7" t="s">
        <v>11</v>
      </c>
      <c r="O9" s="8">
        <v>3</v>
      </c>
      <c r="P9" s="8">
        <v>386611.20000000001</v>
      </c>
      <c r="Q9" s="8">
        <f t="shared" si="0"/>
        <v>38661.120000000003</v>
      </c>
      <c r="R9" s="8">
        <f t="shared" si="1"/>
        <v>425272.32000000001</v>
      </c>
      <c r="T9" s="13">
        <f t="shared" si="2"/>
        <v>96652.799999999988</v>
      </c>
      <c r="U9" s="25">
        <f t="shared" si="3"/>
        <v>0.19999999999999998</v>
      </c>
    </row>
    <row r="10" spans="2:21">
      <c r="B10" s="28">
        <v>45842</v>
      </c>
      <c r="C10" s="7" t="s">
        <v>10</v>
      </c>
      <c r="D10" s="10" t="s">
        <v>19</v>
      </c>
      <c r="E10" s="7" t="s">
        <v>12</v>
      </c>
      <c r="F10" s="8">
        <v>2</v>
      </c>
      <c r="G10" s="8">
        <v>228208</v>
      </c>
      <c r="H10" s="8">
        <v>22820</v>
      </c>
      <c r="I10" s="8">
        <v>251028</v>
      </c>
      <c r="J10" s="5"/>
      <c r="K10" s="28">
        <v>45842</v>
      </c>
      <c r="L10" s="7" t="s">
        <v>116</v>
      </c>
      <c r="M10" s="10" t="s">
        <v>19</v>
      </c>
      <c r="N10" s="7" t="s">
        <v>12</v>
      </c>
      <c r="O10" s="8">
        <v>2</v>
      </c>
      <c r="P10" s="8">
        <v>182566.40000000002</v>
      </c>
      <c r="Q10" s="8">
        <f t="shared" si="0"/>
        <v>18256.640000000003</v>
      </c>
      <c r="R10" s="8">
        <f t="shared" si="1"/>
        <v>200823.04000000004</v>
      </c>
      <c r="T10" s="13">
        <f t="shared" si="2"/>
        <v>45641.599999999977</v>
      </c>
      <c r="U10" s="25">
        <f t="shared" si="3"/>
        <v>0.1999999999999999</v>
      </c>
    </row>
    <row r="11" spans="2:21">
      <c r="B11" s="28">
        <v>45843</v>
      </c>
      <c r="C11" s="7" t="s">
        <v>10</v>
      </c>
      <c r="D11" s="10" t="s">
        <v>20</v>
      </c>
      <c r="E11" s="7" t="s">
        <v>13</v>
      </c>
      <c r="F11" s="8">
        <v>2</v>
      </c>
      <c r="G11" s="8">
        <v>201360</v>
      </c>
      <c r="H11" s="8">
        <v>20136</v>
      </c>
      <c r="I11" s="8">
        <v>221496</v>
      </c>
      <c r="J11" s="5"/>
      <c r="K11" s="28">
        <v>45843</v>
      </c>
      <c r="L11" s="7" t="s">
        <v>116</v>
      </c>
      <c r="M11" s="10" t="s">
        <v>20</v>
      </c>
      <c r="N11" s="7" t="s">
        <v>13</v>
      </c>
      <c r="O11" s="8">
        <v>2</v>
      </c>
      <c r="P11" s="8">
        <v>161088</v>
      </c>
      <c r="Q11" s="8">
        <f t="shared" si="0"/>
        <v>16108.800000000001</v>
      </c>
      <c r="R11" s="8">
        <f t="shared" si="1"/>
        <v>177196.79999999999</v>
      </c>
      <c r="T11" s="13">
        <f t="shared" si="2"/>
        <v>40272</v>
      </c>
      <c r="U11" s="25">
        <f t="shared" si="3"/>
        <v>0.2</v>
      </c>
    </row>
    <row r="12" spans="2:21">
      <c r="B12" s="28">
        <v>45844</v>
      </c>
      <c r="C12" s="7" t="s">
        <v>10</v>
      </c>
      <c r="D12" s="10" t="s">
        <v>21</v>
      </c>
      <c r="E12" s="7" t="s">
        <v>14</v>
      </c>
      <c r="F12" s="8">
        <v>2</v>
      </c>
      <c r="G12" s="8">
        <v>228208</v>
      </c>
      <c r="H12" s="8">
        <v>22820</v>
      </c>
      <c r="I12" s="8">
        <v>251028</v>
      </c>
      <c r="J12" s="5"/>
      <c r="K12" s="28">
        <v>45844</v>
      </c>
      <c r="L12" s="7" t="s">
        <v>116</v>
      </c>
      <c r="M12" s="10" t="s">
        <v>21</v>
      </c>
      <c r="N12" s="7" t="s">
        <v>14</v>
      </c>
      <c r="O12" s="8">
        <v>2</v>
      </c>
      <c r="P12" s="8">
        <v>182566.40000000002</v>
      </c>
      <c r="Q12" s="8">
        <f t="shared" si="0"/>
        <v>18256.640000000003</v>
      </c>
      <c r="R12" s="8">
        <f t="shared" si="1"/>
        <v>200823.04000000004</v>
      </c>
      <c r="T12" s="13">
        <f t="shared" si="2"/>
        <v>45641.599999999977</v>
      </c>
      <c r="U12" s="25">
        <f t="shared" si="3"/>
        <v>0.1999999999999999</v>
      </c>
    </row>
    <row r="13" spans="2:21">
      <c r="B13" s="28">
        <v>45845</v>
      </c>
      <c r="C13" s="7" t="s">
        <v>34</v>
      </c>
      <c r="D13" s="10" t="s">
        <v>22</v>
      </c>
      <c r="E13" s="7" t="s">
        <v>35</v>
      </c>
      <c r="F13" s="8">
        <v>30000</v>
      </c>
      <c r="G13" s="8">
        <v>4380000</v>
      </c>
      <c r="H13" s="8">
        <v>438000</v>
      </c>
      <c r="I13" s="8">
        <v>4818000</v>
      </c>
      <c r="J13" s="5"/>
      <c r="K13" s="28">
        <v>45845</v>
      </c>
      <c r="L13" s="7" t="s">
        <v>117</v>
      </c>
      <c r="M13" s="10" t="s">
        <v>22</v>
      </c>
      <c r="N13" s="7" t="s">
        <v>35</v>
      </c>
      <c r="O13" s="8">
        <v>30000</v>
      </c>
      <c r="P13" s="8">
        <v>3504000</v>
      </c>
      <c r="Q13" s="8">
        <f t="shared" si="0"/>
        <v>350400</v>
      </c>
      <c r="R13" s="8">
        <f t="shared" si="1"/>
        <v>3854400</v>
      </c>
      <c r="T13" s="13">
        <f t="shared" si="2"/>
        <v>876000</v>
      </c>
      <c r="U13" s="25">
        <f t="shared" si="3"/>
        <v>0.2</v>
      </c>
    </row>
    <row r="14" spans="2:21">
      <c r="B14" s="28">
        <v>45846</v>
      </c>
      <c r="C14" s="7" t="s">
        <v>36</v>
      </c>
      <c r="D14" s="10" t="s">
        <v>23</v>
      </c>
      <c r="E14" s="7" t="s">
        <v>37</v>
      </c>
      <c r="F14" s="8">
        <v>20000</v>
      </c>
      <c r="G14" s="8">
        <v>1574200</v>
      </c>
      <c r="H14" s="8">
        <v>157420</v>
      </c>
      <c r="I14" s="8">
        <v>1731620</v>
      </c>
      <c r="K14" s="28">
        <v>45846</v>
      </c>
      <c r="L14" s="7" t="s">
        <v>126</v>
      </c>
      <c r="M14" s="10" t="s">
        <v>23</v>
      </c>
      <c r="N14" s="7" t="s">
        <v>37</v>
      </c>
      <c r="O14" s="8">
        <v>20000</v>
      </c>
      <c r="P14" s="8">
        <v>1259360</v>
      </c>
      <c r="Q14" s="8">
        <f t="shared" si="0"/>
        <v>125936</v>
      </c>
      <c r="R14" s="8">
        <f t="shared" si="1"/>
        <v>1385296</v>
      </c>
      <c r="T14" s="13">
        <f t="shared" si="2"/>
        <v>314840</v>
      </c>
      <c r="U14" s="25">
        <f t="shared" si="3"/>
        <v>0.2</v>
      </c>
    </row>
    <row r="15" spans="2:21">
      <c r="B15" s="28">
        <v>45847</v>
      </c>
      <c r="C15" s="7" t="s">
        <v>36</v>
      </c>
      <c r="D15" s="10" t="s">
        <v>24</v>
      </c>
      <c r="E15" s="7" t="s">
        <v>38</v>
      </c>
      <c r="F15" s="8">
        <v>20000</v>
      </c>
      <c r="G15" s="8">
        <v>1600800</v>
      </c>
      <c r="H15" s="8">
        <v>160080</v>
      </c>
      <c r="I15" s="8">
        <v>1760880</v>
      </c>
      <c r="K15" s="28">
        <v>45847</v>
      </c>
      <c r="L15" s="7" t="s">
        <v>126</v>
      </c>
      <c r="M15" s="10" t="s">
        <v>24</v>
      </c>
      <c r="N15" s="7" t="s">
        <v>38</v>
      </c>
      <c r="O15" s="8">
        <v>20000</v>
      </c>
      <c r="P15" s="8">
        <v>1280640</v>
      </c>
      <c r="Q15" s="8">
        <f t="shared" si="0"/>
        <v>128064</v>
      </c>
      <c r="R15" s="8">
        <f t="shared" si="1"/>
        <v>1408704</v>
      </c>
      <c r="T15" s="13">
        <f t="shared" si="2"/>
        <v>320160</v>
      </c>
      <c r="U15" s="25">
        <f t="shared" si="3"/>
        <v>0.2</v>
      </c>
    </row>
    <row r="16" spans="2:21">
      <c r="B16" s="28">
        <v>45848</v>
      </c>
      <c r="C16" s="7" t="s">
        <v>36</v>
      </c>
      <c r="D16" s="10" t="s">
        <v>25</v>
      </c>
      <c r="E16" s="7" t="s">
        <v>39</v>
      </c>
      <c r="F16" s="8">
        <v>15000</v>
      </c>
      <c r="G16" s="8">
        <v>2130750</v>
      </c>
      <c r="H16" s="8">
        <v>213075</v>
      </c>
      <c r="I16" s="8">
        <v>2343825</v>
      </c>
      <c r="K16" s="28">
        <v>45848</v>
      </c>
      <c r="L16" s="7" t="s">
        <v>126</v>
      </c>
      <c r="M16" s="10" t="s">
        <v>25</v>
      </c>
      <c r="N16" s="7" t="s">
        <v>39</v>
      </c>
      <c r="O16" s="8">
        <v>15000</v>
      </c>
      <c r="P16" s="8">
        <v>1704600</v>
      </c>
      <c r="Q16" s="8">
        <f t="shared" si="0"/>
        <v>170460</v>
      </c>
      <c r="R16" s="8">
        <f t="shared" si="1"/>
        <v>1875060</v>
      </c>
      <c r="T16" s="13">
        <f t="shared" si="2"/>
        <v>426150</v>
      </c>
      <c r="U16" s="25">
        <f t="shared" si="3"/>
        <v>0.2</v>
      </c>
    </row>
    <row r="17" spans="2:21">
      <c r="B17" s="28">
        <v>45849</v>
      </c>
      <c r="C17" s="7" t="s">
        <v>36</v>
      </c>
      <c r="D17" s="10" t="s">
        <v>26</v>
      </c>
      <c r="E17" s="7" t="s">
        <v>40</v>
      </c>
      <c r="F17" s="8">
        <v>20000</v>
      </c>
      <c r="G17" s="8">
        <v>1566600</v>
      </c>
      <c r="H17" s="8">
        <v>156660</v>
      </c>
      <c r="I17" s="8">
        <v>1723260</v>
      </c>
      <c r="K17" s="28">
        <v>45849</v>
      </c>
      <c r="L17" s="7" t="s">
        <v>126</v>
      </c>
      <c r="M17" s="10" t="s">
        <v>26</v>
      </c>
      <c r="N17" s="7" t="s">
        <v>40</v>
      </c>
      <c r="O17" s="8">
        <v>20000</v>
      </c>
      <c r="P17" s="8">
        <v>1253280</v>
      </c>
      <c r="Q17" s="8">
        <f t="shared" si="0"/>
        <v>125328</v>
      </c>
      <c r="R17" s="8">
        <f t="shared" si="1"/>
        <v>1378608</v>
      </c>
      <c r="T17" s="13">
        <f t="shared" si="2"/>
        <v>313320</v>
      </c>
      <c r="U17" s="25">
        <f t="shared" si="3"/>
        <v>0.2</v>
      </c>
    </row>
    <row r="18" spans="2:21">
      <c r="B18" s="28">
        <v>45850</v>
      </c>
      <c r="C18" s="7" t="s">
        <v>36</v>
      </c>
      <c r="D18" s="10" t="s">
        <v>27</v>
      </c>
      <c r="E18" s="7" t="s">
        <v>41</v>
      </c>
      <c r="F18" s="8">
        <v>5000</v>
      </c>
      <c r="G18" s="8">
        <v>464650</v>
      </c>
      <c r="H18" s="8">
        <v>46465</v>
      </c>
      <c r="I18" s="8">
        <v>511115</v>
      </c>
      <c r="K18" s="28">
        <v>45850</v>
      </c>
      <c r="L18" s="7" t="s">
        <v>126</v>
      </c>
      <c r="M18" s="10" t="s">
        <v>27</v>
      </c>
      <c r="N18" s="7" t="s">
        <v>41</v>
      </c>
      <c r="O18" s="8">
        <v>5000</v>
      </c>
      <c r="P18" s="8">
        <v>371720</v>
      </c>
      <c r="Q18" s="8">
        <f t="shared" si="0"/>
        <v>37172</v>
      </c>
      <c r="R18" s="8">
        <f t="shared" si="1"/>
        <v>408892</v>
      </c>
      <c r="T18" s="13">
        <f t="shared" si="2"/>
        <v>92930</v>
      </c>
      <c r="U18" s="25">
        <f t="shared" si="3"/>
        <v>0.2</v>
      </c>
    </row>
    <row r="19" spans="2:21">
      <c r="B19" s="28">
        <v>45851</v>
      </c>
      <c r="C19" s="7" t="s">
        <v>36</v>
      </c>
      <c r="D19" s="10" t="s">
        <v>28</v>
      </c>
      <c r="E19" s="7" t="s">
        <v>42</v>
      </c>
      <c r="F19" s="8">
        <v>10000</v>
      </c>
      <c r="G19" s="8">
        <v>1247900</v>
      </c>
      <c r="H19" s="8">
        <v>124790</v>
      </c>
      <c r="I19" s="8">
        <v>1372690</v>
      </c>
      <c r="K19" s="28">
        <v>45851</v>
      </c>
      <c r="L19" s="7" t="s">
        <v>126</v>
      </c>
      <c r="M19" s="10" t="s">
        <v>28</v>
      </c>
      <c r="N19" s="7" t="s">
        <v>42</v>
      </c>
      <c r="O19" s="8">
        <v>10000</v>
      </c>
      <c r="P19" s="8">
        <v>998320</v>
      </c>
      <c r="Q19" s="8">
        <f t="shared" si="0"/>
        <v>99832</v>
      </c>
      <c r="R19" s="8">
        <f t="shared" si="1"/>
        <v>1098152</v>
      </c>
      <c r="T19" s="13">
        <f t="shared" si="2"/>
        <v>249580</v>
      </c>
      <c r="U19" s="25">
        <f t="shared" si="3"/>
        <v>0.2</v>
      </c>
    </row>
    <row r="20" spans="2:21">
      <c r="B20" s="28">
        <v>45852</v>
      </c>
      <c r="C20" s="7" t="s">
        <v>36</v>
      </c>
      <c r="D20" s="10" t="s">
        <v>29</v>
      </c>
      <c r="E20" s="7" t="s">
        <v>43</v>
      </c>
      <c r="F20" s="8">
        <v>10000</v>
      </c>
      <c r="G20" s="8">
        <v>1858500</v>
      </c>
      <c r="H20" s="8">
        <v>185850</v>
      </c>
      <c r="I20" s="8">
        <v>2044350</v>
      </c>
      <c r="K20" s="28">
        <v>45852</v>
      </c>
      <c r="L20" s="7" t="s">
        <v>126</v>
      </c>
      <c r="M20" s="10" t="s">
        <v>29</v>
      </c>
      <c r="N20" s="7" t="s">
        <v>43</v>
      </c>
      <c r="O20" s="8">
        <v>10000</v>
      </c>
      <c r="P20" s="8">
        <v>1486800</v>
      </c>
      <c r="Q20" s="8">
        <f t="shared" si="0"/>
        <v>148680</v>
      </c>
      <c r="R20" s="8">
        <f t="shared" si="1"/>
        <v>1635480</v>
      </c>
      <c r="T20" s="13">
        <f t="shared" si="2"/>
        <v>371700</v>
      </c>
      <c r="U20" s="25">
        <f t="shared" si="3"/>
        <v>0.2</v>
      </c>
    </row>
    <row r="21" spans="2:21">
      <c r="B21" s="28">
        <v>45853</v>
      </c>
      <c r="C21" s="7" t="s">
        <v>36</v>
      </c>
      <c r="D21" s="10" t="s">
        <v>30</v>
      </c>
      <c r="E21" s="7" t="s">
        <v>44</v>
      </c>
      <c r="F21" s="8">
        <v>4000</v>
      </c>
      <c r="G21" s="8">
        <v>2960000</v>
      </c>
      <c r="H21" s="8">
        <v>296000</v>
      </c>
      <c r="I21" s="8">
        <v>3256000</v>
      </c>
      <c r="K21" s="28">
        <v>45853</v>
      </c>
      <c r="L21" s="7" t="s">
        <v>126</v>
      </c>
      <c r="M21" s="10" t="s">
        <v>30</v>
      </c>
      <c r="N21" s="7" t="s">
        <v>44</v>
      </c>
      <c r="O21" s="8">
        <v>4000</v>
      </c>
      <c r="P21" s="8">
        <v>2368000</v>
      </c>
      <c r="Q21" s="8">
        <f t="shared" si="0"/>
        <v>236800</v>
      </c>
      <c r="R21" s="8">
        <f t="shared" si="1"/>
        <v>2604800</v>
      </c>
      <c r="T21" s="13">
        <f t="shared" si="2"/>
        <v>592000</v>
      </c>
      <c r="U21" s="25">
        <f t="shared" si="3"/>
        <v>0.2</v>
      </c>
    </row>
    <row r="22" spans="2:21">
      <c r="B22" s="28">
        <v>45854</v>
      </c>
      <c r="C22" s="11" t="s">
        <v>45</v>
      </c>
      <c r="D22" s="10" t="s">
        <v>31</v>
      </c>
      <c r="E22" s="12" t="s">
        <v>46</v>
      </c>
      <c r="F22" s="14">
        <v>5000</v>
      </c>
      <c r="G22" s="14">
        <v>11952990</v>
      </c>
      <c r="H22" s="14">
        <v>1195299</v>
      </c>
      <c r="I22" s="14">
        <v>13148289</v>
      </c>
      <c r="K22" s="28">
        <v>45854</v>
      </c>
      <c r="L22" s="11" t="s">
        <v>118</v>
      </c>
      <c r="M22" s="10" t="s">
        <v>31</v>
      </c>
      <c r="N22" s="12" t="s">
        <v>46</v>
      </c>
      <c r="O22" s="14">
        <v>5000</v>
      </c>
      <c r="P22" s="14">
        <v>9562392</v>
      </c>
      <c r="Q22" s="8">
        <f t="shared" si="0"/>
        <v>956239.20000000007</v>
      </c>
      <c r="R22" s="8">
        <f t="shared" si="1"/>
        <v>10518631.199999999</v>
      </c>
      <c r="T22" s="13">
        <f t="shared" si="2"/>
        <v>2390598</v>
      </c>
      <c r="U22" s="25">
        <f t="shared" si="3"/>
        <v>0.2</v>
      </c>
    </row>
    <row r="23" spans="2:21">
      <c r="B23" s="28">
        <v>45855</v>
      </c>
      <c r="C23" s="15" t="s">
        <v>45</v>
      </c>
      <c r="D23" s="10" t="s">
        <v>32</v>
      </c>
      <c r="E23" s="16" t="s">
        <v>47</v>
      </c>
      <c r="F23" s="17">
        <v>5000</v>
      </c>
      <c r="G23" s="17">
        <v>3917924</v>
      </c>
      <c r="H23" s="17">
        <v>391792</v>
      </c>
      <c r="I23" s="17">
        <v>4309716</v>
      </c>
      <c r="K23" s="28">
        <v>45855</v>
      </c>
      <c r="L23" s="15" t="s">
        <v>118</v>
      </c>
      <c r="M23" s="10" t="s">
        <v>32</v>
      </c>
      <c r="N23" s="16" t="s">
        <v>47</v>
      </c>
      <c r="O23" s="17">
        <v>5000</v>
      </c>
      <c r="P23" s="17">
        <v>3134339.2</v>
      </c>
      <c r="Q23" s="8">
        <f t="shared" si="0"/>
        <v>313433.92000000004</v>
      </c>
      <c r="R23" s="8">
        <f t="shared" si="1"/>
        <v>3447773.12</v>
      </c>
      <c r="T23" s="13">
        <f t="shared" si="2"/>
        <v>783584.79999999981</v>
      </c>
      <c r="U23" s="25">
        <f t="shared" si="3"/>
        <v>0.19999999999999996</v>
      </c>
    </row>
    <row r="24" spans="2:21">
      <c r="B24" s="28">
        <v>45856</v>
      </c>
      <c r="C24" s="15" t="s">
        <v>45</v>
      </c>
      <c r="D24" s="10" t="s">
        <v>33</v>
      </c>
      <c r="E24" s="16" t="s">
        <v>48</v>
      </c>
      <c r="F24" s="17">
        <v>5000</v>
      </c>
      <c r="G24" s="17">
        <v>30413719</v>
      </c>
      <c r="H24" s="17">
        <v>3041372</v>
      </c>
      <c r="I24" s="17">
        <v>33455091</v>
      </c>
      <c r="K24" s="28">
        <v>45856</v>
      </c>
      <c r="L24" s="15" t="s">
        <v>118</v>
      </c>
      <c r="M24" s="10" t="s">
        <v>33</v>
      </c>
      <c r="N24" s="16" t="s">
        <v>48</v>
      </c>
      <c r="O24" s="17">
        <v>5000</v>
      </c>
      <c r="P24" s="17">
        <v>24330975.200000003</v>
      </c>
      <c r="Q24" s="8">
        <f t="shared" si="0"/>
        <v>2433097.5200000005</v>
      </c>
      <c r="R24" s="8">
        <f t="shared" si="1"/>
        <v>26764072.720000003</v>
      </c>
      <c r="T24" s="13">
        <f t="shared" si="2"/>
        <v>6082743.799999997</v>
      </c>
      <c r="U24" s="25">
        <f t="shared" si="3"/>
        <v>0.1999999999999999</v>
      </c>
    </row>
    <row r="25" spans="2:21">
      <c r="B25" s="28">
        <v>45857</v>
      </c>
      <c r="C25" s="7" t="s">
        <v>49</v>
      </c>
      <c r="D25" s="10" t="s">
        <v>85</v>
      </c>
      <c r="E25" s="7" t="s">
        <v>50</v>
      </c>
      <c r="F25" s="8">
        <v>784</v>
      </c>
      <c r="G25" s="8">
        <v>44945580</v>
      </c>
      <c r="H25" s="8">
        <v>4494558</v>
      </c>
      <c r="I25" s="8">
        <v>49440138</v>
      </c>
      <c r="K25" s="28">
        <v>45857</v>
      </c>
      <c r="L25" s="7" t="s">
        <v>125</v>
      </c>
      <c r="M25" s="10" t="s">
        <v>85</v>
      </c>
      <c r="N25" s="7" t="s">
        <v>50</v>
      </c>
      <c r="O25" s="8">
        <v>784</v>
      </c>
      <c r="P25" s="8">
        <v>35956464</v>
      </c>
      <c r="Q25" s="8">
        <f t="shared" si="0"/>
        <v>3595646.4000000004</v>
      </c>
      <c r="R25" s="8">
        <f t="shared" si="1"/>
        <v>39552110.399999999</v>
      </c>
      <c r="T25" s="13">
        <f t="shared" si="2"/>
        <v>8989116</v>
      </c>
      <c r="U25" s="25">
        <f t="shared" si="3"/>
        <v>0.2</v>
      </c>
    </row>
    <row r="26" spans="2:21">
      <c r="B26" s="28">
        <v>45858</v>
      </c>
      <c r="C26" s="7" t="s">
        <v>49</v>
      </c>
      <c r="D26" s="10" t="s">
        <v>86</v>
      </c>
      <c r="E26" s="7" t="s">
        <v>51</v>
      </c>
      <c r="F26" s="8">
        <v>2</v>
      </c>
      <c r="G26" s="8">
        <v>209310</v>
      </c>
      <c r="H26" s="8">
        <v>20931</v>
      </c>
      <c r="I26" s="8">
        <v>230241</v>
      </c>
      <c r="K26" s="28">
        <v>45858</v>
      </c>
      <c r="L26" s="7" t="s">
        <v>125</v>
      </c>
      <c r="M26" s="10" t="s">
        <v>86</v>
      </c>
      <c r="N26" s="7" t="s">
        <v>51</v>
      </c>
      <c r="O26" s="8">
        <v>2</v>
      </c>
      <c r="P26" s="8">
        <v>167448</v>
      </c>
      <c r="Q26" s="8">
        <f t="shared" si="0"/>
        <v>16744.8</v>
      </c>
      <c r="R26" s="8">
        <f t="shared" si="1"/>
        <v>184192.8</v>
      </c>
      <c r="T26" s="13">
        <f t="shared" si="2"/>
        <v>41862</v>
      </c>
      <c r="U26" s="25">
        <f t="shared" si="3"/>
        <v>0.2</v>
      </c>
    </row>
    <row r="27" spans="2:21">
      <c r="B27" s="28">
        <v>45859</v>
      </c>
      <c r="C27" s="7" t="s">
        <v>52</v>
      </c>
      <c r="D27" s="10" t="s">
        <v>87</v>
      </c>
      <c r="E27" s="7" t="s">
        <v>53</v>
      </c>
      <c r="F27" s="8">
        <v>170</v>
      </c>
      <c r="G27" s="8">
        <v>2308090</v>
      </c>
      <c r="H27" s="8">
        <v>230809</v>
      </c>
      <c r="I27" s="8">
        <v>2538899</v>
      </c>
      <c r="K27" s="28">
        <v>45859</v>
      </c>
      <c r="L27" s="7" t="s">
        <v>119</v>
      </c>
      <c r="M27" s="10" t="s">
        <v>87</v>
      </c>
      <c r="N27" s="7" t="s">
        <v>53</v>
      </c>
      <c r="O27" s="8">
        <v>170</v>
      </c>
      <c r="P27" s="8">
        <v>1846472</v>
      </c>
      <c r="Q27" s="8">
        <f t="shared" si="0"/>
        <v>184647.2</v>
      </c>
      <c r="R27" s="8">
        <f t="shared" si="1"/>
        <v>2031119.2</v>
      </c>
      <c r="T27" s="13">
        <f t="shared" si="2"/>
        <v>461618</v>
      </c>
      <c r="U27" s="25">
        <f t="shared" si="3"/>
        <v>0.2</v>
      </c>
    </row>
    <row r="28" spans="2:21">
      <c r="B28" s="28">
        <v>45860</v>
      </c>
      <c r="C28" s="7" t="s">
        <v>52</v>
      </c>
      <c r="D28" s="10" t="s">
        <v>88</v>
      </c>
      <c r="E28" s="7" t="s">
        <v>54</v>
      </c>
      <c r="F28" s="8">
        <v>300</v>
      </c>
      <c r="G28" s="8">
        <v>6804000</v>
      </c>
      <c r="H28" s="8">
        <v>680400</v>
      </c>
      <c r="I28" s="8">
        <v>7484400</v>
      </c>
      <c r="K28" s="28">
        <v>45860</v>
      </c>
      <c r="L28" s="7" t="s">
        <v>119</v>
      </c>
      <c r="M28" s="10" t="s">
        <v>88</v>
      </c>
      <c r="N28" s="7" t="s">
        <v>54</v>
      </c>
      <c r="O28" s="8">
        <v>300</v>
      </c>
      <c r="P28" s="8">
        <v>5443200</v>
      </c>
      <c r="Q28" s="8">
        <f t="shared" si="0"/>
        <v>544320</v>
      </c>
      <c r="R28" s="8">
        <f t="shared" si="1"/>
        <v>5987520</v>
      </c>
      <c r="T28" s="13">
        <f t="shared" si="2"/>
        <v>1360800</v>
      </c>
      <c r="U28" s="25">
        <f t="shared" si="3"/>
        <v>0.2</v>
      </c>
    </row>
    <row r="29" spans="2:21">
      <c r="B29" s="28">
        <v>45861</v>
      </c>
      <c r="C29" s="7" t="s">
        <v>52</v>
      </c>
      <c r="D29" s="10" t="s">
        <v>89</v>
      </c>
      <c r="E29" s="7" t="s">
        <v>55</v>
      </c>
      <c r="F29" s="8">
        <v>24000</v>
      </c>
      <c r="G29" s="8">
        <v>1971748</v>
      </c>
      <c r="H29" s="8">
        <f>G29*10%</f>
        <v>197174.80000000002</v>
      </c>
      <c r="I29" s="8">
        <f>G29+H29</f>
        <v>2168922.7999999998</v>
      </c>
      <c r="K29" s="28">
        <v>45861</v>
      </c>
      <c r="L29" s="7" t="s">
        <v>119</v>
      </c>
      <c r="M29" s="10" t="s">
        <v>89</v>
      </c>
      <c r="N29" s="7" t="s">
        <v>55</v>
      </c>
      <c r="O29" s="8">
        <v>24000</v>
      </c>
      <c r="P29" s="8">
        <v>1577398.4000000001</v>
      </c>
      <c r="Q29" s="8">
        <f t="shared" si="0"/>
        <v>157739.84000000003</v>
      </c>
      <c r="R29" s="8">
        <f t="shared" si="1"/>
        <v>1735138.2400000002</v>
      </c>
      <c r="T29" s="13">
        <f t="shared" si="2"/>
        <v>394349.59999999986</v>
      </c>
      <c r="U29" s="25">
        <f t="shared" si="3"/>
        <v>0.19999999999999993</v>
      </c>
    </row>
    <row r="30" spans="2:21">
      <c r="B30" s="28">
        <v>45870</v>
      </c>
      <c r="C30" s="7" t="s">
        <v>52</v>
      </c>
      <c r="D30" s="10" t="s">
        <v>90</v>
      </c>
      <c r="E30" s="7" t="s">
        <v>56</v>
      </c>
      <c r="F30" s="8">
        <v>24000</v>
      </c>
      <c r="G30" s="8">
        <v>2862216</v>
      </c>
      <c r="H30" s="8">
        <f>G30*10%</f>
        <v>286221.60000000003</v>
      </c>
      <c r="I30" s="8">
        <f>G30+H30</f>
        <v>3148437.6</v>
      </c>
      <c r="K30" s="28">
        <v>45862</v>
      </c>
      <c r="L30" s="7" t="s">
        <v>119</v>
      </c>
      <c r="M30" s="10" t="s">
        <v>90</v>
      </c>
      <c r="N30" s="7" t="s">
        <v>56</v>
      </c>
      <c r="O30" s="8">
        <v>24000</v>
      </c>
      <c r="P30" s="8">
        <v>2289772.8000000003</v>
      </c>
      <c r="Q30" s="8">
        <f t="shared" si="0"/>
        <v>228977.28000000003</v>
      </c>
      <c r="R30" s="8">
        <f t="shared" si="1"/>
        <v>2518750.08</v>
      </c>
      <c r="T30" s="13">
        <f t="shared" si="2"/>
        <v>572443.19999999972</v>
      </c>
      <c r="U30" s="25">
        <f t="shared" si="3"/>
        <v>0.1999999999999999</v>
      </c>
    </row>
    <row r="31" spans="2:21">
      <c r="B31" s="28">
        <v>45871</v>
      </c>
      <c r="C31" s="7" t="s">
        <v>52</v>
      </c>
      <c r="D31" s="10" t="s">
        <v>91</v>
      </c>
      <c r="E31" s="7" t="s">
        <v>57</v>
      </c>
      <c r="F31" s="8">
        <v>48000</v>
      </c>
      <c r="G31" s="8">
        <v>1335700</v>
      </c>
      <c r="H31" s="8">
        <f>G31*10%</f>
        <v>133570</v>
      </c>
      <c r="I31" s="8">
        <f>G31+H31</f>
        <v>1469270</v>
      </c>
      <c r="K31" s="28">
        <v>45863</v>
      </c>
      <c r="L31" s="7" t="s">
        <v>119</v>
      </c>
      <c r="M31" s="10" t="s">
        <v>91</v>
      </c>
      <c r="N31" s="7" t="s">
        <v>57</v>
      </c>
      <c r="O31" s="8">
        <v>48000</v>
      </c>
      <c r="P31" s="8">
        <v>1068560</v>
      </c>
      <c r="Q31" s="8">
        <f t="shared" si="0"/>
        <v>106856</v>
      </c>
      <c r="R31" s="8">
        <f t="shared" si="1"/>
        <v>1175416</v>
      </c>
      <c r="T31" s="13">
        <f t="shared" si="2"/>
        <v>267140</v>
      </c>
      <c r="U31" s="25">
        <f t="shared" si="3"/>
        <v>0.2</v>
      </c>
    </row>
    <row r="32" spans="2:21">
      <c r="B32" s="28">
        <v>45872</v>
      </c>
      <c r="C32" s="7" t="s">
        <v>52</v>
      </c>
      <c r="D32" s="10" t="s">
        <v>92</v>
      </c>
      <c r="E32" s="7" t="s">
        <v>58</v>
      </c>
      <c r="F32" s="8">
        <v>18000</v>
      </c>
      <c r="G32" s="8">
        <v>1620000</v>
      </c>
      <c r="H32" s="8">
        <v>162000</v>
      </c>
      <c r="I32" s="8">
        <v>1782000</v>
      </c>
      <c r="K32" s="28">
        <v>45864</v>
      </c>
      <c r="L32" s="7" t="s">
        <v>119</v>
      </c>
      <c r="M32" s="10" t="s">
        <v>92</v>
      </c>
      <c r="N32" s="7" t="s">
        <v>58</v>
      </c>
      <c r="O32" s="8">
        <v>18000</v>
      </c>
      <c r="P32" s="8">
        <v>1296000</v>
      </c>
      <c r="Q32" s="8">
        <f t="shared" si="0"/>
        <v>129600</v>
      </c>
      <c r="R32" s="8">
        <f t="shared" si="1"/>
        <v>1425600</v>
      </c>
      <c r="T32" s="13">
        <f t="shared" si="2"/>
        <v>324000</v>
      </c>
      <c r="U32" s="25">
        <f t="shared" si="3"/>
        <v>0.2</v>
      </c>
    </row>
    <row r="33" spans="2:21">
      <c r="B33" s="28">
        <v>45873</v>
      </c>
      <c r="C33" s="7" t="s">
        <v>52</v>
      </c>
      <c r="D33" s="10" t="s">
        <v>93</v>
      </c>
      <c r="E33" s="7" t="s">
        <v>59</v>
      </c>
      <c r="F33" s="8">
        <v>8500</v>
      </c>
      <c r="G33" s="8">
        <v>1360000</v>
      </c>
      <c r="H33" s="8">
        <v>136000</v>
      </c>
      <c r="I33" s="8">
        <v>1496000</v>
      </c>
      <c r="K33" s="28">
        <v>45865</v>
      </c>
      <c r="L33" s="7" t="s">
        <v>119</v>
      </c>
      <c r="M33" s="10" t="s">
        <v>93</v>
      </c>
      <c r="N33" s="7" t="s">
        <v>59</v>
      </c>
      <c r="O33" s="8">
        <v>8500</v>
      </c>
      <c r="P33" s="8">
        <v>1088000</v>
      </c>
      <c r="Q33" s="8">
        <f t="shared" si="0"/>
        <v>108800</v>
      </c>
      <c r="R33" s="8">
        <f t="shared" si="1"/>
        <v>1196800</v>
      </c>
      <c r="T33" s="13">
        <f t="shared" si="2"/>
        <v>272000</v>
      </c>
      <c r="U33" s="25">
        <f t="shared" si="3"/>
        <v>0.2</v>
      </c>
    </row>
    <row r="34" spans="2:21">
      <c r="B34" s="28">
        <v>45874</v>
      </c>
      <c r="C34" s="7" t="s">
        <v>60</v>
      </c>
      <c r="D34" s="10" t="s">
        <v>94</v>
      </c>
      <c r="E34" s="7" t="s">
        <v>61</v>
      </c>
      <c r="F34" s="8">
        <v>15000</v>
      </c>
      <c r="G34" s="8">
        <v>660000</v>
      </c>
      <c r="H34" s="8">
        <v>66000</v>
      </c>
      <c r="I34" s="8">
        <v>726000</v>
      </c>
      <c r="K34" s="28">
        <v>45866</v>
      </c>
      <c r="L34" s="7" t="s">
        <v>120</v>
      </c>
      <c r="M34" s="10" t="s">
        <v>94</v>
      </c>
      <c r="N34" s="7" t="s">
        <v>61</v>
      </c>
      <c r="O34" s="8">
        <v>15000</v>
      </c>
      <c r="P34" s="8">
        <v>528000</v>
      </c>
      <c r="Q34" s="8">
        <f t="shared" si="0"/>
        <v>52800</v>
      </c>
      <c r="R34" s="8">
        <f t="shared" si="1"/>
        <v>580800</v>
      </c>
      <c r="T34" s="13">
        <f t="shared" si="2"/>
        <v>132000</v>
      </c>
      <c r="U34" s="25">
        <f t="shared" si="3"/>
        <v>0.2</v>
      </c>
    </row>
    <row r="35" spans="2:21">
      <c r="B35" s="28">
        <v>45875</v>
      </c>
      <c r="C35" s="7" t="s">
        <v>60</v>
      </c>
      <c r="D35" s="10" t="s">
        <v>95</v>
      </c>
      <c r="E35" s="7" t="s">
        <v>62</v>
      </c>
      <c r="F35" s="8">
        <v>40000</v>
      </c>
      <c r="G35" s="8">
        <v>880000</v>
      </c>
      <c r="H35" s="8">
        <v>88000</v>
      </c>
      <c r="I35" s="8">
        <v>968000</v>
      </c>
      <c r="K35" s="28">
        <v>45867</v>
      </c>
      <c r="L35" s="7" t="s">
        <v>120</v>
      </c>
      <c r="M35" s="10" t="s">
        <v>95</v>
      </c>
      <c r="N35" s="7" t="s">
        <v>62</v>
      </c>
      <c r="O35" s="8">
        <v>40000</v>
      </c>
      <c r="P35" s="8">
        <v>704000</v>
      </c>
      <c r="Q35" s="8">
        <f t="shared" si="0"/>
        <v>70400</v>
      </c>
      <c r="R35" s="8">
        <f t="shared" si="1"/>
        <v>774400</v>
      </c>
      <c r="T35" s="13">
        <f t="shared" si="2"/>
        <v>176000</v>
      </c>
      <c r="U35" s="25">
        <f t="shared" si="3"/>
        <v>0.2</v>
      </c>
    </row>
    <row r="36" spans="2:21">
      <c r="B36" s="28">
        <v>45876</v>
      </c>
      <c r="C36" s="7" t="s">
        <v>60</v>
      </c>
      <c r="D36" s="10" t="s">
        <v>96</v>
      </c>
      <c r="E36" s="7" t="s">
        <v>63</v>
      </c>
      <c r="F36" s="8">
        <v>12000</v>
      </c>
      <c r="G36" s="8">
        <v>300000</v>
      </c>
      <c r="H36" s="8">
        <v>30000</v>
      </c>
      <c r="I36" s="8">
        <v>330000</v>
      </c>
      <c r="K36" s="28">
        <v>45868</v>
      </c>
      <c r="L36" s="7" t="s">
        <v>120</v>
      </c>
      <c r="M36" s="10" t="s">
        <v>96</v>
      </c>
      <c r="N36" s="7" t="s">
        <v>63</v>
      </c>
      <c r="O36" s="8">
        <v>12000</v>
      </c>
      <c r="P36" s="8">
        <v>240000</v>
      </c>
      <c r="Q36" s="8">
        <f t="shared" si="0"/>
        <v>24000</v>
      </c>
      <c r="R36" s="8">
        <f t="shared" si="1"/>
        <v>264000</v>
      </c>
      <c r="T36" s="13">
        <f t="shared" si="2"/>
        <v>60000</v>
      </c>
      <c r="U36" s="25">
        <f t="shared" si="3"/>
        <v>0.2</v>
      </c>
    </row>
    <row r="37" spans="2:21">
      <c r="B37" s="28">
        <v>45877</v>
      </c>
      <c r="C37" s="7" t="s">
        <v>64</v>
      </c>
      <c r="D37" s="10" t="s">
        <v>97</v>
      </c>
      <c r="E37" s="7" t="s">
        <v>65</v>
      </c>
      <c r="F37" s="8">
        <v>3800</v>
      </c>
      <c r="G37" s="8">
        <v>482600</v>
      </c>
      <c r="H37" s="8">
        <v>48260</v>
      </c>
      <c r="I37" s="8">
        <v>530860</v>
      </c>
      <c r="K37" s="28">
        <v>45869</v>
      </c>
      <c r="L37" s="7" t="s">
        <v>121</v>
      </c>
      <c r="M37" s="10" t="s">
        <v>97</v>
      </c>
      <c r="N37" s="7" t="s">
        <v>65</v>
      </c>
      <c r="O37" s="8">
        <v>3800</v>
      </c>
      <c r="P37" s="8">
        <v>386080</v>
      </c>
      <c r="Q37" s="8">
        <f t="shared" si="0"/>
        <v>38608</v>
      </c>
      <c r="R37" s="8">
        <f t="shared" si="1"/>
        <v>424688</v>
      </c>
      <c r="T37" s="13">
        <f t="shared" si="2"/>
        <v>96520</v>
      </c>
      <c r="U37" s="25">
        <f t="shared" si="3"/>
        <v>0.2</v>
      </c>
    </row>
    <row r="38" spans="2:21">
      <c r="B38" s="28">
        <v>45878</v>
      </c>
      <c r="C38" s="7" t="s">
        <v>64</v>
      </c>
      <c r="D38" s="10" t="s">
        <v>98</v>
      </c>
      <c r="E38" s="7" t="s">
        <v>66</v>
      </c>
      <c r="F38" s="8">
        <v>8000</v>
      </c>
      <c r="G38" s="8">
        <v>8744000</v>
      </c>
      <c r="H38" s="8">
        <v>874400</v>
      </c>
      <c r="I38" s="8">
        <v>9618400</v>
      </c>
      <c r="K38" s="28">
        <v>45870</v>
      </c>
      <c r="L38" s="7" t="s">
        <v>121</v>
      </c>
      <c r="M38" s="10" t="s">
        <v>98</v>
      </c>
      <c r="N38" s="7" t="s">
        <v>66</v>
      </c>
      <c r="O38" s="8">
        <v>8000</v>
      </c>
      <c r="P38" s="8">
        <v>6995200</v>
      </c>
      <c r="Q38" s="8">
        <f t="shared" si="0"/>
        <v>699520</v>
      </c>
      <c r="R38" s="8">
        <f t="shared" si="1"/>
        <v>7694720</v>
      </c>
      <c r="T38" s="13">
        <f t="shared" si="2"/>
        <v>1748800</v>
      </c>
      <c r="U38" s="25">
        <f t="shared" si="3"/>
        <v>0.2</v>
      </c>
    </row>
    <row r="39" spans="2:21">
      <c r="B39" s="28">
        <v>45879</v>
      </c>
      <c r="C39" s="7" t="s">
        <v>64</v>
      </c>
      <c r="D39" s="10" t="s">
        <v>99</v>
      </c>
      <c r="E39" s="7" t="s">
        <v>67</v>
      </c>
      <c r="F39" s="8">
        <v>2000</v>
      </c>
      <c r="G39" s="8">
        <v>540000</v>
      </c>
      <c r="H39" s="8">
        <v>54000</v>
      </c>
      <c r="I39" s="8">
        <v>594000</v>
      </c>
      <c r="K39" s="28">
        <v>45871</v>
      </c>
      <c r="L39" s="7" t="s">
        <v>121</v>
      </c>
      <c r="M39" s="10" t="s">
        <v>99</v>
      </c>
      <c r="N39" s="7" t="s">
        <v>67</v>
      </c>
      <c r="O39" s="8">
        <v>2000</v>
      </c>
      <c r="P39" s="8">
        <v>432000</v>
      </c>
      <c r="Q39" s="8">
        <f t="shared" si="0"/>
        <v>43200</v>
      </c>
      <c r="R39" s="8">
        <f t="shared" si="1"/>
        <v>475200</v>
      </c>
      <c r="T39" s="13">
        <f t="shared" si="2"/>
        <v>108000</v>
      </c>
      <c r="U39" s="25">
        <f t="shared" si="3"/>
        <v>0.2</v>
      </c>
    </row>
    <row r="40" spans="2:21">
      <c r="B40" s="28">
        <v>45880</v>
      </c>
      <c r="C40" s="7" t="s">
        <v>64</v>
      </c>
      <c r="D40" s="10" t="s">
        <v>100</v>
      </c>
      <c r="E40" s="7" t="s">
        <v>68</v>
      </c>
      <c r="F40" s="8">
        <v>1500</v>
      </c>
      <c r="G40" s="8">
        <v>1224000</v>
      </c>
      <c r="H40" s="8">
        <v>122400</v>
      </c>
      <c r="I40" s="8">
        <v>1346400</v>
      </c>
      <c r="K40" s="28">
        <v>45872</v>
      </c>
      <c r="L40" s="7" t="s">
        <v>121</v>
      </c>
      <c r="M40" s="10" t="s">
        <v>100</v>
      </c>
      <c r="N40" s="7" t="s">
        <v>68</v>
      </c>
      <c r="O40" s="8">
        <v>1500</v>
      </c>
      <c r="P40" s="8">
        <v>979200</v>
      </c>
      <c r="Q40" s="8">
        <f t="shared" si="0"/>
        <v>97920</v>
      </c>
      <c r="R40" s="8">
        <f t="shared" si="1"/>
        <v>1077120</v>
      </c>
      <c r="T40" s="13">
        <f t="shared" si="2"/>
        <v>244800</v>
      </c>
      <c r="U40" s="25">
        <f t="shared" si="3"/>
        <v>0.2</v>
      </c>
    </row>
    <row r="41" spans="2:21">
      <c r="B41" s="28">
        <v>45881</v>
      </c>
      <c r="C41" s="7" t="s">
        <v>64</v>
      </c>
      <c r="D41" s="10" t="s">
        <v>101</v>
      </c>
      <c r="E41" s="7" t="s">
        <v>69</v>
      </c>
      <c r="F41" s="8">
        <v>6000</v>
      </c>
      <c r="G41" s="8">
        <v>1512000</v>
      </c>
      <c r="H41" s="8">
        <v>151200</v>
      </c>
      <c r="I41" s="8">
        <v>1663200</v>
      </c>
      <c r="K41" s="28">
        <v>45873</v>
      </c>
      <c r="L41" s="7" t="s">
        <v>121</v>
      </c>
      <c r="M41" s="10" t="s">
        <v>101</v>
      </c>
      <c r="N41" s="7" t="s">
        <v>69</v>
      </c>
      <c r="O41" s="8">
        <v>6000</v>
      </c>
      <c r="P41" s="8">
        <v>1209600</v>
      </c>
      <c r="Q41" s="8">
        <f t="shared" si="0"/>
        <v>120960</v>
      </c>
      <c r="R41" s="8">
        <f t="shared" si="1"/>
        <v>1330560</v>
      </c>
      <c r="T41" s="13">
        <f t="shared" si="2"/>
        <v>302400</v>
      </c>
      <c r="U41" s="25">
        <f t="shared" si="3"/>
        <v>0.2</v>
      </c>
    </row>
    <row r="42" spans="2:21">
      <c r="B42" s="28">
        <v>45882</v>
      </c>
      <c r="C42" s="7" t="s">
        <v>64</v>
      </c>
      <c r="D42" s="10" t="s">
        <v>102</v>
      </c>
      <c r="E42" s="7" t="s">
        <v>70</v>
      </c>
      <c r="F42" s="8">
        <v>3000</v>
      </c>
      <c r="G42" s="8">
        <v>897000</v>
      </c>
      <c r="H42" s="8">
        <v>89700</v>
      </c>
      <c r="I42" s="8">
        <v>986700</v>
      </c>
      <c r="K42" s="28">
        <v>45874</v>
      </c>
      <c r="L42" s="7" t="s">
        <v>121</v>
      </c>
      <c r="M42" s="10" t="s">
        <v>102</v>
      </c>
      <c r="N42" s="7" t="s">
        <v>70</v>
      </c>
      <c r="O42" s="8">
        <v>3000</v>
      </c>
      <c r="P42" s="8">
        <v>717600</v>
      </c>
      <c r="Q42" s="8">
        <f t="shared" si="0"/>
        <v>71760</v>
      </c>
      <c r="R42" s="8">
        <f t="shared" si="1"/>
        <v>789360</v>
      </c>
      <c r="T42" s="13">
        <f t="shared" si="2"/>
        <v>179400</v>
      </c>
      <c r="U42" s="25">
        <f t="shared" si="3"/>
        <v>0.2</v>
      </c>
    </row>
    <row r="43" spans="2:21">
      <c r="B43" s="28">
        <v>45883</v>
      </c>
      <c r="C43" s="7" t="s">
        <v>64</v>
      </c>
      <c r="D43" s="10" t="s">
        <v>103</v>
      </c>
      <c r="E43" s="7" t="s">
        <v>71</v>
      </c>
      <c r="F43" s="8">
        <v>10000</v>
      </c>
      <c r="G43" s="8">
        <v>640000</v>
      </c>
      <c r="H43" s="8">
        <v>64000</v>
      </c>
      <c r="I43" s="8">
        <v>704000</v>
      </c>
      <c r="K43" s="28">
        <v>45875</v>
      </c>
      <c r="L43" s="7" t="s">
        <v>121</v>
      </c>
      <c r="M43" s="10" t="s">
        <v>103</v>
      </c>
      <c r="N43" s="7" t="s">
        <v>71</v>
      </c>
      <c r="O43" s="8">
        <v>10000</v>
      </c>
      <c r="P43" s="8">
        <v>512000</v>
      </c>
      <c r="Q43" s="8">
        <f t="shared" si="0"/>
        <v>51200</v>
      </c>
      <c r="R43" s="8">
        <f t="shared" si="1"/>
        <v>563200</v>
      </c>
      <c r="T43" s="13">
        <f t="shared" si="2"/>
        <v>128000</v>
      </c>
      <c r="U43" s="25">
        <f t="shared" si="3"/>
        <v>0.2</v>
      </c>
    </row>
    <row r="44" spans="2:21">
      <c r="B44" s="28">
        <v>45884</v>
      </c>
      <c r="C44" s="7" t="s">
        <v>64</v>
      </c>
      <c r="D44" s="10" t="s">
        <v>104</v>
      </c>
      <c r="E44" s="7" t="s">
        <v>72</v>
      </c>
      <c r="F44" s="8">
        <v>1000</v>
      </c>
      <c r="G44" s="8">
        <v>600000</v>
      </c>
      <c r="H44" s="8">
        <v>60000</v>
      </c>
      <c r="I44" s="8">
        <v>660000</v>
      </c>
      <c r="K44" s="28">
        <v>45876</v>
      </c>
      <c r="L44" s="7" t="s">
        <v>121</v>
      </c>
      <c r="M44" s="10" t="s">
        <v>104</v>
      </c>
      <c r="N44" s="7" t="s">
        <v>72</v>
      </c>
      <c r="O44" s="8">
        <v>1000</v>
      </c>
      <c r="P44" s="8">
        <v>480000</v>
      </c>
      <c r="Q44" s="8">
        <f t="shared" si="0"/>
        <v>48000</v>
      </c>
      <c r="R44" s="8">
        <f t="shared" si="1"/>
        <v>528000</v>
      </c>
      <c r="T44" s="13">
        <f t="shared" si="2"/>
        <v>120000</v>
      </c>
      <c r="U44" s="25">
        <f t="shared" si="3"/>
        <v>0.2</v>
      </c>
    </row>
    <row r="45" spans="2:21">
      <c r="B45" s="28">
        <v>45885</v>
      </c>
      <c r="C45" s="7" t="s">
        <v>64</v>
      </c>
      <c r="D45" s="10" t="s">
        <v>105</v>
      </c>
      <c r="E45" s="7" t="s">
        <v>73</v>
      </c>
      <c r="F45" s="8">
        <v>1000</v>
      </c>
      <c r="G45" s="8">
        <v>660000</v>
      </c>
      <c r="H45" s="8">
        <v>66000</v>
      </c>
      <c r="I45" s="8">
        <v>726000</v>
      </c>
      <c r="K45" s="28">
        <v>45877</v>
      </c>
      <c r="L45" s="7" t="s">
        <v>121</v>
      </c>
      <c r="M45" s="10" t="s">
        <v>105</v>
      </c>
      <c r="N45" s="7" t="s">
        <v>73</v>
      </c>
      <c r="O45" s="8">
        <v>1000</v>
      </c>
      <c r="P45" s="8">
        <v>528000</v>
      </c>
      <c r="Q45" s="8">
        <f t="shared" si="0"/>
        <v>52800</v>
      </c>
      <c r="R45" s="8">
        <f t="shared" si="1"/>
        <v>580800</v>
      </c>
      <c r="T45" s="13">
        <f t="shared" si="2"/>
        <v>132000</v>
      </c>
      <c r="U45" s="25">
        <f t="shared" si="3"/>
        <v>0.2</v>
      </c>
    </row>
    <row r="46" spans="2:21">
      <c r="B46" s="28">
        <v>45886</v>
      </c>
      <c r="C46" s="7" t="s">
        <v>64</v>
      </c>
      <c r="D46" s="10" t="s">
        <v>106</v>
      </c>
      <c r="E46" s="7" t="s">
        <v>74</v>
      </c>
      <c r="F46" s="8">
        <v>1000</v>
      </c>
      <c r="G46" s="8">
        <v>145000</v>
      </c>
      <c r="H46" s="8">
        <v>14500</v>
      </c>
      <c r="I46" s="8">
        <v>159500</v>
      </c>
      <c r="K46" s="28">
        <v>45878</v>
      </c>
      <c r="L46" s="7" t="s">
        <v>121</v>
      </c>
      <c r="M46" s="10" t="s">
        <v>106</v>
      </c>
      <c r="N46" s="7" t="s">
        <v>74</v>
      </c>
      <c r="O46" s="8">
        <v>1000</v>
      </c>
      <c r="P46" s="8">
        <v>116000</v>
      </c>
      <c r="Q46" s="8">
        <f t="shared" si="0"/>
        <v>11600</v>
      </c>
      <c r="R46" s="8">
        <f t="shared" si="1"/>
        <v>127600</v>
      </c>
      <c r="T46" s="13">
        <f t="shared" si="2"/>
        <v>29000</v>
      </c>
      <c r="U46" s="25">
        <f t="shared" si="3"/>
        <v>0.2</v>
      </c>
    </row>
    <row r="47" spans="2:21">
      <c r="B47" s="28">
        <v>45887</v>
      </c>
      <c r="C47" s="7" t="s">
        <v>64</v>
      </c>
      <c r="D47" s="10" t="s">
        <v>107</v>
      </c>
      <c r="E47" s="7" t="s">
        <v>75</v>
      </c>
      <c r="F47" s="8">
        <v>12000</v>
      </c>
      <c r="G47" s="8">
        <v>19872000</v>
      </c>
      <c r="H47" s="8">
        <v>1987200</v>
      </c>
      <c r="I47" s="8">
        <v>21859200</v>
      </c>
      <c r="K47" s="28">
        <v>45879</v>
      </c>
      <c r="L47" s="7" t="s">
        <v>121</v>
      </c>
      <c r="M47" s="10" t="s">
        <v>107</v>
      </c>
      <c r="N47" s="7" t="s">
        <v>75</v>
      </c>
      <c r="O47" s="8">
        <v>12000</v>
      </c>
      <c r="P47" s="8">
        <v>15897600</v>
      </c>
      <c r="Q47" s="8">
        <f t="shared" si="0"/>
        <v>1589760</v>
      </c>
      <c r="R47" s="8">
        <f t="shared" si="1"/>
        <v>17487360</v>
      </c>
      <c r="T47" s="13">
        <f t="shared" si="2"/>
        <v>3974400</v>
      </c>
      <c r="U47" s="25">
        <f t="shared" si="3"/>
        <v>0.2</v>
      </c>
    </row>
    <row r="48" spans="2:21">
      <c r="B48" s="28">
        <v>45888</v>
      </c>
      <c r="C48" s="7" t="s">
        <v>64</v>
      </c>
      <c r="D48" s="10" t="s">
        <v>108</v>
      </c>
      <c r="E48" s="18" t="s">
        <v>76</v>
      </c>
      <c r="F48" s="8">
        <v>1</v>
      </c>
      <c r="G48" s="8">
        <v>50000</v>
      </c>
      <c r="H48" s="8">
        <v>5000</v>
      </c>
      <c r="I48" s="8">
        <v>55000</v>
      </c>
      <c r="K48" s="28">
        <v>45880</v>
      </c>
      <c r="L48" s="7" t="s">
        <v>121</v>
      </c>
      <c r="M48" s="10" t="s">
        <v>108</v>
      </c>
      <c r="N48" s="18" t="s">
        <v>76</v>
      </c>
      <c r="O48" s="8">
        <v>1</v>
      </c>
      <c r="P48" s="8">
        <v>40000</v>
      </c>
      <c r="Q48" s="8">
        <f t="shared" si="0"/>
        <v>4000</v>
      </c>
      <c r="R48" s="8">
        <f t="shared" si="1"/>
        <v>44000</v>
      </c>
      <c r="T48" s="13">
        <f t="shared" si="2"/>
        <v>10000</v>
      </c>
      <c r="U48" s="25">
        <f t="shared" si="3"/>
        <v>0.2</v>
      </c>
    </row>
    <row r="49" spans="2:21">
      <c r="B49" s="28">
        <v>45889</v>
      </c>
      <c r="C49" s="7" t="s">
        <v>77</v>
      </c>
      <c r="D49" s="10" t="s">
        <v>109</v>
      </c>
      <c r="E49" s="7" t="s">
        <v>78</v>
      </c>
      <c r="F49" s="8">
        <v>37280</v>
      </c>
      <c r="G49" s="8">
        <v>61682500</v>
      </c>
      <c r="H49" s="8">
        <v>6168250</v>
      </c>
      <c r="I49" s="8">
        <v>67850750</v>
      </c>
      <c r="K49" s="28">
        <v>45881</v>
      </c>
      <c r="L49" s="7" t="s">
        <v>122</v>
      </c>
      <c r="M49" s="10" t="s">
        <v>109</v>
      </c>
      <c r="N49" s="7" t="s">
        <v>78</v>
      </c>
      <c r="O49" s="8">
        <v>37280</v>
      </c>
      <c r="P49" s="8">
        <v>49346000</v>
      </c>
      <c r="Q49" s="8">
        <f t="shared" si="0"/>
        <v>4934600</v>
      </c>
      <c r="R49" s="8">
        <f t="shared" si="1"/>
        <v>54280600</v>
      </c>
      <c r="T49" s="13">
        <f t="shared" si="2"/>
        <v>12336500</v>
      </c>
      <c r="U49" s="25">
        <f t="shared" si="3"/>
        <v>0.2</v>
      </c>
    </row>
    <row r="50" spans="2:21">
      <c r="B50" s="28">
        <v>45890</v>
      </c>
      <c r="C50" s="7" t="s">
        <v>79</v>
      </c>
      <c r="D50" s="10" t="s">
        <v>110</v>
      </c>
      <c r="E50" s="7" t="s">
        <v>80</v>
      </c>
      <c r="F50" s="8">
        <v>2100</v>
      </c>
      <c r="G50" s="8">
        <v>10728900</v>
      </c>
      <c r="H50" s="8"/>
      <c r="I50" s="8">
        <v>10728900</v>
      </c>
      <c r="K50" s="28">
        <v>45882</v>
      </c>
      <c r="L50" s="7" t="s">
        <v>123</v>
      </c>
      <c r="M50" s="10" t="s">
        <v>110</v>
      </c>
      <c r="N50" s="7" t="s">
        <v>80</v>
      </c>
      <c r="O50" s="8">
        <v>2100</v>
      </c>
      <c r="P50" s="8">
        <v>8583120</v>
      </c>
      <c r="Q50" s="8">
        <f t="shared" si="0"/>
        <v>858312</v>
      </c>
      <c r="R50" s="8">
        <f t="shared" si="1"/>
        <v>9441432</v>
      </c>
      <c r="T50" s="13">
        <f t="shared" si="2"/>
        <v>2145780</v>
      </c>
      <c r="U50" s="25">
        <f t="shared" si="3"/>
        <v>0.2</v>
      </c>
    </row>
    <row r="51" spans="2:21">
      <c r="B51" s="28">
        <v>45891</v>
      </c>
      <c r="C51" s="7" t="s">
        <v>79</v>
      </c>
      <c r="D51" s="10" t="s">
        <v>111</v>
      </c>
      <c r="E51" s="7" t="s">
        <v>81</v>
      </c>
      <c r="F51" s="8">
        <v>13000</v>
      </c>
      <c r="G51" s="8">
        <v>68069820</v>
      </c>
      <c r="H51" s="8"/>
      <c r="I51" s="8">
        <v>68069820</v>
      </c>
      <c r="K51" s="28">
        <v>45883</v>
      </c>
      <c r="L51" s="7" t="s">
        <v>123</v>
      </c>
      <c r="M51" s="10" t="s">
        <v>111</v>
      </c>
      <c r="N51" s="7" t="s">
        <v>81</v>
      </c>
      <c r="O51" s="8">
        <v>13000</v>
      </c>
      <c r="P51" s="8">
        <v>54455856</v>
      </c>
      <c r="Q51" s="8">
        <f t="shared" si="0"/>
        <v>5445585.6000000006</v>
      </c>
      <c r="R51" s="8">
        <f t="shared" si="1"/>
        <v>59901441.600000001</v>
      </c>
      <c r="T51" s="13">
        <f t="shared" si="2"/>
        <v>13613964</v>
      </c>
      <c r="U51" s="25">
        <f t="shared" si="3"/>
        <v>0.2</v>
      </c>
    </row>
    <row r="52" spans="2:21">
      <c r="B52" s="28">
        <v>45892</v>
      </c>
      <c r="C52" s="7" t="s">
        <v>79</v>
      </c>
      <c r="D52" s="10" t="s">
        <v>112</v>
      </c>
      <c r="E52" s="7" t="s">
        <v>82</v>
      </c>
      <c r="F52" s="8">
        <v>5000</v>
      </c>
      <c r="G52" s="8">
        <v>25925900</v>
      </c>
      <c r="H52" s="8"/>
      <c r="I52" s="8">
        <v>25925900</v>
      </c>
      <c r="K52" s="28">
        <v>45884</v>
      </c>
      <c r="L52" s="7" t="s">
        <v>123</v>
      </c>
      <c r="M52" s="10" t="s">
        <v>112</v>
      </c>
      <c r="N52" s="7" t="s">
        <v>82</v>
      </c>
      <c r="O52" s="8">
        <v>5000</v>
      </c>
      <c r="P52" s="8">
        <v>20740720</v>
      </c>
      <c r="Q52" s="8">
        <f t="shared" si="0"/>
        <v>2074072</v>
      </c>
      <c r="R52" s="8">
        <f t="shared" si="1"/>
        <v>22814792</v>
      </c>
      <c r="T52" s="13">
        <f t="shared" si="2"/>
        <v>5185180</v>
      </c>
      <c r="U52" s="25">
        <f t="shared" si="3"/>
        <v>0.2</v>
      </c>
    </row>
    <row r="53" spans="2:21">
      <c r="B53" s="28">
        <v>45893</v>
      </c>
      <c r="C53" s="7" t="s">
        <v>83</v>
      </c>
      <c r="D53" s="10" t="s">
        <v>113</v>
      </c>
      <c r="E53" s="7" t="s">
        <v>84</v>
      </c>
      <c r="F53" s="8">
        <v>800</v>
      </c>
      <c r="G53" s="8">
        <v>2511600</v>
      </c>
      <c r="H53" s="8"/>
      <c r="I53" s="8">
        <v>2511600</v>
      </c>
      <c r="K53" s="28">
        <v>45885</v>
      </c>
      <c r="L53" s="7" t="s">
        <v>124</v>
      </c>
      <c r="M53" s="10" t="s">
        <v>113</v>
      </c>
      <c r="N53" s="7" t="s">
        <v>84</v>
      </c>
      <c r="O53" s="8">
        <v>800</v>
      </c>
      <c r="P53" s="8">
        <v>2009280</v>
      </c>
      <c r="Q53" s="8">
        <f t="shared" si="0"/>
        <v>200928</v>
      </c>
      <c r="R53" s="8">
        <f t="shared" si="1"/>
        <v>2210208</v>
      </c>
      <c r="T53" s="13">
        <f t="shared" si="2"/>
        <v>502320</v>
      </c>
      <c r="U53" s="25">
        <f t="shared" si="3"/>
        <v>0.2</v>
      </c>
    </row>
    <row r="54" spans="2:21">
      <c r="F54" s="13">
        <f>SUM(F7:F53)</f>
        <v>447576</v>
      </c>
      <c r="G54" s="13">
        <f t="shared" ref="G54:I54" si="4">SUM(G7:G53)</f>
        <v>335473867</v>
      </c>
      <c r="H54" s="13">
        <f t="shared" si="4"/>
        <v>22823761.399999999</v>
      </c>
      <c r="I54" s="13">
        <f t="shared" si="4"/>
        <v>358297628.39999998</v>
      </c>
      <c r="O54" s="13">
        <f>SUM(O7:O53)</f>
        <v>447576</v>
      </c>
      <c r="P54" s="13">
        <f t="shared" ref="P54" si="5">SUM(P7:P53)</f>
        <v>268379093.60000002</v>
      </c>
      <c r="Q54" s="13">
        <f t="shared" ref="Q54" si="6">SUM(Q7:Q53)</f>
        <v>26837909.359999999</v>
      </c>
      <c r="R54" s="13">
        <f t="shared" ref="R54" si="7">SUM(R7:R53)</f>
        <v>295217002.95999998</v>
      </c>
    </row>
  </sheetData>
  <mergeCells count="2">
    <mergeCell ref="B4:I5"/>
    <mergeCell ref="K4:R5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311CF-7F55-C14A-9AB7-FE8A3155FF87}">
  <dimension ref="A1"/>
  <sheetViews>
    <sheetView workbookViewId="0">
      <selection activeCell="I13" sqref="I13"/>
    </sheetView>
  </sheetViews>
  <sheetFormatPr baseColWidth="10" defaultRowHeight="15"/>
  <sheetData/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EE0A9-56AF-D94A-AF22-5ECA0B9CD252}">
  <dimension ref="A1"/>
  <sheetViews>
    <sheetView workbookViewId="0">
      <selection activeCell="J36" sqref="J36"/>
    </sheetView>
  </sheetViews>
  <sheetFormatPr baseColWidth="10" defaultRowHeight="15"/>
  <sheetData>
    <row r="1" spans="1:1" ht="17">
      <c r="A1" s="4"/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쪼꼬미(갑오징어5종세트)</vt:lpstr>
      <vt:lpstr>쪼꼬미(주꾸미5종세트)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종원 서</cp:lastModifiedBy>
  <dcterms:created xsi:type="dcterms:W3CDTF">2025-08-21T12:49:59Z</dcterms:created>
  <dcterms:modified xsi:type="dcterms:W3CDTF">2025-08-22T11:16:23Z</dcterms:modified>
</cp:coreProperties>
</file>