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845" yWindow="0" windowWidth="20460" windowHeight="89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H92" i="1" s="1"/>
  <c r="G91" i="1"/>
  <c r="H91" i="1" s="1"/>
  <c r="G90" i="1"/>
  <c r="H90" i="1"/>
  <c r="G85" i="1"/>
  <c r="G86" i="1"/>
  <c r="G87" i="1"/>
  <c r="G88" i="1"/>
  <c r="G89" i="1"/>
  <c r="H89" i="1" s="1"/>
  <c r="G84" i="1"/>
  <c r="H84" i="1" s="1"/>
  <c r="H87" i="1"/>
  <c r="H88" i="1"/>
  <c r="H85" i="1"/>
  <c r="H86" i="1"/>
  <c r="G77" i="1"/>
  <c r="G79" i="1"/>
  <c r="G82" i="1"/>
  <c r="H82" i="1" s="1"/>
  <c r="G74" i="1" l="1"/>
  <c r="G58" i="1"/>
  <c r="G59" i="1"/>
  <c r="E48" i="1" l="1"/>
  <c r="F48" i="1" s="1"/>
  <c r="G48" i="1" s="1"/>
  <c r="G34" i="1"/>
  <c r="H48" i="1" l="1"/>
  <c r="G30" i="1"/>
  <c r="H30" i="1" s="1"/>
  <c r="G19" i="1"/>
  <c r="H19" i="1" s="1"/>
  <c r="G12" i="1"/>
  <c r="G10" i="1"/>
  <c r="H10" i="1" s="1"/>
  <c r="G9" i="1"/>
  <c r="H9" i="1" s="1"/>
  <c r="G7" i="1"/>
  <c r="H7" i="1" s="1"/>
  <c r="G5" i="1"/>
  <c r="H5" i="1" s="1"/>
  <c r="H12" i="1"/>
  <c r="H34" i="1"/>
  <c r="G8" i="1"/>
  <c r="H8" i="1" s="1"/>
  <c r="G16" i="1"/>
  <c r="H16" i="1" s="1"/>
  <c r="G33" i="1"/>
  <c r="H33" i="1" s="1"/>
  <c r="G46" i="1"/>
  <c r="H46" i="1" s="1"/>
  <c r="G47" i="1"/>
  <c r="H47" i="1" s="1"/>
  <c r="H58" i="1"/>
  <c r="H59" i="1"/>
  <c r="G62" i="1"/>
  <c r="H62" i="1" s="1"/>
  <c r="G63" i="1"/>
  <c r="H63" i="1" s="1"/>
  <c r="G64" i="1"/>
  <c r="H64" i="1" s="1"/>
  <c r="G72" i="1"/>
  <c r="H72" i="1" s="1"/>
  <c r="G73" i="1"/>
  <c r="H73" i="1" s="1"/>
  <c r="H74" i="1"/>
  <c r="H77" i="1"/>
  <c r="G78" i="1"/>
  <c r="H78" i="1" s="1"/>
  <c r="H79" i="1"/>
  <c r="G80" i="1"/>
  <c r="H80" i="1" s="1"/>
  <c r="G81" i="1"/>
  <c r="H81" i="1" s="1"/>
  <c r="G83" i="1"/>
  <c r="H83" i="1" s="1"/>
  <c r="E3" i="1"/>
  <c r="F3" i="1" s="1"/>
  <c r="G3" i="1" l="1"/>
  <c r="H3" i="1" s="1"/>
  <c r="E13" i="1"/>
  <c r="F13" i="1" s="1"/>
  <c r="E15" i="1"/>
  <c r="F15" i="1" s="1"/>
  <c r="G15" i="1" s="1"/>
  <c r="H15" i="1" s="1"/>
  <c r="E18" i="1"/>
  <c r="F18" i="1" s="1"/>
  <c r="G18" i="1" s="1"/>
  <c r="H18" i="1" s="1"/>
  <c r="E17" i="1"/>
  <c r="F17" i="1" s="1"/>
  <c r="E19" i="1"/>
  <c r="E24" i="1"/>
  <c r="F24" i="1" s="1"/>
  <c r="G24" i="1" s="1"/>
  <c r="H24" i="1" s="1"/>
  <c r="E22" i="1"/>
  <c r="F22" i="1" s="1"/>
  <c r="E25" i="1"/>
  <c r="F25" i="1" s="1"/>
  <c r="E26" i="1"/>
  <c r="F26" i="1" s="1"/>
  <c r="E31" i="1"/>
  <c r="F31" i="1" s="1"/>
  <c r="E33" i="1"/>
  <c r="E34" i="1"/>
  <c r="E37" i="1"/>
  <c r="F37" i="1" s="1"/>
  <c r="E40" i="1"/>
  <c r="F40" i="1" s="1"/>
  <c r="E41" i="1"/>
  <c r="F41" i="1" s="1"/>
  <c r="E43" i="1"/>
  <c r="F43" i="1" s="1"/>
  <c r="E44" i="1"/>
  <c r="F44" i="1" s="1"/>
  <c r="E45" i="1"/>
  <c r="F45" i="1" s="1"/>
  <c r="E60" i="1"/>
  <c r="F60" i="1" s="1"/>
  <c r="E57" i="1"/>
  <c r="F57" i="1" s="1"/>
  <c r="E65" i="1"/>
  <c r="F65" i="1" s="1"/>
  <c r="G65" i="1" s="1"/>
  <c r="E66" i="1"/>
  <c r="F66" i="1" s="1"/>
  <c r="G66" i="1" s="1"/>
  <c r="E69" i="1"/>
  <c r="F69" i="1" s="1"/>
  <c r="E71" i="1"/>
  <c r="F71" i="1" s="1"/>
  <c r="E11" i="1"/>
  <c r="F11" i="1" s="1"/>
  <c r="G11" i="1" s="1"/>
  <c r="H11" i="1" s="1"/>
  <c r="E42" i="1"/>
  <c r="F42" i="1" s="1"/>
  <c r="E38" i="1"/>
  <c r="F38" i="1" s="1"/>
  <c r="E39" i="1"/>
  <c r="F39" i="1" s="1"/>
  <c r="E29" i="1"/>
  <c r="F29" i="1" s="1"/>
  <c r="E28" i="1"/>
  <c r="F28" i="1" s="1"/>
  <c r="E35" i="1"/>
  <c r="F35" i="1" s="1"/>
  <c r="E55" i="1"/>
  <c r="F55" i="1" s="1"/>
  <c r="E52" i="1"/>
  <c r="F52" i="1" s="1"/>
  <c r="E49" i="1"/>
  <c r="F49" i="1" s="1"/>
  <c r="E50" i="1"/>
  <c r="F50" i="1" s="1"/>
  <c r="E56" i="1"/>
  <c r="F56" i="1" s="1"/>
  <c r="E54" i="1"/>
  <c r="F54" i="1" s="1"/>
  <c r="E51" i="1"/>
  <c r="F51" i="1" s="1"/>
  <c r="E53" i="1"/>
  <c r="F53" i="1" s="1"/>
  <c r="E32" i="1"/>
  <c r="F32" i="1" s="1"/>
  <c r="E21" i="1"/>
  <c r="F21" i="1" s="1"/>
  <c r="E4" i="1"/>
  <c r="F4" i="1" s="1"/>
  <c r="G4" i="1" s="1"/>
  <c r="H4" i="1" s="1"/>
  <c r="G49" i="1" l="1"/>
  <c r="H49" i="1" s="1"/>
  <c r="G52" i="1"/>
  <c r="H52" i="1" s="1"/>
  <c r="G56" i="1"/>
  <c r="H56" i="1" s="1"/>
  <c r="G55" i="1"/>
  <c r="H55" i="1" s="1"/>
  <c r="G57" i="1"/>
  <c r="H57" i="1" s="1"/>
  <c r="G51" i="1"/>
  <c r="H51" i="1" s="1"/>
  <c r="G54" i="1"/>
  <c r="H54" i="1" s="1"/>
  <c r="G53" i="1"/>
  <c r="H53" i="1" s="1"/>
  <c r="G50" i="1"/>
  <c r="H50" i="1" s="1"/>
  <c r="G60" i="1"/>
  <c r="H60" i="1" s="1"/>
  <c r="G32" i="1"/>
  <c r="H32" i="1" s="1"/>
  <c r="G39" i="1"/>
  <c r="H39" i="1" s="1"/>
  <c r="G71" i="1"/>
  <c r="H71" i="1" s="1"/>
  <c r="G43" i="1"/>
  <c r="H43" i="1" s="1"/>
  <c r="G25" i="1"/>
  <c r="H25" i="1" s="1"/>
  <c r="G17" i="1"/>
  <c r="H17" i="1" s="1"/>
  <c r="G35" i="1"/>
  <c r="H35" i="1" s="1"/>
  <c r="G38" i="1"/>
  <c r="H38" i="1" s="1"/>
  <c r="G69" i="1"/>
  <c r="H69" i="1" s="1"/>
  <c r="G41" i="1"/>
  <c r="H41" i="1" s="1"/>
  <c r="G22" i="1"/>
  <c r="H22" i="1"/>
  <c r="G28" i="1"/>
  <c r="H28" i="1" s="1"/>
  <c r="G42" i="1"/>
  <c r="H42" i="1"/>
  <c r="H66" i="1"/>
  <c r="G45" i="1"/>
  <c r="H45" i="1" s="1"/>
  <c r="G40" i="1"/>
  <c r="H40" i="1"/>
  <c r="G31" i="1"/>
  <c r="H31" i="1" s="1"/>
  <c r="G21" i="1"/>
  <c r="H21" i="1"/>
  <c r="G29" i="1"/>
  <c r="H29" i="1" s="1"/>
  <c r="H65" i="1"/>
  <c r="G44" i="1"/>
  <c r="H44" i="1"/>
  <c r="G37" i="1"/>
  <c r="H37" i="1"/>
  <c r="G26" i="1"/>
  <c r="H26" i="1" s="1"/>
  <c r="G13" i="1"/>
  <c r="H13" i="1" s="1"/>
  <c r="C4" i="1"/>
  <c r="D68" i="1"/>
  <c r="D70" i="1"/>
  <c r="D14" i="1"/>
  <c r="D6" i="1"/>
  <c r="D76" i="1"/>
  <c r="D75" i="1"/>
  <c r="C17" i="1"/>
  <c r="D67" i="1"/>
  <c r="D61" i="1"/>
  <c r="D36" i="1"/>
  <c r="D27" i="1"/>
  <c r="D23" i="1"/>
  <c r="D20" i="1"/>
  <c r="C19" i="1"/>
  <c r="D10" i="1"/>
  <c r="D7" i="1"/>
  <c r="E10" i="1" l="1"/>
  <c r="E20" i="1"/>
  <c r="F20" i="1" s="1"/>
  <c r="G20" i="1" s="1"/>
  <c r="H20" i="1" s="1"/>
  <c r="E27" i="1"/>
  <c r="F27" i="1" s="1"/>
  <c r="E61" i="1"/>
  <c r="F61" i="1" s="1"/>
  <c r="G61" i="1" s="1"/>
  <c r="H61" i="1" s="1"/>
  <c r="E76" i="1"/>
  <c r="F76" i="1" s="1"/>
  <c r="G76" i="1" s="1"/>
  <c r="E14" i="1"/>
  <c r="F14" i="1" s="1"/>
  <c r="G14" i="1" s="1"/>
  <c r="H14" i="1" s="1"/>
  <c r="E68" i="1"/>
  <c r="F68" i="1" s="1"/>
  <c r="E7" i="1"/>
  <c r="E23" i="1"/>
  <c r="F23" i="1" s="1"/>
  <c r="G23" i="1" s="1"/>
  <c r="H23" i="1" s="1"/>
  <c r="E36" i="1"/>
  <c r="F36" i="1" s="1"/>
  <c r="E67" i="1"/>
  <c r="F67" i="1" s="1"/>
  <c r="E75" i="1"/>
  <c r="F75" i="1" s="1"/>
  <c r="G75" i="1" s="1"/>
  <c r="E6" i="1"/>
  <c r="F6" i="1" s="1"/>
  <c r="E70" i="1"/>
  <c r="F70" i="1" s="1"/>
  <c r="G36" i="1" l="1"/>
  <c r="H36" i="1" s="1"/>
  <c r="G6" i="1"/>
  <c r="H6" i="1" s="1"/>
  <c r="G67" i="1"/>
  <c r="H67" i="1" s="1"/>
  <c r="G68" i="1"/>
  <c r="H68" i="1" s="1"/>
  <c r="G70" i="1"/>
  <c r="H70" i="1" s="1"/>
  <c r="G27" i="1"/>
  <c r="H27" i="1" s="1"/>
  <c r="H75" i="1"/>
  <c r="H76" i="1"/>
</calcChain>
</file>

<file path=xl/sharedStrings.xml><?xml version="1.0" encoding="utf-8"?>
<sst xmlns="http://schemas.openxmlformats.org/spreadsheetml/2006/main" count="184" uniqueCount="100">
  <si>
    <t>Producto</t>
  </si>
  <si>
    <t>unidad</t>
  </si>
  <si>
    <t>precio anterior</t>
  </si>
  <si>
    <t>precio actual</t>
  </si>
  <si>
    <t>doc.</t>
  </si>
  <si>
    <t>bizcochitos de jamón y queso</t>
  </si>
  <si>
    <t>kg</t>
  </si>
  <si>
    <t>chipa</t>
  </si>
  <si>
    <t>empanadas de carne</t>
  </si>
  <si>
    <t>empanadas de jamón y queso</t>
  </si>
  <si>
    <t>empanadas de verduras</t>
  </si>
  <si>
    <t>facturas</t>
  </si>
  <si>
    <t>fideos</t>
  </si>
  <si>
    <t>galletitas de queso</t>
  </si>
  <si>
    <t>galletitas con chia</t>
  </si>
  <si>
    <t>galletitas glaseadas</t>
  </si>
  <si>
    <t>galletitas de coco y miel</t>
  </si>
  <si>
    <t>grisines</t>
  </si>
  <si>
    <t>harina</t>
  </si>
  <si>
    <t>jamón</t>
  </si>
  <si>
    <t>lemon pie</t>
  </si>
  <si>
    <t>unid</t>
  </si>
  <si>
    <t>masa fina</t>
  </si>
  <si>
    <t>ñoquis</t>
  </si>
  <si>
    <t>pan</t>
  </si>
  <si>
    <t>pan de hamburguesa</t>
  </si>
  <si>
    <t>pan rallado</t>
  </si>
  <si>
    <t>pastafrola</t>
  </si>
  <si>
    <t>prepizas</t>
  </si>
  <si>
    <t>pizeta</t>
  </si>
  <si>
    <t>ravioles de jamón y queso</t>
  </si>
  <si>
    <t>tapa de empanadas</t>
  </si>
  <si>
    <t>tapa de pascualinas</t>
  </si>
  <si>
    <t>tarta de jamón y queso</t>
  </si>
  <si>
    <t>tarta de verduras</t>
  </si>
  <si>
    <t>tarta de humita</t>
  </si>
  <si>
    <t>tarta caprese</t>
  </si>
  <si>
    <t>empanadas de pollo</t>
  </si>
  <si>
    <t>empanadas de humita</t>
  </si>
  <si>
    <t>torradita</t>
  </si>
  <si>
    <t>torta</t>
  </si>
  <si>
    <t>biscuits</t>
  </si>
  <si>
    <t>conitos de dulce leche</t>
  </si>
  <si>
    <t>pan con hierbas</t>
  </si>
  <si>
    <t>alfajores de dulce de leche</t>
  </si>
  <si>
    <t>milanesas de carne</t>
  </si>
  <si>
    <t>milanesas de pollo</t>
  </si>
  <si>
    <t>hamburguesas completa</t>
  </si>
  <si>
    <t>alfajorcito de copetín</t>
  </si>
  <si>
    <t>1/2 doc.</t>
  </si>
  <si>
    <t>galletitas pepitas con chispas de chocolate</t>
  </si>
  <si>
    <t>lomito</t>
  </si>
  <si>
    <t>hamburguesa simple</t>
  </si>
  <si>
    <t>pizas muzarella</t>
  </si>
  <si>
    <t>piza con morrones</t>
  </si>
  <si>
    <t>piza con jamón</t>
  </si>
  <si>
    <t>piza con jamón y morrones</t>
  </si>
  <si>
    <t>piza napolitana</t>
  </si>
  <si>
    <t>piza fugazeta</t>
  </si>
  <si>
    <t>piza muzarella con huevos</t>
  </si>
  <si>
    <t>piza con jamón, morrón y huevo</t>
  </si>
  <si>
    <t>piza con vegetales</t>
  </si>
  <si>
    <t>Horneado de productos</t>
  </si>
  <si>
    <t>Freido de productos</t>
  </si>
  <si>
    <t>Precio</t>
  </si>
  <si>
    <t>Tiramisù</t>
  </si>
  <si>
    <t>Tiramisù porciòn</t>
  </si>
  <si>
    <t>Kg</t>
  </si>
  <si>
    <t xml:space="preserve">Torneaditos </t>
  </si>
  <si>
    <t>pizetas preelaboradas muzarella</t>
  </si>
  <si>
    <t>pizetas preelaboradas con jamòn</t>
  </si>
  <si>
    <t>pastafrolas por pociòn</t>
  </si>
  <si>
    <t>Pastelitos</t>
  </si>
  <si>
    <t>Alfajores por unidad</t>
  </si>
  <si>
    <t>Ravioles de verduras</t>
  </si>
  <si>
    <t>ravioles de carne</t>
  </si>
  <si>
    <t>ravioles de pollo</t>
  </si>
  <si>
    <t xml:space="preserve">Capeletinis </t>
  </si>
  <si>
    <t xml:space="preserve">kg </t>
  </si>
  <si>
    <t>Hamburguesa completa con papas</t>
  </si>
  <si>
    <t>bizcochuelo</t>
  </si>
  <si>
    <t>empanadas sanjuaninas</t>
  </si>
  <si>
    <t>tarta frutal con jalea</t>
  </si>
  <si>
    <t xml:space="preserve">cheese cake x kg </t>
  </si>
  <si>
    <t>Sorrentinos de jamon y queso x 6 unid (45$)</t>
  </si>
  <si>
    <t xml:space="preserve">Reviro x kg </t>
  </si>
  <si>
    <t>Cuadraditos de hojaldre</t>
  </si>
  <si>
    <t>Budín de chocolate</t>
  </si>
  <si>
    <t>Budín de Naranja</t>
  </si>
  <si>
    <t>Budín de Vainilla</t>
  </si>
  <si>
    <t>Budín c/frutas</t>
  </si>
  <si>
    <t>Budín c/chispas de chocolate</t>
  </si>
  <si>
    <t>Budín de Limón</t>
  </si>
  <si>
    <t>magdalenas</t>
  </si>
  <si>
    <t xml:space="preserve">Sorrentinos de Verduras x 6 unid </t>
  </si>
  <si>
    <t xml:space="preserve">Sorrentinos de Carne x 6 unid </t>
  </si>
  <si>
    <t xml:space="preserve">Sorrentinos de Pollo x 6 unid </t>
  </si>
  <si>
    <t xml:space="preserve">Sorrentinos de Ricota x 6 unid </t>
  </si>
  <si>
    <t>Torta Frita</t>
  </si>
  <si>
    <t>Bombitas de 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</si>
</sst>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9" fontId="0" fillId="0" borderId="0" xfId="0" applyNumberFormat="1"/>
    <xf numFmtId="9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164" fontId="0" fillId="0" borderId="3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zoomScale="175" zoomScaleNormal="175" workbookViewId="0">
      <selection activeCell="I4" sqref="I4"/>
    </sheetView>
  </sheetViews>
  <sheetFormatPr baseColWidth="10" defaultRowHeight="15" x14ac:dyDescent="0.25"/>
  <cols>
    <col min="1" max="1" width="51.5703125" customWidth="1"/>
    <col min="2" max="2" width="13.140625" customWidth="1"/>
    <col min="3" max="3" width="14.140625" hidden="1" customWidth="1"/>
    <col min="4" max="4" width="1" hidden="1" customWidth="1"/>
    <col min="5" max="5" width="1.42578125" hidden="1" customWidth="1"/>
    <col min="6" max="6" width="1.140625" hidden="1" customWidth="1"/>
    <col min="7" max="7" width="0.85546875" hidden="1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F1" s="4" t="s">
        <v>64</v>
      </c>
      <c r="G1" s="6">
        <v>0.3</v>
      </c>
      <c r="H1" s="6">
        <v>0.15</v>
      </c>
      <c r="I1" s="6">
        <v>0</v>
      </c>
      <c r="J1" s="7">
        <v>0.35</v>
      </c>
      <c r="K1" s="7">
        <v>0.33329999999999999</v>
      </c>
      <c r="L1" s="7">
        <v>0.14279999999999998</v>
      </c>
      <c r="M1" s="7">
        <v>0.20799999999999999</v>
      </c>
      <c r="N1" s="7">
        <v>0.1</v>
      </c>
    </row>
    <row r="2" spans="1:14" ht="18.75" x14ac:dyDescent="0.3">
      <c r="A2" s="1" t="s">
        <v>0</v>
      </c>
      <c r="B2" s="1" t="s">
        <v>1</v>
      </c>
      <c r="C2" s="1"/>
      <c r="D2" s="1"/>
      <c r="F2" s="4"/>
      <c r="G2" s="6"/>
      <c r="H2" s="6"/>
      <c r="I2" s="6"/>
      <c r="J2" s="7"/>
      <c r="K2" s="7"/>
      <c r="L2" s="7"/>
      <c r="M2" s="7"/>
      <c r="N2" s="7"/>
    </row>
    <row r="3" spans="1:14" ht="18.75" x14ac:dyDescent="0.3">
      <c r="A3" s="1" t="s">
        <v>48</v>
      </c>
      <c r="B3" s="1" t="s">
        <v>6</v>
      </c>
      <c r="C3" s="1">
        <v>200</v>
      </c>
      <c r="D3" s="1">
        <v>250</v>
      </c>
      <c r="E3" s="3">
        <f>SUM(D3*20/100)</f>
        <v>50</v>
      </c>
      <c r="F3" s="11">
        <f>SUM(D3+E3)</f>
        <v>300</v>
      </c>
      <c r="G3" s="12">
        <f>F3*$G$1</f>
        <v>90</v>
      </c>
      <c r="H3" s="12">
        <f>F3+G3</f>
        <v>390</v>
      </c>
    </row>
    <row r="4" spans="1:14" ht="18.75" x14ac:dyDescent="0.3">
      <c r="A4" s="1" t="s">
        <v>44</v>
      </c>
      <c r="B4" s="1" t="s">
        <v>49</v>
      </c>
      <c r="C4" s="1">
        <f>SUM(53.25*2)</f>
        <v>106.5</v>
      </c>
      <c r="D4" s="1">
        <v>69.22</v>
      </c>
      <c r="E4" s="3">
        <f>SUM(D4*20/100)</f>
        <v>13.844000000000001</v>
      </c>
      <c r="F4" s="11">
        <f>SUM(D4+E4)</f>
        <v>83.063999999999993</v>
      </c>
      <c r="G4" s="12">
        <f>F4*$G$1</f>
        <v>24.919199999999996</v>
      </c>
      <c r="H4" s="12">
        <f t="shared" ref="H4:H64" si="0">F4+G4</f>
        <v>107.98319999999998</v>
      </c>
    </row>
    <row r="5" spans="1:14" ht="18.75" x14ac:dyDescent="0.3">
      <c r="A5" s="1" t="s">
        <v>73</v>
      </c>
      <c r="B5" s="1" t="s">
        <v>21</v>
      </c>
      <c r="C5" s="1"/>
      <c r="D5" s="1"/>
      <c r="E5" s="3"/>
      <c r="F5" s="11">
        <v>13</v>
      </c>
      <c r="G5" s="12">
        <f>F5*H1</f>
        <v>1.95</v>
      </c>
      <c r="H5" s="12">
        <f>F5+G5</f>
        <v>14.95</v>
      </c>
    </row>
    <row r="6" spans="1:14" ht="18.75" x14ac:dyDescent="0.3">
      <c r="A6" s="1" t="s">
        <v>41</v>
      </c>
      <c r="B6" s="1" t="s">
        <v>6</v>
      </c>
      <c r="C6" s="1">
        <v>187.5</v>
      </c>
      <c r="D6" s="1">
        <f>SUM(C6*30/100+C6)</f>
        <v>243.75</v>
      </c>
      <c r="E6" s="3">
        <f>SUM(D6*20/100)</f>
        <v>48.75</v>
      </c>
      <c r="F6" s="11">
        <f>SUM(D6+E6)</f>
        <v>292.5</v>
      </c>
      <c r="G6" s="12">
        <f>F6*H1</f>
        <v>43.875</v>
      </c>
      <c r="H6" s="12">
        <f t="shared" si="0"/>
        <v>336.375</v>
      </c>
    </row>
    <row r="7" spans="1:14" ht="18.75" x14ac:dyDescent="0.3">
      <c r="A7" s="1" t="s">
        <v>5</v>
      </c>
      <c r="B7" s="1" t="s">
        <v>6</v>
      </c>
      <c r="C7" s="1">
        <v>200</v>
      </c>
      <c r="D7" s="1">
        <f>SUM(C7*30/100+C7)</f>
        <v>260</v>
      </c>
      <c r="E7" s="3">
        <f>SUM(D7*20/100)</f>
        <v>52</v>
      </c>
      <c r="F7" s="11">
        <v>350</v>
      </c>
      <c r="G7" s="12">
        <f>F7*I1</f>
        <v>0</v>
      </c>
      <c r="H7" s="12">
        <f t="shared" si="0"/>
        <v>350</v>
      </c>
    </row>
    <row r="8" spans="1:14" ht="18.75" x14ac:dyDescent="0.3">
      <c r="A8" s="1" t="s">
        <v>80</v>
      </c>
      <c r="B8" s="1" t="s">
        <v>67</v>
      </c>
      <c r="C8" s="1"/>
      <c r="D8" s="1"/>
      <c r="E8" s="3"/>
      <c r="F8" s="11">
        <v>200</v>
      </c>
      <c r="G8" s="12">
        <f>F8*$G$1</f>
        <v>60</v>
      </c>
      <c r="H8" s="12">
        <f t="shared" si="0"/>
        <v>260</v>
      </c>
    </row>
    <row r="9" spans="1:14" ht="18.75" x14ac:dyDescent="0.3">
      <c r="A9" s="1" t="s">
        <v>83</v>
      </c>
      <c r="B9" s="1" t="s">
        <v>6</v>
      </c>
      <c r="C9" s="1"/>
      <c r="D9" s="1"/>
      <c r="E9" s="3"/>
      <c r="F9" s="11">
        <v>200</v>
      </c>
      <c r="G9" s="12">
        <f>F9*$J$1</f>
        <v>70</v>
      </c>
      <c r="H9" s="12">
        <f t="shared" si="0"/>
        <v>270</v>
      </c>
    </row>
    <row r="10" spans="1:14" ht="18.75" x14ac:dyDescent="0.3">
      <c r="A10" s="1" t="s">
        <v>7</v>
      </c>
      <c r="B10" s="1" t="s">
        <v>6</v>
      </c>
      <c r="C10" s="1">
        <v>100</v>
      </c>
      <c r="D10" s="1">
        <f>SUM(C10*30/100+C10)</f>
        <v>130</v>
      </c>
      <c r="E10" s="3">
        <f>SUM(D10*20/100)</f>
        <v>26</v>
      </c>
      <c r="F10" s="11">
        <v>156</v>
      </c>
      <c r="G10" s="12">
        <f>F10*$H$1</f>
        <v>23.4</v>
      </c>
      <c r="H10" s="12">
        <f t="shared" si="0"/>
        <v>179.4</v>
      </c>
    </row>
    <row r="11" spans="1:14" ht="18.75" x14ac:dyDescent="0.3">
      <c r="A11" s="1" t="s">
        <v>42</v>
      </c>
      <c r="B11" s="1" t="s">
        <v>6</v>
      </c>
      <c r="C11" s="1">
        <v>225</v>
      </c>
      <c r="D11" s="1">
        <v>250</v>
      </c>
      <c r="E11" s="3">
        <f>SUM(D11*20/100)</f>
        <v>50</v>
      </c>
      <c r="F11" s="11">
        <f>SUM(D11+E11)</f>
        <v>300</v>
      </c>
      <c r="G11" s="12">
        <f>F11*$H$1</f>
        <v>45</v>
      </c>
      <c r="H11" s="12">
        <f t="shared" si="0"/>
        <v>345</v>
      </c>
    </row>
    <row r="12" spans="1:14" ht="18.75" x14ac:dyDescent="0.3">
      <c r="A12" s="1" t="s">
        <v>86</v>
      </c>
      <c r="B12" s="1" t="s">
        <v>67</v>
      </c>
      <c r="C12" s="1"/>
      <c r="D12" s="1"/>
      <c r="E12" s="3"/>
      <c r="F12" s="11">
        <v>312</v>
      </c>
      <c r="G12" s="12">
        <f>F12*I1</f>
        <v>0</v>
      </c>
      <c r="H12" s="12">
        <f t="shared" si="0"/>
        <v>312</v>
      </c>
    </row>
    <row r="13" spans="1:14" ht="18.75" x14ac:dyDescent="0.3">
      <c r="A13" s="1" t="s">
        <v>8</v>
      </c>
      <c r="B13" s="1" t="s">
        <v>49</v>
      </c>
      <c r="C13" s="1">
        <v>102</v>
      </c>
      <c r="D13" s="1">
        <v>66.819999999999993</v>
      </c>
      <c r="E13" s="3">
        <f t="shared" ref="E13:E45" si="1">SUM(D13*20/100)</f>
        <v>13.363999999999999</v>
      </c>
      <c r="F13" s="11">
        <f>SUM(D13+E13)</f>
        <v>80.183999999999997</v>
      </c>
      <c r="G13" s="12">
        <f t="shared" ref="G13:G18" si="2">F13*$G$1</f>
        <v>24.055199999999999</v>
      </c>
      <c r="H13" s="12">
        <f t="shared" si="0"/>
        <v>104.2392</v>
      </c>
    </row>
    <row r="14" spans="1:14" ht="18.75" x14ac:dyDescent="0.3">
      <c r="A14" s="1" t="s">
        <v>38</v>
      </c>
      <c r="B14" s="1" t="s">
        <v>49</v>
      </c>
      <c r="C14" s="1">
        <v>45.5</v>
      </c>
      <c r="D14" s="1">
        <f>SUM(C14*30/100+C14)</f>
        <v>59.15</v>
      </c>
      <c r="E14" s="3">
        <f t="shared" si="1"/>
        <v>11.83</v>
      </c>
      <c r="F14" s="11">
        <f>SUM(D14+E14)</f>
        <v>70.98</v>
      </c>
      <c r="G14" s="12">
        <f t="shared" si="2"/>
        <v>21.294</v>
      </c>
      <c r="H14" s="12">
        <f t="shared" si="0"/>
        <v>92.274000000000001</v>
      </c>
    </row>
    <row r="15" spans="1:14" ht="18.75" x14ac:dyDescent="0.3">
      <c r="A15" s="1" t="s">
        <v>9</v>
      </c>
      <c r="B15" s="1" t="s">
        <v>49</v>
      </c>
      <c r="C15" s="1">
        <v>110</v>
      </c>
      <c r="D15" s="1">
        <v>68</v>
      </c>
      <c r="E15" s="3">
        <f t="shared" si="1"/>
        <v>13.6</v>
      </c>
      <c r="F15" s="11">
        <f>SUM(D15+E15)</f>
        <v>81.599999999999994</v>
      </c>
      <c r="G15" s="12">
        <f t="shared" si="2"/>
        <v>24.479999999999997</v>
      </c>
      <c r="H15" s="12">
        <f t="shared" si="0"/>
        <v>106.07999999999998</v>
      </c>
    </row>
    <row r="16" spans="1:14" ht="18.75" x14ac:dyDescent="0.3">
      <c r="A16" s="1" t="s">
        <v>81</v>
      </c>
      <c r="B16" s="1" t="s">
        <v>49</v>
      </c>
      <c r="C16" s="1"/>
      <c r="D16" s="1"/>
      <c r="E16" s="3"/>
      <c r="F16" s="11">
        <v>81.900000000000006</v>
      </c>
      <c r="G16" s="12">
        <f t="shared" si="2"/>
        <v>24.57</v>
      </c>
      <c r="H16" s="12">
        <f t="shared" si="0"/>
        <v>106.47</v>
      </c>
    </row>
    <row r="17" spans="1:8" ht="18.75" x14ac:dyDescent="0.3">
      <c r="A17" s="1" t="s">
        <v>37</v>
      </c>
      <c r="B17" s="1" t="s">
        <v>49</v>
      </c>
      <c r="C17" s="1">
        <f>SUM(55.75*2)</f>
        <v>111.5</v>
      </c>
      <c r="D17" s="1">
        <v>72.47</v>
      </c>
      <c r="E17" s="3">
        <f t="shared" si="1"/>
        <v>14.494000000000002</v>
      </c>
      <c r="F17" s="11">
        <f>SUM(D17+E17)</f>
        <v>86.963999999999999</v>
      </c>
      <c r="G17" s="12">
        <f t="shared" si="2"/>
        <v>26.089199999999998</v>
      </c>
      <c r="H17" s="12">
        <f t="shared" si="0"/>
        <v>113.0532</v>
      </c>
    </row>
    <row r="18" spans="1:8" ht="18.75" x14ac:dyDescent="0.3">
      <c r="A18" s="1" t="s">
        <v>10</v>
      </c>
      <c r="B18" s="1" t="s">
        <v>49</v>
      </c>
      <c r="C18" s="1">
        <v>100</v>
      </c>
      <c r="D18" s="1">
        <v>65</v>
      </c>
      <c r="E18" s="3">
        <f t="shared" si="1"/>
        <v>13</v>
      </c>
      <c r="F18" s="11">
        <f>SUM(D18+E18)</f>
        <v>78</v>
      </c>
      <c r="G18" s="12">
        <f t="shared" si="2"/>
        <v>23.4</v>
      </c>
      <c r="H18" s="12">
        <f t="shared" si="0"/>
        <v>101.4</v>
      </c>
    </row>
    <row r="19" spans="1:8" ht="18.75" x14ac:dyDescent="0.3">
      <c r="A19" s="1" t="s">
        <v>11</v>
      </c>
      <c r="B19" s="1" t="s">
        <v>4</v>
      </c>
      <c r="C19" s="1">
        <f>SUM(8*12)</f>
        <v>96</v>
      </c>
      <c r="D19" s="1">
        <v>120</v>
      </c>
      <c r="E19" s="3">
        <f t="shared" si="1"/>
        <v>24</v>
      </c>
      <c r="F19" s="11">
        <v>180</v>
      </c>
      <c r="G19" s="12">
        <f>F19*K1</f>
        <v>59.994</v>
      </c>
      <c r="H19" s="12">
        <f t="shared" si="0"/>
        <v>239.994</v>
      </c>
    </row>
    <row r="20" spans="1:8" ht="18.75" x14ac:dyDescent="0.3">
      <c r="A20" s="1" t="s">
        <v>12</v>
      </c>
      <c r="B20" s="1" t="s">
        <v>6</v>
      </c>
      <c r="C20" s="1">
        <v>84.93</v>
      </c>
      <c r="D20" s="1">
        <f>SUM(C20*30/100+C20)</f>
        <v>110.40900000000001</v>
      </c>
      <c r="E20" s="3">
        <f t="shared" si="1"/>
        <v>22.081800000000001</v>
      </c>
      <c r="F20" s="11">
        <f t="shared" ref="F20:F32" si="3">SUM(D20+E20)</f>
        <v>132.49080000000001</v>
      </c>
      <c r="G20" s="12">
        <f>F20*$G$1</f>
        <v>39.747239999999998</v>
      </c>
      <c r="H20" s="12">
        <f t="shared" si="0"/>
        <v>172.23804000000001</v>
      </c>
    </row>
    <row r="21" spans="1:8" ht="18.75" x14ac:dyDescent="0.3">
      <c r="A21" s="2" t="s">
        <v>63</v>
      </c>
      <c r="B21" s="3"/>
      <c r="C21" s="3"/>
      <c r="D21" s="2">
        <v>30</v>
      </c>
      <c r="E21" s="3">
        <f t="shared" si="1"/>
        <v>6</v>
      </c>
      <c r="F21" s="11">
        <f t="shared" si="3"/>
        <v>36</v>
      </c>
      <c r="G21" s="12">
        <f>F21*I1</f>
        <v>0</v>
      </c>
      <c r="H21" s="12">
        <f t="shared" si="0"/>
        <v>36</v>
      </c>
    </row>
    <row r="22" spans="1:8" ht="18.75" x14ac:dyDescent="0.3">
      <c r="A22" s="1" t="s">
        <v>14</v>
      </c>
      <c r="B22" s="1" t="s">
        <v>6</v>
      </c>
      <c r="C22" s="1">
        <v>150.69</v>
      </c>
      <c r="D22" s="1">
        <v>266.5</v>
      </c>
      <c r="E22" s="3">
        <f t="shared" si="1"/>
        <v>53.3</v>
      </c>
      <c r="F22" s="11">
        <f t="shared" si="3"/>
        <v>319.8</v>
      </c>
      <c r="G22" s="12">
        <f>F22*$G$1</f>
        <v>95.94</v>
      </c>
      <c r="H22" s="12">
        <f t="shared" si="0"/>
        <v>415.74</v>
      </c>
    </row>
    <row r="23" spans="1:8" ht="18.75" x14ac:dyDescent="0.3">
      <c r="A23" s="1" t="s">
        <v>16</v>
      </c>
      <c r="B23" s="1" t="s">
        <v>6</v>
      </c>
      <c r="C23" s="1">
        <v>149.83000000000001</v>
      </c>
      <c r="D23" s="1">
        <f>SUM(C23*30/100+C23)</f>
        <v>194.77900000000002</v>
      </c>
      <c r="E23" s="3">
        <f t="shared" si="1"/>
        <v>38.955800000000004</v>
      </c>
      <c r="F23" s="11">
        <f t="shared" si="3"/>
        <v>233.73480000000004</v>
      </c>
      <c r="G23" s="12">
        <f>F23*$G$1</f>
        <v>70.120440000000002</v>
      </c>
      <c r="H23" s="12">
        <f t="shared" si="0"/>
        <v>303.85524000000004</v>
      </c>
    </row>
    <row r="24" spans="1:8" ht="18.75" x14ac:dyDescent="0.3">
      <c r="A24" s="1" t="s">
        <v>13</v>
      </c>
      <c r="B24" s="1" t="s">
        <v>6</v>
      </c>
      <c r="C24" s="1">
        <v>150.69</v>
      </c>
      <c r="D24" s="1">
        <v>254.66</v>
      </c>
      <c r="E24" s="3">
        <f t="shared" si="1"/>
        <v>50.931999999999995</v>
      </c>
      <c r="F24" s="11">
        <f t="shared" si="3"/>
        <v>305.59199999999998</v>
      </c>
      <c r="G24" s="12">
        <f>F24*$G$1</f>
        <v>91.677599999999998</v>
      </c>
      <c r="H24" s="12">
        <f t="shared" si="0"/>
        <v>397.26959999999997</v>
      </c>
    </row>
    <row r="25" spans="1:8" ht="18.75" x14ac:dyDescent="0.3">
      <c r="A25" s="1" t="s">
        <v>15</v>
      </c>
      <c r="B25" s="1" t="s">
        <v>6</v>
      </c>
      <c r="C25" s="1">
        <v>225</v>
      </c>
      <c r="D25" s="1">
        <v>225</v>
      </c>
      <c r="E25" s="3">
        <f t="shared" si="1"/>
        <v>45</v>
      </c>
      <c r="F25" s="11">
        <f t="shared" si="3"/>
        <v>270</v>
      </c>
      <c r="G25" s="12">
        <f>F25*$H$1</f>
        <v>40.5</v>
      </c>
      <c r="H25" s="12">
        <f t="shared" si="0"/>
        <v>310.5</v>
      </c>
    </row>
    <row r="26" spans="1:8" ht="18.75" x14ac:dyDescent="0.3">
      <c r="A26" s="1" t="s">
        <v>50</v>
      </c>
      <c r="B26" s="1"/>
      <c r="C26" s="1"/>
      <c r="D26" s="1">
        <v>250</v>
      </c>
      <c r="E26" s="3">
        <f t="shared" si="1"/>
        <v>50</v>
      </c>
      <c r="F26" s="11">
        <f t="shared" si="3"/>
        <v>300</v>
      </c>
      <c r="G26" s="12">
        <f>F26*$G$1</f>
        <v>90</v>
      </c>
      <c r="H26" s="12">
        <f t="shared" si="0"/>
        <v>390</v>
      </c>
    </row>
    <row r="27" spans="1:8" ht="18.75" x14ac:dyDescent="0.3">
      <c r="A27" s="1" t="s">
        <v>17</v>
      </c>
      <c r="B27" s="1" t="s">
        <v>6</v>
      </c>
      <c r="C27" s="1">
        <v>141.19999999999999</v>
      </c>
      <c r="D27" s="1">
        <f>SUM(C27*30/100+C27)</f>
        <v>183.56</v>
      </c>
      <c r="E27" s="3">
        <f t="shared" si="1"/>
        <v>36.711999999999996</v>
      </c>
      <c r="F27" s="11">
        <f t="shared" si="3"/>
        <v>220.27199999999999</v>
      </c>
      <c r="G27" s="12">
        <f>F27*$G$1</f>
        <v>66.081599999999995</v>
      </c>
      <c r="H27" s="12">
        <f t="shared" si="0"/>
        <v>286.35359999999997</v>
      </c>
    </row>
    <row r="28" spans="1:8" ht="18.75" x14ac:dyDescent="0.3">
      <c r="A28" s="1" t="s">
        <v>52</v>
      </c>
      <c r="B28" s="1" t="s">
        <v>21</v>
      </c>
      <c r="C28" s="1">
        <v>50</v>
      </c>
      <c r="D28" s="1">
        <v>70</v>
      </c>
      <c r="E28" s="3">
        <f t="shared" si="1"/>
        <v>14</v>
      </c>
      <c r="F28" s="11">
        <f t="shared" si="3"/>
        <v>84</v>
      </c>
      <c r="G28" s="12">
        <f>F28*$L$1</f>
        <v>11.995199999999999</v>
      </c>
      <c r="H28" s="12">
        <f t="shared" si="0"/>
        <v>95.995199999999997</v>
      </c>
    </row>
    <row r="29" spans="1:8" ht="18.75" x14ac:dyDescent="0.3">
      <c r="A29" s="1" t="s">
        <v>47</v>
      </c>
      <c r="B29" s="1" t="s">
        <v>21</v>
      </c>
      <c r="C29" s="1">
        <v>60</v>
      </c>
      <c r="D29" s="1">
        <v>80</v>
      </c>
      <c r="E29" s="3">
        <f t="shared" si="1"/>
        <v>16</v>
      </c>
      <c r="F29" s="11">
        <f t="shared" si="3"/>
        <v>96</v>
      </c>
      <c r="G29" s="12">
        <f>F29*$H$1</f>
        <v>14.399999999999999</v>
      </c>
      <c r="H29" s="12">
        <f t="shared" si="0"/>
        <v>110.4</v>
      </c>
    </row>
    <row r="30" spans="1:8" ht="18.75" x14ac:dyDescent="0.3">
      <c r="A30" s="1" t="s">
        <v>79</v>
      </c>
      <c r="B30" s="1" t="s">
        <v>21</v>
      </c>
      <c r="C30" s="1"/>
      <c r="D30" s="1"/>
      <c r="E30" s="3"/>
      <c r="F30" s="11">
        <v>120</v>
      </c>
      <c r="G30" s="12">
        <f>F30*M1</f>
        <v>24.959999999999997</v>
      </c>
      <c r="H30" s="12">
        <f>F30+G30</f>
        <v>144.96</v>
      </c>
    </row>
    <row r="31" spans="1:8" ht="18.75" x14ac:dyDescent="0.3">
      <c r="A31" s="1" t="s">
        <v>18</v>
      </c>
      <c r="B31" s="1" t="s">
        <v>6</v>
      </c>
      <c r="C31" s="1">
        <v>60</v>
      </c>
      <c r="D31" s="1">
        <v>60</v>
      </c>
      <c r="E31" s="3">
        <f t="shared" si="1"/>
        <v>12</v>
      </c>
      <c r="F31" s="11">
        <f t="shared" si="3"/>
        <v>72</v>
      </c>
      <c r="G31" s="12">
        <f>F31*$M$1</f>
        <v>14.975999999999999</v>
      </c>
      <c r="H31" s="12">
        <f t="shared" si="0"/>
        <v>86.975999999999999</v>
      </c>
    </row>
    <row r="32" spans="1:8" ht="18.75" x14ac:dyDescent="0.3">
      <c r="A32" s="1" t="s">
        <v>62</v>
      </c>
      <c r="B32" s="1"/>
      <c r="C32" s="1"/>
      <c r="D32" s="1">
        <v>30</v>
      </c>
      <c r="E32" s="3">
        <f t="shared" si="1"/>
        <v>6</v>
      </c>
      <c r="F32" s="11">
        <f t="shared" si="3"/>
        <v>36</v>
      </c>
      <c r="G32" s="12">
        <f>F32*$I$1</f>
        <v>0</v>
      </c>
      <c r="H32" s="12">
        <f t="shared" si="0"/>
        <v>36</v>
      </c>
    </row>
    <row r="33" spans="1:8" ht="18.75" x14ac:dyDescent="0.3">
      <c r="A33" s="1" t="s">
        <v>19</v>
      </c>
      <c r="B33" s="1" t="s">
        <v>6</v>
      </c>
      <c r="C33" s="1">
        <v>147.5</v>
      </c>
      <c r="D33" s="1"/>
      <c r="E33" s="3">
        <f t="shared" si="1"/>
        <v>0</v>
      </c>
      <c r="F33" s="11">
        <v>180</v>
      </c>
      <c r="G33" s="12">
        <f>F33*$G$1</f>
        <v>54</v>
      </c>
      <c r="H33" s="12">
        <f t="shared" si="0"/>
        <v>234</v>
      </c>
    </row>
    <row r="34" spans="1:8" ht="18.75" x14ac:dyDescent="0.3">
      <c r="A34" s="1" t="s">
        <v>20</v>
      </c>
      <c r="B34" s="1" t="s">
        <v>21</v>
      </c>
      <c r="C34" s="1">
        <v>75</v>
      </c>
      <c r="D34" s="1">
        <v>100</v>
      </c>
      <c r="E34" s="3">
        <f t="shared" si="1"/>
        <v>20</v>
      </c>
      <c r="F34" s="11">
        <v>130</v>
      </c>
      <c r="G34" s="12">
        <f>F34*$H$1</f>
        <v>19.5</v>
      </c>
      <c r="H34" s="12">
        <f t="shared" si="0"/>
        <v>149.5</v>
      </c>
    </row>
    <row r="35" spans="1:8" ht="18.75" x14ac:dyDescent="0.3">
      <c r="A35" s="1" t="s">
        <v>51</v>
      </c>
      <c r="B35" s="1" t="s">
        <v>21</v>
      </c>
      <c r="C35" s="1">
        <v>150</v>
      </c>
      <c r="D35" s="1">
        <v>150</v>
      </c>
      <c r="E35" s="3">
        <f t="shared" si="1"/>
        <v>30</v>
      </c>
      <c r="F35" s="11">
        <f>SUM(D35+E35)</f>
        <v>180</v>
      </c>
      <c r="G35" s="12">
        <f>F35*$I$1</f>
        <v>0</v>
      </c>
      <c r="H35" s="12">
        <f t="shared" si="0"/>
        <v>180</v>
      </c>
    </row>
    <row r="36" spans="1:8" ht="18.75" x14ac:dyDescent="0.3">
      <c r="A36" s="1" t="s">
        <v>93</v>
      </c>
      <c r="B36" s="1" t="s">
        <v>6</v>
      </c>
      <c r="C36" s="1">
        <v>150</v>
      </c>
      <c r="D36" s="1">
        <f>SUM(C36*30/100+C36)</f>
        <v>195</v>
      </c>
      <c r="E36" s="3">
        <f t="shared" si="1"/>
        <v>39</v>
      </c>
      <c r="F36" s="11">
        <f t="shared" ref="F36:F45" si="4">SUM(D36+E36)</f>
        <v>234</v>
      </c>
      <c r="G36" s="12">
        <f>F36*$H$1</f>
        <v>35.1</v>
      </c>
      <c r="H36" s="12">
        <f t="shared" si="0"/>
        <v>269.10000000000002</v>
      </c>
    </row>
    <row r="37" spans="1:8" ht="18.75" x14ac:dyDescent="0.3">
      <c r="A37" s="1" t="s">
        <v>22</v>
      </c>
      <c r="B37" s="1" t="s">
        <v>6</v>
      </c>
      <c r="C37" s="1">
        <v>225</v>
      </c>
      <c r="D37" s="1">
        <v>250</v>
      </c>
      <c r="E37" s="3">
        <f t="shared" si="1"/>
        <v>50</v>
      </c>
      <c r="F37" s="11">
        <f t="shared" si="4"/>
        <v>300</v>
      </c>
      <c r="G37" s="12">
        <f>F37*$H$1</f>
        <v>45</v>
      </c>
      <c r="H37" s="12">
        <f t="shared" si="0"/>
        <v>345</v>
      </c>
    </row>
    <row r="38" spans="1:8" ht="18.75" x14ac:dyDescent="0.3">
      <c r="A38" s="1" t="s">
        <v>45</v>
      </c>
      <c r="B38" s="1" t="s">
        <v>6</v>
      </c>
      <c r="C38" s="1">
        <v>130</v>
      </c>
      <c r="D38" s="1">
        <v>170</v>
      </c>
      <c r="E38" s="3">
        <f t="shared" si="1"/>
        <v>34</v>
      </c>
      <c r="F38" s="11">
        <f t="shared" si="4"/>
        <v>204</v>
      </c>
      <c r="G38" s="12">
        <f>F38*$H$1</f>
        <v>30.599999999999998</v>
      </c>
      <c r="H38" s="12">
        <f t="shared" si="0"/>
        <v>234.6</v>
      </c>
    </row>
    <row r="39" spans="1:8" ht="18.75" x14ac:dyDescent="0.3">
      <c r="A39" s="1" t="s">
        <v>46</v>
      </c>
      <c r="B39" s="1" t="s">
        <v>6</v>
      </c>
      <c r="C39" s="1">
        <v>150</v>
      </c>
      <c r="D39" s="1">
        <v>150</v>
      </c>
      <c r="E39" s="3">
        <f t="shared" si="1"/>
        <v>30</v>
      </c>
      <c r="F39" s="11">
        <f t="shared" si="4"/>
        <v>180</v>
      </c>
      <c r="G39" s="12">
        <f>F39*$H$1</f>
        <v>27</v>
      </c>
      <c r="H39" s="12">
        <f t="shared" si="0"/>
        <v>207</v>
      </c>
    </row>
    <row r="40" spans="1:8" ht="18.75" x14ac:dyDescent="0.3">
      <c r="A40" s="1" t="s">
        <v>23</v>
      </c>
      <c r="B40" s="1" t="s">
        <v>6</v>
      </c>
      <c r="C40" s="1">
        <v>62.5</v>
      </c>
      <c r="D40" s="1">
        <v>130</v>
      </c>
      <c r="E40" s="3">
        <f t="shared" si="1"/>
        <v>26</v>
      </c>
      <c r="F40" s="11">
        <f t="shared" si="4"/>
        <v>156</v>
      </c>
      <c r="G40" s="12">
        <f>F40*$I$1</f>
        <v>0</v>
      </c>
      <c r="H40" s="12">
        <f t="shared" si="0"/>
        <v>156</v>
      </c>
    </row>
    <row r="41" spans="1:8" ht="18.75" x14ac:dyDescent="0.3">
      <c r="A41" s="1" t="s">
        <v>24</v>
      </c>
      <c r="B41" s="1" t="s">
        <v>6</v>
      </c>
      <c r="C41" s="1">
        <v>56.56</v>
      </c>
      <c r="D41" s="1">
        <v>65</v>
      </c>
      <c r="E41" s="3">
        <f t="shared" si="1"/>
        <v>13</v>
      </c>
      <c r="F41" s="11">
        <f t="shared" si="4"/>
        <v>78</v>
      </c>
      <c r="G41" s="12">
        <f>F41*$G$1</f>
        <v>23.4</v>
      </c>
      <c r="H41" s="12">
        <f t="shared" si="0"/>
        <v>101.4</v>
      </c>
    </row>
    <row r="42" spans="1:8" ht="18.75" x14ac:dyDescent="0.3">
      <c r="A42" s="1" t="s">
        <v>43</v>
      </c>
      <c r="B42" s="1" t="s">
        <v>6</v>
      </c>
      <c r="C42" s="1">
        <v>156.44999999999999</v>
      </c>
      <c r="D42" s="1">
        <v>170</v>
      </c>
      <c r="E42" s="3">
        <f t="shared" si="1"/>
        <v>34</v>
      </c>
      <c r="F42" s="11">
        <f t="shared" si="4"/>
        <v>204</v>
      </c>
      <c r="G42" s="12">
        <f>F42*$I$1</f>
        <v>0</v>
      </c>
      <c r="H42" s="12">
        <f t="shared" si="0"/>
        <v>204</v>
      </c>
    </row>
    <row r="43" spans="1:8" ht="18.75" x14ac:dyDescent="0.3">
      <c r="A43" s="1" t="s">
        <v>25</v>
      </c>
      <c r="B43" s="1" t="s">
        <v>6</v>
      </c>
      <c r="C43" s="1">
        <v>71.2</v>
      </c>
      <c r="D43" s="1">
        <v>85</v>
      </c>
      <c r="E43" s="3">
        <f t="shared" si="1"/>
        <v>17</v>
      </c>
      <c r="F43" s="11">
        <f t="shared" si="4"/>
        <v>102</v>
      </c>
      <c r="G43" s="12">
        <f>F43*$H$1</f>
        <v>15.299999999999999</v>
      </c>
      <c r="H43" s="12">
        <f t="shared" si="0"/>
        <v>117.3</v>
      </c>
    </row>
    <row r="44" spans="1:8" ht="18.75" x14ac:dyDescent="0.3">
      <c r="A44" s="1" t="s">
        <v>26</v>
      </c>
      <c r="B44" s="1" t="s">
        <v>6</v>
      </c>
      <c r="C44" s="1">
        <v>60</v>
      </c>
      <c r="D44" s="1">
        <v>70</v>
      </c>
      <c r="E44" s="3">
        <f t="shared" si="1"/>
        <v>14</v>
      </c>
      <c r="F44" s="11">
        <f t="shared" si="4"/>
        <v>84</v>
      </c>
      <c r="G44" s="12">
        <f>F44*$J$1</f>
        <v>29.4</v>
      </c>
      <c r="H44" s="12">
        <f t="shared" si="0"/>
        <v>113.4</v>
      </c>
    </row>
    <row r="45" spans="1:8" ht="18.75" x14ac:dyDescent="0.3">
      <c r="A45" s="1" t="s">
        <v>27</v>
      </c>
      <c r="B45" s="1" t="s">
        <v>6</v>
      </c>
      <c r="C45" s="1">
        <v>50</v>
      </c>
      <c r="D45" s="1">
        <v>60</v>
      </c>
      <c r="E45" s="3">
        <f t="shared" si="1"/>
        <v>12</v>
      </c>
      <c r="F45" s="11">
        <f t="shared" si="4"/>
        <v>72</v>
      </c>
      <c r="G45" s="12">
        <f>F45*H1</f>
        <v>10.799999999999999</v>
      </c>
      <c r="H45" s="12">
        <f t="shared" si="0"/>
        <v>82.8</v>
      </c>
    </row>
    <row r="46" spans="1:8" ht="18.75" x14ac:dyDescent="0.3">
      <c r="A46" s="1" t="s">
        <v>71</v>
      </c>
      <c r="B46" s="1" t="s">
        <v>21</v>
      </c>
      <c r="C46" s="1"/>
      <c r="D46" s="1"/>
      <c r="E46" s="3"/>
      <c r="F46" s="11">
        <v>12</v>
      </c>
      <c r="G46" s="12">
        <f>F46*$G$1</f>
        <v>3.5999999999999996</v>
      </c>
      <c r="H46" s="12">
        <f t="shared" si="0"/>
        <v>15.6</v>
      </c>
    </row>
    <row r="47" spans="1:8" ht="18.75" x14ac:dyDescent="0.3">
      <c r="A47" s="1" t="s">
        <v>72</v>
      </c>
      <c r="B47" s="1" t="s">
        <v>21</v>
      </c>
      <c r="C47" s="1"/>
      <c r="D47" s="1"/>
      <c r="E47" s="3"/>
      <c r="F47" s="11">
        <v>12</v>
      </c>
      <c r="G47" s="12">
        <f>F47*$G$1</f>
        <v>3.5999999999999996</v>
      </c>
      <c r="H47" s="12">
        <f t="shared" si="0"/>
        <v>15.6</v>
      </c>
    </row>
    <row r="48" spans="1:8" ht="18.75" x14ac:dyDescent="0.3">
      <c r="A48" s="1" t="s">
        <v>53</v>
      </c>
      <c r="B48" s="1" t="s">
        <v>21</v>
      </c>
      <c r="C48" s="1"/>
      <c r="D48" s="1">
        <v>159</v>
      </c>
      <c r="E48" s="3">
        <f t="shared" ref="E48" si="5">SUM(D48*20/100)</f>
        <v>31.8</v>
      </c>
      <c r="F48" s="11">
        <f t="shared" ref="F48" si="6">SUM(D48+E48)</f>
        <v>190.8</v>
      </c>
      <c r="G48" s="12">
        <f>F48*$N$1</f>
        <v>19.080000000000002</v>
      </c>
      <c r="H48" s="12">
        <f t="shared" ref="H48" si="7">F48+G48</f>
        <v>209.88000000000002</v>
      </c>
    </row>
    <row r="49" spans="1:8" ht="18.75" x14ac:dyDescent="0.3">
      <c r="A49" s="1" t="s">
        <v>55</v>
      </c>
      <c r="B49" s="1" t="s">
        <v>21</v>
      </c>
      <c r="C49" s="1"/>
      <c r="D49" s="1">
        <v>192</v>
      </c>
      <c r="E49" s="3">
        <f t="shared" ref="E49:E57" si="8">SUM(D49*20/100)</f>
        <v>38.4</v>
      </c>
      <c r="F49" s="11">
        <f t="shared" ref="F49:F57" si="9">SUM(D49+E49)</f>
        <v>230.4</v>
      </c>
      <c r="G49" s="12">
        <f t="shared" ref="G49:G56" si="10">F49*$N$1</f>
        <v>23.040000000000003</v>
      </c>
      <c r="H49" s="12">
        <f t="shared" si="0"/>
        <v>253.44</v>
      </c>
    </row>
    <row r="50" spans="1:8" ht="18.75" x14ac:dyDescent="0.3">
      <c r="A50" s="1" t="s">
        <v>56</v>
      </c>
      <c r="B50" s="1" t="s">
        <v>21</v>
      </c>
      <c r="C50" s="1"/>
      <c r="D50" s="1">
        <v>204</v>
      </c>
      <c r="E50" s="3">
        <f t="shared" si="8"/>
        <v>40.799999999999997</v>
      </c>
      <c r="F50" s="11">
        <f t="shared" si="9"/>
        <v>244.8</v>
      </c>
      <c r="G50" s="12">
        <f t="shared" si="10"/>
        <v>24.480000000000004</v>
      </c>
      <c r="H50" s="12">
        <f t="shared" si="0"/>
        <v>269.28000000000003</v>
      </c>
    </row>
    <row r="51" spans="1:8" ht="18.75" x14ac:dyDescent="0.3">
      <c r="A51" s="1" t="s">
        <v>60</v>
      </c>
      <c r="B51" s="1" t="s">
        <v>21</v>
      </c>
      <c r="C51" s="1"/>
      <c r="D51" s="1">
        <v>208</v>
      </c>
      <c r="E51" s="3">
        <f t="shared" si="8"/>
        <v>41.6</v>
      </c>
      <c r="F51" s="11">
        <f t="shared" si="9"/>
        <v>249.6</v>
      </c>
      <c r="G51" s="12">
        <f t="shared" si="10"/>
        <v>24.96</v>
      </c>
      <c r="H51" s="12">
        <f t="shared" si="0"/>
        <v>274.56</v>
      </c>
    </row>
    <row r="52" spans="1:8" ht="18.75" x14ac:dyDescent="0.3">
      <c r="A52" s="1" t="s">
        <v>54</v>
      </c>
      <c r="B52" s="1" t="s">
        <v>21</v>
      </c>
      <c r="C52" s="1"/>
      <c r="D52" s="1">
        <v>171</v>
      </c>
      <c r="E52" s="3">
        <f t="shared" si="8"/>
        <v>34.200000000000003</v>
      </c>
      <c r="F52" s="11">
        <f t="shared" si="9"/>
        <v>205.2</v>
      </c>
      <c r="G52" s="12">
        <f t="shared" si="10"/>
        <v>20.52</v>
      </c>
      <c r="H52" s="12">
        <f t="shared" si="0"/>
        <v>225.72</v>
      </c>
    </row>
    <row r="53" spans="1:8" ht="18.75" x14ac:dyDescent="0.3">
      <c r="A53" s="1" t="s">
        <v>61</v>
      </c>
      <c r="B53" s="1" t="s">
        <v>21</v>
      </c>
      <c r="C53" s="1"/>
      <c r="D53" s="1">
        <v>186</v>
      </c>
      <c r="E53" s="3">
        <f t="shared" si="8"/>
        <v>37.200000000000003</v>
      </c>
      <c r="F53" s="11">
        <f t="shared" si="9"/>
        <v>223.2</v>
      </c>
      <c r="G53" s="12">
        <f t="shared" si="10"/>
        <v>22.32</v>
      </c>
      <c r="H53" s="12">
        <f t="shared" si="0"/>
        <v>245.51999999999998</v>
      </c>
    </row>
    <row r="54" spans="1:8" ht="18.75" x14ac:dyDescent="0.3">
      <c r="A54" s="1" t="s">
        <v>58</v>
      </c>
      <c r="B54" s="1" t="s">
        <v>21</v>
      </c>
      <c r="C54" s="1"/>
      <c r="D54" s="1">
        <v>183</v>
      </c>
      <c r="E54" s="3">
        <f t="shared" si="8"/>
        <v>36.6</v>
      </c>
      <c r="F54" s="11">
        <f t="shared" si="9"/>
        <v>219.6</v>
      </c>
      <c r="G54" s="12">
        <f t="shared" si="10"/>
        <v>21.96</v>
      </c>
      <c r="H54" s="12">
        <f t="shared" si="0"/>
        <v>241.56</v>
      </c>
    </row>
    <row r="55" spans="1:8" ht="18.75" x14ac:dyDescent="0.3">
      <c r="A55" s="1" t="s">
        <v>59</v>
      </c>
      <c r="B55" s="1" t="s">
        <v>21</v>
      </c>
      <c r="C55" s="1"/>
      <c r="D55" s="1">
        <v>169</v>
      </c>
      <c r="E55" s="3">
        <f t="shared" si="8"/>
        <v>33.799999999999997</v>
      </c>
      <c r="F55" s="11">
        <f t="shared" si="9"/>
        <v>202.8</v>
      </c>
      <c r="G55" s="12">
        <f t="shared" si="10"/>
        <v>20.28</v>
      </c>
      <c r="H55" s="12">
        <f t="shared" si="0"/>
        <v>223.08</v>
      </c>
    </row>
    <row r="56" spans="1:8" ht="18.75" x14ac:dyDescent="0.3">
      <c r="A56" s="1" t="s">
        <v>57</v>
      </c>
      <c r="B56" s="1" t="s">
        <v>21</v>
      </c>
      <c r="C56" s="1"/>
      <c r="D56" s="1">
        <v>177</v>
      </c>
      <c r="E56" s="3">
        <f t="shared" si="8"/>
        <v>35.4</v>
      </c>
      <c r="F56" s="11">
        <f t="shared" si="9"/>
        <v>212.4</v>
      </c>
      <c r="G56" s="12">
        <f t="shared" si="10"/>
        <v>21.240000000000002</v>
      </c>
      <c r="H56" s="12">
        <f t="shared" si="0"/>
        <v>233.64000000000001</v>
      </c>
    </row>
    <row r="57" spans="1:8" ht="18.75" x14ac:dyDescent="0.3">
      <c r="A57" s="1" t="s">
        <v>29</v>
      </c>
      <c r="B57" s="1" t="s">
        <v>21</v>
      </c>
      <c r="C57" s="1">
        <v>15</v>
      </c>
      <c r="D57" s="1">
        <v>20</v>
      </c>
      <c r="E57" s="3">
        <f t="shared" si="8"/>
        <v>4</v>
      </c>
      <c r="F57" s="11">
        <f t="shared" si="9"/>
        <v>24</v>
      </c>
      <c r="G57" s="12">
        <f>F57*$G$1</f>
        <v>7.1999999999999993</v>
      </c>
      <c r="H57" s="12">
        <f t="shared" si="0"/>
        <v>31.2</v>
      </c>
    </row>
    <row r="58" spans="1:8" ht="18.75" x14ac:dyDescent="0.3">
      <c r="A58" s="1" t="s">
        <v>70</v>
      </c>
      <c r="B58" s="1" t="s">
        <v>21</v>
      </c>
      <c r="C58" s="1"/>
      <c r="D58" s="1"/>
      <c r="E58" s="3"/>
      <c r="F58" s="11">
        <v>30</v>
      </c>
      <c r="G58" s="12">
        <f t="shared" ref="G58:G60" si="11">F58*$G$1</f>
        <v>9</v>
      </c>
      <c r="H58" s="12">
        <f t="shared" si="0"/>
        <v>39</v>
      </c>
    </row>
    <row r="59" spans="1:8" ht="18.75" x14ac:dyDescent="0.3">
      <c r="A59" s="1" t="s">
        <v>69</v>
      </c>
      <c r="B59" s="1" t="s">
        <v>21</v>
      </c>
      <c r="C59" s="1"/>
      <c r="D59" s="1"/>
      <c r="E59" s="3"/>
      <c r="F59" s="11">
        <v>25</v>
      </c>
      <c r="G59" s="12">
        <f t="shared" si="11"/>
        <v>7.5</v>
      </c>
      <c r="H59" s="12">
        <f t="shared" si="0"/>
        <v>32.5</v>
      </c>
    </row>
    <row r="60" spans="1:8" ht="18.75" x14ac:dyDescent="0.3">
      <c r="A60" s="1" t="s">
        <v>28</v>
      </c>
      <c r="B60" s="1" t="s">
        <v>21</v>
      </c>
      <c r="C60" s="1">
        <v>25</v>
      </c>
      <c r="D60" s="1">
        <v>30</v>
      </c>
      <c r="E60" s="3">
        <f>SUM(D60*20/100)</f>
        <v>6</v>
      </c>
      <c r="F60" s="11">
        <f>SUM(D60+E60)</f>
        <v>36</v>
      </c>
      <c r="G60" s="12">
        <f t="shared" si="11"/>
        <v>10.799999999999999</v>
      </c>
      <c r="H60" s="12">
        <f t="shared" si="0"/>
        <v>46.8</v>
      </c>
    </row>
    <row r="61" spans="1:8" ht="18.75" x14ac:dyDescent="0.3">
      <c r="A61" s="1" t="s">
        <v>30</v>
      </c>
      <c r="B61" s="1" t="s">
        <v>21</v>
      </c>
      <c r="C61" s="1">
        <v>44.38</v>
      </c>
      <c r="D61" s="1">
        <f>SUM(C61*30/100+C61)</f>
        <v>57.694000000000003</v>
      </c>
      <c r="E61" s="3">
        <f>SUM(D61*20/100)</f>
        <v>11.538800000000002</v>
      </c>
      <c r="F61" s="11">
        <f>SUM(D61+E61)</f>
        <v>69.232799999999997</v>
      </c>
      <c r="G61" s="12">
        <f>F61*$G$1</f>
        <v>20.769839999999999</v>
      </c>
      <c r="H61" s="12">
        <f t="shared" si="0"/>
        <v>90.00264</v>
      </c>
    </row>
    <row r="62" spans="1:8" ht="18.75" x14ac:dyDescent="0.3">
      <c r="A62" s="1" t="s">
        <v>74</v>
      </c>
      <c r="B62" s="1" t="s">
        <v>21</v>
      </c>
      <c r="C62" s="1"/>
      <c r="D62" s="1"/>
      <c r="E62" s="3"/>
      <c r="F62" s="11">
        <v>62.4</v>
      </c>
      <c r="G62" s="12">
        <f>F62*$G$1</f>
        <v>18.72</v>
      </c>
      <c r="H62" s="12">
        <f t="shared" si="0"/>
        <v>81.12</v>
      </c>
    </row>
    <row r="63" spans="1:8" ht="18.75" x14ac:dyDescent="0.3">
      <c r="A63" s="1" t="s">
        <v>75</v>
      </c>
      <c r="B63" s="1" t="s">
        <v>21</v>
      </c>
      <c r="C63" s="1"/>
      <c r="D63" s="1"/>
      <c r="E63" s="3"/>
      <c r="F63" s="11">
        <v>68</v>
      </c>
      <c r="G63" s="12">
        <f>F63*$G$1</f>
        <v>20.399999999999999</v>
      </c>
      <c r="H63" s="12">
        <f t="shared" si="0"/>
        <v>88.4</v>
      </c>
    </row>
    <row r="64" spans="1:8" ht="18.75" x14ac:dyDescent="0.3">
      <c r="A64" s="1" t="s">
        <v>76</v>
      </c>
      <c r="B64" s="1" t="s">
        <v>21</v>
      </c>
      <c r="C64" s="1"/>
      <c r="D64" s="1"/>
      <c r="E64" s="3"/>
      <c r="F64" s="11">
        <v>66.900000000000006</v>
      </c>
      <c r="G64" s="12">
        <f>F64*$G$1</f>
        <v>20.07</v>
      </c>
      <c r="H64" s="12">
        <f t="shared" si="0"/>
        <v>86.97</v>
      </c>
    </row>
    <row r="65" spans="1:8" ht="18.75" x14ac:dyDescent="0.3">
      <c r="A65" s="1" t="s">
        <v>31</v>
      </c>
      <c r="B65" s="1" t="s">
        <v>4</v>
      </c>
      <c r="C65" s="1">
        <v>35</v>
      </c>
      <c r="D65" s="1">
        <v>45</v>
      </c>
      <c r="E65" s="3">
        <f t="shared" ref="E65:E71" si="12">SUM(D65*20/100)</f>
        <v>9</v>
      </c>
      <c r="F65" s="11">
        <f t="shared" ref="F65:F71" si="13">SUM(D65+E65)</f>
        <v>54</v>
      </c>
      <c r="G65" s="12">
        <f>F65*$N$1</f>
        <v>5.4</v>
      </c>
      <c r="H65" s="12">
        <f t="shared" ref="H65:H84" si="14">F65+G65</f>
        <v>59.4</v>
      </c>
    </row>
    <row r="66" spans="1:8" ht="18.75" x14ac:dyDescent="0.3">
      <c r="A66" s="1" t="s">
        <v>32</v>
      </c>
      <c r="B66" s="1" t="s">
        <v>21</v>
      </c>
      <c r="C66" s="1">
        <v>35</v>
      </c>
      <c r="D66" s="1">
        <v>45</v>
      </c>
      <c r="E66" s="3">
        <f t="shared" si="12"/>
        <v>9</v>
      </c>
      <c r="F66" s="11">
        <f t="shared" si="13"/>
        <v>54</v>
      </c>
      <c r="G66" s="12">
        <f>F66*$N$1</f>
        <v>5.4</v>
      </c>
      <c r="H66" s="12">
        <f t="shared" si="14"/>
        <v>59.4</v>
      </c>
    </row>
    <row r="67" spans="1:8" ht="18.75" x14ac:dyDescent="0.3">
      <c r="A67" s="1" t="s">
        <v>36</v>
      </c>
      <c r="B67" s="1" t="s">
        <v>21</v>
      </c>
      <c r="C67" s="1">
        <v>40</v>
      </c>
      <c r="D67" s="1">
        <f>SUM(C67*30/100+C67)</f>
        <v>52</v>
      </c>
      <c r="E67" s="3">
        <f t="shared" si="12"/>
        <v>10.4</v>
      </c>
      <c r="F67" s="11">
        <f t="shared" si="13"/>
        <v>62.4</v>
      </c>
      <c r="G67" s="12">
        <f t="shared" ref="G67:G73" si="15">F67*$G$1</f>
        <v>18.72</v>
      </c>
      <c r="H67" s="12">
        <f t="shared" si="14"/>
        <v>81.12</v>
      </c>
    </row>
    <row r="68" spans="1:8" ht="18.75" x14ac:dyDescent="0.3">
      <c r="A68" s="1" t="s">
        <v>35</v>
      </c>
      <c r="B68" s="1" t="s">
        <v>21</v>
      </c>
      <c r="C68" s="1">
        <v>45</v>
      </c>
      <c r="D68" s="1">
        <f>SUM(C68*30/100+C68)</f>
        <v>58.5</v>
      </c>
      <c r="E68" s="3">
        <f t="shared" si="12"/>
        <v>11.7</v>
      </c>
      <c r="F68" s="11">
        <f t="shared" si="13"/>
        <v>70.2</v>
      </c>
      <c r="G68" s="12">
        <f t="shared" si="15"/>
        <v>21.06</v>
      </c>
      <c r="H68" s="12">
        <f t="shared" si="14"/>
        <v>91.26</v>
      </c>
    </row>
    <row r="69" spans="1:8" ht="18.75" x14ac:dyDescent="0.3">
      <c r="A69" s="1" t="s">
        <v>33</v>
      </c>
      <c r="B69" s="1" t="s">
        <v>21</v>
      </c>
      <c r="C69" s="1">
        <v>62.5</v>
      </c>
      <c r="D69" s="1">
        <v>72</v>
      </c>
      <c r="E69" s="3">
        <f t="shared" si="12"/>
        <v>14.4</v>
      </c>
      <c r="F69" s="11">
        <f t="shared" si="13"/>
        <v>86.4</v>
      </c>
      <c r="G69" s="12">
        <f t="shared" si="15"/>
        <v>25.92</v>
      </c>
      <c r="H69" s="12">
        <f t="shared" si="14"/>
        <v>112.32000000000001</v>
      </c>
    </row>
    <row r="70" spans="1:8" ht="18.75" x14ac:dyDescent="0.3">
      <c r="A70" s="1" t="s">
        <v>34</v>
      </c>
      <c r="B70" s="1" t="s">
        <v>21</v>
      </c>
      <c r="C70" s="1">
        <v>55</v>
      </c>
      <c r="D70" s="1">
        <f>SUM(C70*30/100+C70)</f>
        <v>71.5</v>
      </c>
      <c r="E70" s="3">
        <f t="shared" si="12"/>
        <v>14.3</v>
      </c>
      <c r="F70" s="11">
        <f t="shared" si="13"/>
        <v>85.8</v>
      </c>
      <c r="G70" s="12">
        <f t="shared" si="15"/>
        <v>25.74</v>
      </c>
      <c r="H70" s="12">
        <f t="shared" si="14"/>
        <v>111.53999999999999</v>
      </c>
    </row>
    <row r="71" spans="1:8" ht="18.75" x14ac:dyDescent="0.3">
      <c r="A71" s="1" t="s">
        <v>82</v>
      </c>
      <c r="B71" s="1" t="s">
        <v>21</v>
      </c>
      <c r="C71" s="1">
        <v>60</v>
      </c>
      <c r="D71" s="1">
        <v>70</v>
      </c>
      <c r="E71" s="3">
        <f t="shared" si="12"/>
        <v>14</v>
      </c>
      <c r="F71" s="11">
        <f t="shared" si="13"/>
        <v>84</v>
      </c>
      <c r="G71" s="12">
        <f t="shared" si="15"/>
        <v>25.2</v>
      </c>
      <c r="H71" s="12">
        <f t="shared" si="14"/>
        <v>109.2</v>
      </c>
    </row>
    <row r="72" spans="1:8" ht="18.75" x14ac:dyDescent="0.3">
      <c r="A72" s="1" t="s">
        <v>65</v>
      </c>
      <c r="B72" s="1" t="s">
        <v>67</v>
      </c>
      <c r="C72" s="1"/>
      <c r="D72" s="1"/>
      <c r="E72" s="3"/>
      <c r="F72" s="11">
        <v>250</v>
      </c>
      <c r="G72" s="12">
        <f t="shared" si="15"/>
        <v>75</v>
      </c>
      <c r="H72" s="12">
        <f t="shared" si="14"/>
        <v>325</v>
      </c>
    </row>
    <row r="73" spans="1:8" ht="18.75" x14ac:dyDescent="0.3">
      <c r="A73" s="1" t="s">
        <v>66</v>
      </c>
      <c r="B73" s="1" t="s">
        <v>67</v>
      </c>
      <c r="C73" s="1"/>
      <c r="D73" s="1"/>
      <c r="E73" s="3"/>
      <c r="F73" s="11">
        <v>250</v>
      </c>
      <c r="G73" s="12">
        <f t="shared" si="15"/>
        <v>75</v>
      </c>
      <c r="H73" s="12">
        <f t="shared" si="14"/>
        <v>325</v>
      </c>
    </row>
    <row r="74" spans="1:8" ht="18.75" x14ac:dyDescent="0.3">
      <c r="A74" s="1" t="s">
        <v>68</v>
      </c>
      <c r="B74" s="1" t="s">
        <v>67</v>
      </c>
      <c r="C74" s="1"/>
      <c r="D74" s="1"/>
      <c r="E74" s="3"/>
      <c r="F74" s="11">
        <v>312</v>
      </c>
      <c r="G74" s="12">
        <f>F74*$I$1</f>
        <v>0</v>
      </c>
      <c r="H74" s="12">
        <f t="shared" si="14"/>
        <v>312</v>
      </c>
    </row>
    <row r="75" spans="1:8" ht="18.75" x14ac:dyDescent="0.3">
      <c r="A75" s="1" t="s">
        <v>39</v>
      </c>
      <c r="B75" s="1" t="s">
        <v>6</v>
      </c>
      <c r="C75" s="1">
        <v>176.5</v>
      </c>
      <c r="D75" s="1">
        <f>SUM(C75*30/100+C75)</f>
        <v>229.45</v>
      </c>
      <c r="E75" s="3">
        <f>SUM(D75*20/100)</f>
        <v>45.89</v>
      </c>
      <c r="F75" s="11">
        <f>SUM(D75+E75)</f>
        <v>275.33999999999997</v>
      </c>
      <c r="G75" s="12">
        <f>F75*$H$1</f>
        <v>41.300999999999995</v>
      </c>
      <c r="H75" s="12">
        <f t="shared" si="14"/>
        <v>316.64099999999996</v>
      </c>
    </row>
    <row r="76" spans="1:8" ht="18.75" x14ac:dyDescent="0.3">
      <c r="A76" s="1" t="s">
        <v>40</v>
      </c>
      <c r="B76" s="1" t="s">
        <v>6</v>
      </c>
      <c r="C76" s="1">
        <v>156.25</v>
      </c>
      <c r="D76" s="1">
        <f>SUM(C76*30/100+C76)</f>
        <v>203.125</v>
      </c>
      <c r="E76" s="3">
        <f>SUM(D76*20/100)</f>
        <v>40.625</v>
      </c>
      <c r="F76" s="11">
        <f>SUM(D76+E76)</f>
        <v>243.75</v>
      </c>
      <c r="G76" s="12">
        <f>F76*$N$1</f>
        <v>24.375</v>
      </c>
      <c r="H76" s="12">
        <f t="shared" si="14"/>
        <v>268.125</v>
      </c>
    </row>
    <row r="77" spans="1:8" ht="18.75" x14ac:dyDescent="0.3">
      <c r="A77" s="5" t="s">
        <v>84</v>
      </c>
      <c r="B77" s="5" t="s">
        <v>21</v>
      </c>
      <c r="F77" s="10">
        <v>45</v>
      </c>
      <c r="G77" s="12">
        <f>F77*$G$1</f>
        <v>13.5</v>
      </c>
      <c r="H77" s="12">
        <f t="shared" si="14"/>
        <v>58.5</v>
      </c>
    </row>
    <row r="78" spans="1:8" ht="18.75" x14ac:dyDescent="0.3">
      <c r="A78" s="5" t="s">
        <v>77</v>
      </c>
      <c r="B78" s="5" t="s">
        <v>78</v>
      </c>
      <c r="F78" s="10">
        <v>150</v>
      </c>
      <c r="G78" s="12">
        <f>F78*$G$1</f>
        <v>45</v>
      </c>
      <c r="H78" s="12">
        <f t="shared" si="14"/>
        <v>195</v>
      </c>
    </row>
    <row r="79" spans="1:8" ht="18.75" x14ac:dyDescent="0.3">
      <c r="A79" s="5" t="s">
        <v>94</v>
      </c>
      <c r="B79" s="5" t="s">
        <v>21</v>
      </c>
      <c r="F79" s="10">
        <v>42</v>
      </c>
      <c r="G79" s="12">
        <f>F79*$G$1</f>
        <v>12.6</v>
      </c>
      <c r="H79" s="12">
        <f t="shared" si="14"/>
        <v>54.6</v>
      </c>
    </row>
    <row r="80" spans="1:8" ht="18.75" x14ac:dyDescent="0.3">
      <c r="A80" s="5" t="s">
        <v>95</v>
      </c>
      <c r="B80" s="5" t="s">
        <v>21</v>
      </c>
      <c r="F80" s="10">
        <v>42</v>
      </c>
      <c r="G80" s="12">
        <f>F80*$G$1</f>
        <v>12.6</v>
      </c>
      <c r="H80" s="12">
        <f t="shared" si="14"/>
        <v>54.6</v>
      </c>
    </row>
    <row r="81" spans="1:8" ht="18.75" x14ac:dyDescent="0.3">
      <c r="A81" s="5" t="s">
        <v>96</v>
      </c>
      <c r="B81" s="5" t="s">
        <v>21</v>
      </c>
      <c r="F81" s="10">
        <v>42</v>
      </c>
      <c r="G81" s="12">
        <f>F81*$G$1</f>
        <v>12.6</v>
      </c>
      <c r="H81" s="12">
        <f t="shared" si="14"/>
        <v>54.6</v>
      </c>
    </row>
    <row r="82" spans="1:8" ht="18.75" x14ac:dyDescent="0.3">
      <c r="A82" s="5" t="s">
        <v>97</v>
      </c>
      <c r="B82" s="5" t="s">
        <v>21</v>
      </c>
      <c r="F82" s="10">
        <v>42</v>
      </c>
      <c r="G82" s="12">
        <f t="shared" ref="G82" si="16">F82*$G$1</f>
        <v>12.6</v>
      </c>
      <c r="H82" s="12">
        <f t="shared" ref="H82" si="17">F82+G82</f>
        <v>54.6</v>
      </c>
    </row>
    <row r="83" spans="1:8" ht="18.75" x14ac:dyDescent="0.3">
      <c r="A83" s="5" t="s">
        <v>85</v>
      </c>
      <c r="B83" s="5" t="s">
        <v>6</v>
      </c>
      <c r="F83" s="10">
        <v>130</v>
      </c>
      <c r="G83" s="13">
        <f>F83*$G$1</f>
        <v>39</v>
      </c>
      <c r="H83" s="13">
        <f t="shared" si="14"/>
        <v>169</v>
      </c>
    </row>
    <row r="84" spans="1:8" ht="18.75" x14ac:dyDescent="0.3">
      <c r="A84" s="5" t="s">
        <v>87</v>
      </c>
      <c r="B84" s="8" t="s">
        <v>21</v>
      </c>
      <c r="F84" s="13">
        <v>90</v>
      </c>
      <c r="G84" s="13">
        <f t="shared" ref="G84:G89" si="18">F84*$N$1</f>
        <v>9</v>
      </c>
      <c r="H84" s="13">
        <f t="shared" si="14"/>
        <v>99</v>
      </c>
    </row>
    <row r="85" spans="1:8" ht="18.75" x14ac:dyDescent="0.3">
      <c r="A85" s="5" t="s">
        <v>88</v>
      </c>
      <c r="B85" s="8" t="s">
        <v>21</v>
      </c>
      <c r="F85" s="13">
        <v>60</v>
      </c>
      <c r="G85" s="13">
        <f t="shared" si="18"/>
        <v>6</v>
      </c>
      <c r="H85" s="13">
        <f t="shared" ref="H85:H91" si="19">F85+G85</f>
        <v>66</v>
      </c>
    </row>
    <row r="86" spans="1:8" ht="18.75" x14ac:dyDescent="0.3">
      <c r="A86" s="5" t="s">
        <v>89</v>
      </c>
      <c r="B86" s="8" t="s">
        <v>21</v>
      </c>
      <c r="F86" s="13">
        <v>60</v>
      </c>
      <c r="G86" s="13">
        <f t="shared" si="18"/>
        <v>6</v>
      </c>
      <c r="H86" s="13">
        <f t="shared" si="19"/>
        <v>66</v>
      </c>
    </row>
    <row r="87" spans="1:8" ht="18.75" x14ac:dyDescent="0.3">
      <c r="A87" s="5" t="s">
        <v>90</v>
      </c>
      <c r="B87" s="8" t="s">
        <v>21</v>
      </c>
      <c r="F87" s="13">
        <v>90</v>
      </c>
      <c r="G87" s="13">
        <f t="shared" si="18"/>
        <v>9</v>
      </c>
      <c r="H87" s="13">
        <f t="shared" si="19"/>
        <v>99</v>
      </c>
    </row>
    <row r="88" spans="1:8" ht="18.75" x14ac:dyDescent="0.3">
      <c r="A88" s="5" t="s">
        <v>91</v>
      </c>
      <c r="B88" s="8" t="s">
        <v>21</v>
      </c>
      <c r="F88" s="13">
        <v>90</v>
      </c>
      <c r="G88" s="13">
        <f t="shared" si="18"/>
        <v>9</v>
      </c>
      <c r="H88" s="13">
        <f t="shared" si="19"/>
        <v>99</v>
      </c>
    </row>
    <row r="89" spans="1:8" ht="18.75" x14ac:dyDescent="0.3">
      <c r="A89" s="5" t="s">
        <v>92</v>
      </c>
      <c r="B89" s="8" t="s">
        <v>21</v>
      </c>
      <c r="F89" s="13">
        <v>60</v>
      </c>
      <c r="G89" s="13">
        <f t="shared" si="18"/>
        <v>6</v>
      </c>
      <c r="H89" s="13">
        <f t="shared" si="19"/>
        <v>66</v>
      </c>
    </row>
    <row r="90" spans="1:8" ht="18.75" x14ac:dyDescent="0.3">
      <c r="A90" s="5" t="s">
        <v>98</v>
      </c>
      <c r="B90" s="8" t="s">
        <v>21</v>
      </c>
      <c r="F90" s="13">
        <v>10</v>
      </c>
      <c r="G90" s="13">
        <f>F90*$G$1</f>
        <v>3</v>
      </c>
      <c r="H90" s="13">
        <f t="shared" si="19"/>
        <v>13</v>
      </c>
    </row>
    <row r="91" spans="1:8" ht="18.75" x14ac:dyDescent="0.3">
      <c r="A91" s="5" t="s">
        <v>72</v>
      </c>
      <c r="B91" s="8" t="s">
        <v>21</v>
      </c>
      <c r="F91" s="13">
        <v>12</v>
      </c>
      <c r="G91" s="13">
        <f>F91*$G$1</f>
        <v>3.5999999999999996</v>
      </c>
      <c r="H91" s="13">
        <f t="shared" si="19"/>
        <v>15.6</v>
      </c>
    </row>
    <row r="92" spans="1:8" ht="18.75" x14ac:dyDescent="0.3">
      <c r="A92" s="5" t="s">
        <v>99</v>
      </c>
      <c r="B92" s="9" t="s">
        <v>67</v>
      </c>
      <c r="F92" s="10">
        <v>180</v>
      </c>
      <c r="G92" s="13">
        <f>F92*$I$1</f>
        <v>0</v>
      </c>
      <c r="H92" s="13">
        <f t="shared" ref="H92" si="20">F92+G92</f>
        <v>180</v>
      </c>
    </row>
  </sheetData>
  <sortState ref="A2:F77">
    <sortCondition ref="A2:A7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PCBOX</dc:creator>
  <cp:lastModifiedBy>Luffi</cp:lastModifiedBy>
  <cp:lastPrinted>2016-05-31T11:25:08Z</cp:lastPrinted>
  <dcterms:created xsi:type="dcterms:W3CDTF">2015-11-25T13:05:33Z</dcterms:created>
  <dcterms:modified xsi:type="dcterms:W3CDTF">2017-05-09T15:22:48Z</dcterms:modified>
</cp:coreProperties>
</file>