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source\repos\RESULTS\Evaluation_performance\"/>
    </mc:Choice>
  </mc:AlternateContent>
  <bookViews>
    <workbookView xWindow="0" yWindow="0" windowWidth="7480" windowHeight="4990" firstSheet="1" activeTab="2"/>
  </bookViews>
  <sheets>
    <sheet name="OpenMP_performance" sheetId="1" r:id="rId1"/>
    <sheet name="CUDA_performance" sheetId="2" r:id="rId2"/>
    <sheet name="CUDA vS OpenM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3" l="1"/>
  <c r="N7" i="3"/>
  <c r="M7" i="3"/>
  <c r="L7" i="3"/>
  <c r="K7" i="3"/>
  <c r="J7" i="3"/>
  <c r="I7" i="3"/>
  <c r="E8" i="3"/>
  <c r="E23" i="3"/>
  <c r="E11" i="3"/>
  <c r="E20" i="3"/>
  <c r="E7" i="3"/>
  <c r="E19" i="3"/>
  <c r="E17" i="3"/>
  <c r="E18" i="3"/>
  <c r="E21" i="3"/>
  <c r="E22" i="3"/>
  <c r="E10" i="3"/>
  <c r="E9" i="3"/>
  <c r="E6" i="3"/>
  <c r="E5" i="3"/>
  <c r="E11" i="2"/>
  <c r="F11" i="2"/>
  <c r="G11" i="2"/>
  <c r="B5" i="2" s="1"/>
  <c r="E12" i="2"/>
  <c r="F12" i="2" s="1"/>
  <c r="G12" i="2" s="1"/>
  <c r="C5" i="2" s="1"/>
  <c r="E13" i="2"/>
  <c r="F13" i="2"/>
  <c r="G13" i="2" s="1"/>
  <c r="D5" i="2" s="1"/>
  <c r="E14" i="2"/>
  <c r="F14" i="2"/>
  <c r="G14" i="2"/>
  <c r="E5" i="2" s="1"/>
  <c r="E17" i="2"/>
  <c r="F17" i="2"/>
  <c r="G17" i="2"/>
  <c r="B6" i="2" s="1"/>
  <c r="E18" i="2"/>
  <c r="F18" i="2" s="1"/>
  <c r="G18" i="2" s="1"/>
  <c r="C6" i="2" s="1"/>
  <c r="E19" i="2"/>
  <c r="F19" i="2"/>
  <c r="G19" i="2" s="1"/>
  <c r="D6" i="2" s="1"/>
  <c r="E20" i="2"/>
  <c r="F20" i="2"/>
  <c r="G20" i="2"/>
  <c r="E6" i="2" s="1"/>
  <c r="E21" i="2"/>
  <c r="F21" i="2"/>
  <c r="G21" i="2"/>
  <c r="F6" i="2" s="1"/>
  <c r="E22" i="2"/>
  <c r="F22" i="2" s="1"/>
  <c r="G6" i="2" s="1"/>
  <c r="E23" i="2"/>
  <c r="F23" i="2"/>
  <c r="H6" i="2" s="1"/>
  <c r="E24" i="2"/>
  <c r="F24" i="2" s="1"/>
  <c r="I6" i="2" s="1"/>
  <c r="E27" i="2"/>
  <c r="F27" i="2"/>
  <c r="B7" i="2" s="1"/>
  <c r="E28" i="2"/>
  <c r="F28" i="2" s="1"/>
  <c r="C7" i="2" s="1"/>
  <c r="E29" i="2"/>
  <c r="F29" i="2"/>
  <c r="D7" i="2" s="1"/>
  <c r="E30" i="2"/>
  <c r="F30" i="2" s="1"/>
  <c r="E7" i="2" s="1"/>
  <c r="E31" i="2"/>
  <c r="F31" i="2"/>
  <c r="F7" i="2" s="1"/>
  <c r="E32" i="2"/>
  <c r="F32" i="2" s="1"/>
  <c r="G7" i="2" s="1"/>
  <c r="E33" i="2"/>
  <c r="F33" i="2"/>
  <c r="H7" i="2" s="1"/>
  <c r="E34" i="2"/>
  <c r="F34" i="2" s="1"/>
  <c r="I7" i="2" s="1"/>
  <c r="W15" i="1" l="1"/>
  <c r="V15" i="1"/>
  <c r="U15" i="1"/>
  <c r="T15" i="1"/>
  <c r="S15" i="1"/>
  <c r="R15" i="1"/>
  <c r="R22" i="1" s="1"/>
  <c r="Q15" i="1"/>
  <c r="W14" i="1"/>
  <c r="V14" i="1"/>
  <c r="U14" i="1"/>
  <c r="T14" i="1"/>
  <c r="S14" i="1"/>
  <c r="R14" i="1"/>
  <c r="Q14" i="1"/>
  <c r="T22" i="1"/>
  <c r="E48" i="1"/>
  <c r="S16" i="1"/>
  <c r="E47" i="1"/>
  <c r="E46" i="1"/>
  <c r="E45" i="1"/>
  <c r="E44" i="1"/>
  <c r="E43" i="1"/>
  <c r="E42" i="1"/>
  <c r="E39" i="1"/>
  <c r="E38" i="1"/>
  <c r="E37" i="1"/>
  <c r="E36" i="1"/>
  <c r="E35" i="1"/>
  <c r="E34" i="1"/>
  <c r="E33" i="1"/>
  <c r="S22" i="1"/>
  <c r="U22" i="1"/>
  <c r="V22" i="1"/>
  <c r="W22" i="1"/>
  <c r="Q22" i="1"/>
  <c r="R21" i="1"/>
  <c r="S21" i="1"/>
  <c r="T21" i="1"/>
  <c r="U21" i="1"/>
  <c r="V21" i="1"/>
  <c r="W21" i="1"/>
  <c r="Q21" i="1"/>
  <c r="W16" i="1"/>
  <c r="V16" i="1"/>
  <c r="U16" i="1"/>
  <c r="T16" i="1"/>
  <c r="R16" i="1"/>
  <c r="W23" i="1"/>
  <c r="V23" i="1"/>
  <c r="U23" i="1"/>
  <c r="T23" i="1"/>
  <c r="S23" i="1"/>
  <c r="R23" i="1"/>
  <c r="E25" i="1" l="1"/>
  <c r="E9" i="1"/>
  <c r="E17" i="1"/>
  <c r="E11" i="1"/>
  <c r="E12" i="1"/>
  <c r="E13" i="1"/>
  <c r="E14" i="1"/>
  <c r="E15" i="1"/>
  <c r="E10" i="1"/>
  <c r="E31" i="1"/>
  <c r="E30" i="1"/>
  <c r="E29" i="1"/>
  <c r="E28" i="1"/>
  <c r="E27" i="1"/>
  <c r="E26" i="1"/>
  <c r="E23" i="1"/>
  <c r="E22" i="1"/>
  <c r="E21" i="1"/>
  <c r="E20" i="1"/>
  <c r="E19" i="1"/>
  <c r="E18" i="1"/>
  <c r="E6" i="1"/>
  <c r="J22" i="1" l="1"/>
  <c r="S7" i="1"/>
  <c r="U8" i="1"/>
  <c r="L23" i="1"/>
  <c r="S6" i="1"/>
  <c r="J21" i="1"/>
  <c r="R8" i="1"/>
  <c r="I23" i="1"/>
  <c r="M21" i="1"/>
  <c r="V6" i="1"/>
  <c r="L22" i="1"/>
  <c r="U7" i="1"/>
  <c r="J23" i="1"/>
  <c r="S8" i="1"/>
  <c r="W8" i="1"/>
  <c r="N23" i="1"/>
  <c r="L21" i="1"/>
  <c r="U6" i="1"/>
  <c r="H21" i="1"/>
  <c r="Q6" i="1"/>
  <c r="N22" i="1"/>
  <c r="W7" i="1"/>
  <c r="W6" i="1"/>
  <c r="N21" i="1"/>
  <c r="T7" i="1"/>
  <c r="K22" i="1"/>
  <c r="M23" i="1"/>
  <c r="V8" i="1"/>
  <c r="Q7" i="1"/>
  <c r="H22" i="1"/>
  <c r="I22" i="1"/>
  <c r="R7" i="1"/>
  <c r="V7" i="1"/>
  <c r="M22" i="1"/>
  <c r="K23" i="1"/>
  <c r="T8" i="1"/>
  <c r="I21" i="1"/>
  <c r="R6" i="1"/>
  <c r="K21" i="1"/>
  <c r="T6" i="1"/>
  <c r="Q8" i="1"/>
  <c r="H23" i="1"/>
  <c r="J6" i="1" l="1"/>
  <c r="J14" i="1" s="1"/>
  <c r="N6" i="1"/>
  <c r="N14" i="1" s="1"/>
  <c r="I6" i="1"/>
  <c r="I14" i="1" s="1"/>
  <c r="M6" i="1"/>
  <c r="M14" i="1" s="1"/>
  <c r="K6" i="1"/>
  <c r="K14" i="1" s="1"/>
  <c r="H6" i="1"/>
  <c r="H14" i="1" s="1"/>
  <c r="L6" i="1"/>
  <c r="L14" i="1" s="1"/>
  <c r="K8" i="1"/>
  <c r="K16" i="1" s="1"/>
  <c r="M8" i="1"/>
  <c r="M16" i="1" s="1"/>
  <c r="H8" i="1"/>
  <c r="H16" i="1" s="1"/>
  <c r="N8" i="1"/>
  <c r="N16" i="1" s="1"/>
  <c r="J8" i="1"/>
  <c r="J16" i="1" s="1"/>
  <c r="I8" i="1"/>
  <c r="I16" i="1" s="1"/>
  <c r="L8" i="1"/>
  <c r="L16" i="1" s="1"/>
  <c r="N7" i="1"/>
  <c r="N15" i="1" s="1"/>
  <c r="J7" i="1"/>
  <c r="J15" i="1" s="1"/>
  <c r="L7" i="1"/>
  <c r="L15" i="1" s="1"/>
  <c r="H7" i="1"/>
  <c r="H15" i="1" s="1"/>
  <c r="M7" i="1"/>
  <c r="M15" i="1" s="1"/>
  <c r="I7" i="1"/>
  <c r="I15" i="1" s="1"/>
  <c r="K7" i="1"/>
  <c r="K15" i="1" s="1"/>
</calcChain>
</file>

<file path=xl/sharedStrings.xml><?xml version="1.0" encoding="utf-8"?>
<sst xmlns="http://schemas.openxmlformats.org/spreadsheetml/2006/main" count="66" uniqueCount="44">
  <si>
    <t>FULL VERSION</t>
  </si>
  <si>
    <t>ONLY OUTER</t>
  </si>
  <si>
    <t>ONLY INNER</t>
  </si>
  <si>
    <t>STRATEGY</t>
  </si>
  <si>
    <t>R = 3   5000 500</t>
  </si>
  <si>
    <t>only inner+ reduction</t>
  </si>
  <si>
    <t xml:space="preserve"> only outer </t>
  </si>
  <si>
    <t>Both for loops</t>
  </si>
  <si>
    <t>SPEED UP</t>
  </si>
  <si>
    <t>STRONG SCALING EFFICIENCY</t>
  </si>
  <si>
    <t>Cores</t>
  </si>
  <si>
    <t>T1</t>
  </si>
  <si>
    <t>T2</t>
  </si>
  <si>
    <t>T3</t>
  </si>
  <si>
    <t>AVERAGE</t>
  </si>
  <si>
    <t xml:space="preserve">SEQUENTIAL </t>
  </si>
  <si>
    <t>P</t>
  </si>
  <si>
    <t xml:space="preserve"> ELAPSED TIME</t>
  </si>
  <si>
    <t>SLAPSED TIME</t>
  </si>
  <si>
    <t>N</t>
  </si>
  <si>
    <t>WEAK SCALING EFFICIENCY: No = 5000,  L =500</t>
  </si>
  <si>
    <t>WEAK SCALING EFFICIENCY: No = 5000,  L =500 - ELAPSED TIME</t>
  </si>
  <si>
    <t>WEAK SCALING ELAPSED TIME - OUTER</t>
  </si>
  <si>
    <t>WEAK SCALING ELAPSED TIME - INNER</t>
  </si>
  <si>
    <t>(1, 5000)</t>
  </si>
  <si>
    <t>(2, 9499)</t>
  </si>
  <si>
    <t>Label</t>
  </si>
  <si>
    <t>(4, 18497)</t>
  </si>
  <si>
    <t>(6, 27495)</t>
  </si>
  <si>
    <t>(8, 36493)</t>
  </si>
  <si>
    <t>(10, 45491)</t>
  </si>
  <si>
    <t>(12, 54489)</t>
  </si>
  <si>
    <t>max_non_sum</t>
  </si>
  <si>
    <t>max_sum</t>
  </si>
  <si>
    <t>Div 100</t>
  </si>
  <si>
    <t>r_threads</t>
  </si>
  <si>
    <t>max_threads_nonsumreduc</t>
  </si>
  <si>
    <t>max_threads_sumreduc</t>
  </si>
  <si>
    <t>TECHNIQUE</t>
  </si>
  <si>
    <t>R=3  L=100</t>
  </si>
  <si>
    <t>S\N</t>
  </si>
  <si>
    <t>CUDA max_non_sum: L =100, R=3</t>
  </si>
  <si>
    <t>OPENMP ONLY OUTER: P=1, L =100, R=3</t>
  </si>
  <si>
    <t>CPU/GPU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</si>
</sst>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0" borderId="2" xfId="0" applyFill="1" applyBorder="1"/>
    <xf numFmtId="0" fontId="0" fillId="0" borderId="1" xfId="0" applyFill="1" applyBorder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Speed</a:t>
            </a:r>
            <a:r>
              <a:rPr lang="es-EC" baseline="0"/>
              <a:t> </a:t>
            </a:r>
            <a:r>
              <a:rPr lang="es-EC"/>
              <a:t>Up</a:t>
            </a:r>
          </a:p>
          <a:p>
            <a:pPr algn="ctr">
              <a:defRPr/>
            </a:pPr>
            <a:r>
              <a:rPr lang="es-EC"/>
              <a:t>Strategy</a:t>
            </a:r>
            <a:r>
              <a:rPr lang="es-EC" baseline="0"/>
              <a:t> of Parallelism Vs N. of cores</a:t>
            </a:r>
            <a:endParaRPr lang="es-EC"/>
          </a:p>
        </c:rich>
      </c:tx>
      <c:layout>
        <c:manualLayout>
          <c:xMode val="edge"/>
          <c:yMode val="edge"/>
          <c:x val="0.231248075705588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OpenMP_performance!$G$6</c:f>
              <c:strCache>
                <c:ptCount val="1"/>
                <c:pt idx="0">
                  <c:v>only inner+ reduction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OpenMP_performance!$I$5:$N$5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OpenMP_performance!$I$6:$N$6</c:f>
              <c:numCache>
                <c:formatCode>General</c:formatCode>
                <c:ptCount val="6"/>
                <c:pt idx="0">
                  <c:v>0.35835097132663729</c:v>
                </c:pt>
                <c:pt idx="1">
                  <c:v>0.23594543070691251</c:v>
                </c:pt>
                <c:pt idx="2">
                  <c:v>5.5309602003096647E-2</c:v>
                </c:pt>
                <c:pt idx="3">
                  <c:v>5.4219595597836047E-2</c:v>
                </c:pt>
                <c:pt idx="4">
                  <c:v>3.5150179121350253E-2</c:v>
                </c:pt>
                <c:pt idx="5">
                  <c:v>3.4182515582254908E-2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OpenMP_performance!$G$7</c:f>
              <c:strCache>
                <c:ptCount val="1"/>
                <c:pt idx="0">
                  <c:v> only outer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OpenMP_performance!$I$5:$N$5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OpenMP_performance!$I$7:$N$7</c:f>
              <c:numCache>
                <c:formatCode>General</c:formatCode>
                <c:ptCount val="6"/>
                <c:pt idx="0">
                  <c:v>1.3274546945841894</c:v>
                </c:pt>
                <c:pt idx="1">
                  <c:v>1.6282012210108237</c:v>
                </c:pt>
                <c:pt idx="2">
                  <c:v>1.0893120231518023</c:v>
                </c:pt>
                <c:pt idx="3">
                  <c:v>1.1176753759461919</c:v>
                </c:pt>
                <c:pt idx="4">
                  <c:v>1.2354863174646589</c:v>
                </c:pt>
                <c:pt idx="5">
                  <c:v>1.3436120846313602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58352"/>
        <c:axId val="1576614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OpenMP_performance!$G$8</c15:sqref>
                        </c15:formulaRef>
                      </c:ext>
                    </c:extLst>
                    <c:strCache>
                      <c:ptCount val="1"/>
                      <c:pt idx="0">
                        <c:v>Both for loops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OpenMP_performance!$I$5:$N$5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OpenMP_performance!$I$8:$N$8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1.3814896856844732</c:v>
                      </c:pt>
                      <c:pt idx="1">
                        <c:v>1.9012793454365262</c:v>
                      </c:pt>
                      <c:pt idx="2">
                        <c:v>1.6230469192113544</c:v>
                      </c:pt>
                      <c:pt idx="3">
                        <c:v>1.9358614481058969</c:v>
                      </c:pt>
                      <c:pt idx="4">
                        <c:v>1.7403661193232847</c:v>
                      </c:pt>
                      <c:pt idx="5">
                        <c:v>1.8897167042917276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765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N.</a:t>
                </a:r>
                <a:r>
                  <a:rPr lang="es-EC" baseline="0"/>
                  <a:t> of cores (p)</a:t>
                </a: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7661488"/>
        <c:crosses val="autoZero"/>
        <c:auto val="1"/>
        <c:lblAlgn val="ctr"/>
        <c:lblOffset val="100"/>
        <c:noMultiLvlLbl val="0"/>
      </c:catAx>
      <c:valAx>
        <c:axId val="1576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76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Strong Scaling Efficiency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s-EC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Strategy of Parallelism Vs N. of 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s-EC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OpenMP_performance!$G$14</c:f>
              <c:strCache>
                <c:ptCount val="1"/>
                <c:pt idx="0">
                  <c:v>only inner+ reduction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OpenMP_performance!$H$13:$N$13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OpenMP_performance!$H$14:$N$14</c:f>
              <c:numCache>
                <c:formatCode>General</c:formatCode>
                <c:ptCount val="7"/>
                <c:pt idx="0">
                  <c:v>1</c:v>
                </c:pt>
                <c:pt idx="1">
                  <c:v>0.17917548566331865</c:v>
                </c:pt>
                <c:pt idx="2">
                  <c:v>5.8986357676728128E-2</c:v>
                </c:pt>
                <c:pt idx="3">
                  <c:v>9.2182670005161085E-3</c:v>
                </c:pt>
                <c:pt idx="4">
                  <c:v>6.7774494497295059E-3</c:v>
                </c:pt>
                <c:pt idx="5">
                  <c:v>3.5150179121350251E-3</c:v>
                </c:pt>
                <c:pt idx="6">
                  <c:v>2.8485429651879091E-3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OpenMP_performance!$G$15</c:f>
              <c:strCache>
                <c:ptCount val="1"/>
                <c:pt idx="0">
                  <c:v> only outer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OpenMP_performance!$H$13:$N$13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OpenMP_performance!$H$15:$N$15</c:f>
              <c:numCache>
                <c:formatCode>General</c:formatCode>
                <c:ptCount val="7"/>
                <c:pt idx="0">
                  <c:v>1</c:v>
                </c:pt>
                <c:pt idx="1">
                  <c:v>0.6637273472920947</c:v>
                </c:pt>
                <c:pt idx="2">
                  <c:v>0.40705030525270591</c:v>
                </c:pt>
                <c:pt idx="3">
                  <c:v>0.18155200385863371</c:v>
                </c:pt>
                <c:pt idx="4">
                  <c:v>0.13970942199327399</c:v>
                </c:pt>
                <c:pt idx="5">
                  <c:v>0.12354863174646588</c:v>
                </c:pt>
                <c:pt idx="6">
                  <c:v>0.11196767371928001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85728"/>
        <c:axId val="4174865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OpenMP_performance!$G$16</c15:sqref>
                        </c15:formulaRef>
                      </c:ext>
                    </c:extLst>
                    <c:strCache>
                      <c:ptCount val="1"/>
                      <c:pt idx="0">
                        <c:v>Both for loops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OpenMP_performance!$H$13:$N$13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OpenMP_performance!$H$16:$N$16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0.69074484284223658</c:v>
                      </c:pt>
                      <c:pt idx="2">
                        <c:v>0.47531983635913155</c:v>
                      </c:pt>
                      <c:pt idx="3">
                        <c:v>0.27050781986855904</c:v>
                      </c:pt>
                      <c:pt idx="4">
                        <c:v>0.24198268101323711</c:v>
                      </c:pt>
                      <c:pt idx="5">
                        <c:v>0.17403661193232847</c:v>
                      </c:pt>
                      <c:pt idx="6">
                        <c:v>0.15747639202431063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748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N. of cores (p)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7486512"/>
        <c:crosses val="autoZero"/>
        <c:auto val="1"/>
        <c:lblAlgn val="ctr"/>
        <c:lblOffset val="100"/>
        <c:noMultiLvlLbl val="0"/>
      </c:catAx>
      <c:valAx>
        <c:axId val="4174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748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Elapsed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8.2775371828521432E-2"/>
          <c:y val="0.17171296296296298"/>
          <c:w val="0.88389129483814521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OpenMP_performance!$G$21</c:f>
              <c:strCache>
                <c:ptCount val="1"/>
                <c:pt idx="0">
                  <c:v>only inner+ reduction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OpenMP_performance!$H$20:$N$20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OpenMP_performance!$H$21:$N$21</c:f>
              <c:numCache>
                <c:formatCode>General</c:formatCode>
                <c:ptCount val="7"/>
                <c:pt idx="0">
                  <c:v>0.74676233333333331</c:v>
                </c:pt>
                <c:pt idx="1">
                  <c:v>2.0838853333333334</c:v>
                </c:pt>
                <c:pt idx="2">
                  <c:v>3.1649790000000002</c:v>
                </c:pt>
                <c:pt idx="3">
                  <c:v>13.501495333333333</c:v>
                </c:pt>
                <c:pt idx="4">
                  <c:v>13.772923333333333</c:v>
                </c:pt>
                <c:pt idx="5">
                  <c:v>21.244908333333331</c:v>
                </c:pt>
                <c:pt idx="6">
                  <c:v>21.846324666666671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OpenMP_performance!$G$22</c:f>
              <c:strCache>
                <c:ptCount val="1"/>
                <c:pt idx="0">
                  <c:v> only outer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OpenMP_performance!$H$20:$N$20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OpenMP_performance!$H$22:$N$22</c:f>
              <c:numCache>
                <c:formatCode>General</c:formatCode>
                <c:ptCount val="7"/>
                <c:pt idx="0">
                  <c:v>0.16561899999999999</c:v>
                </c:pt>
                <c:pt idx="1">
                  <c:v>0.12476433333333332</c:v>
                </c:pt>
                <c:pt idx="2">
                  <c:v>0.101719</c:v>
                </c:pt>
                <c:pt idx="3">
                  <c:v>0.15203999999999998</c:v>
                </c:pt>
                <c:pt idx="4">
                  <c:v>0.14818166666666668</c:v>
                </c:pt>
                <c:pt idx="5">
                  <c:v>0.13405166666666668</c:v>
                </c:pt>
                <c:pt idx="6">
                  <c:v>0.123264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84944"/>
        <c:axId val="4174869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OpenMP_performance!$G$23</c15:sqref>
                        </c15:formulaRef>
                      </c:ext>
                    </c:extLst>
                    <c:strCache>
                      <c:ptCount val="1"/>
                      <c:pt idx="0">
                        <c:v>Both for loops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OpenMP_performance!$H$20:$N$20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OpenMP_performance!$H$23:$N$23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0.76481433333333337</c:v>
                      </c:pt>
                      <c:pt idx="1">
                        <c:v>0.55361566666666662</c:v>
                      </c:pt>
                      <c:pt idx="2">
                        <c:v>0.40226300000000004</c:v>
                      </c:pt>
                      <c:pt idx="3">
                        <c:v>0.47122133333333333</c:v>
                      </c:pt>
                      <c:pt idx="4">
                        <c:v>0.39507699999999996</c:v>
                      </c:pt>
                      <c:pt idx="5">
                        <c:v>0.43945600000000001</c:v>
                      </c:pt>
                      <c:pt idx="6">
                        <c:v>0.40472433333333341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748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N. of cores (p)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7486904"/>
        <c:crosses val="autoZero"/>
        <c:auto val="1"/>
        <c:lblAlgn val="ctr"/>
        <c:lblOffset val="0"/>
        <c:noMultiLvlLbl val="0"/>
      </c:catAx>
      <c:valAx>
        <c:axId val="417486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Elapsed</a:t>
                </a:r>
                <a:r>
                  <a:rPr lang="es-EC" baseline="0"/>
                  <a:t> time [s]</a:t>
                </a: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7484944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200"/>
              <a:t>Weak</a:t>
            </a:r>
            <a:r>
              <a:rPr lang="es-EC" sz="1200" baseline="0"/>
              <a:t> Scaling Efficiency</a:t>
            </a:r>
          </a:p>
          <a:p>
            <a:pPr>
              <a:defRPr/>
            </a:pPr>
            <a:r>
              <a:rPr lang="es-EC" sz="1200" baseline="0"/>
              <a:t>Strategy of Parallelism Vs. N. of cores and input size</a:t>
            </a:r>
            <a:endParaRPr lang="es-EC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OpenMP_performance!$P$21</c:f>
              <c:strCache>
                <c:ptCount val="1"/>
                <c:pt idx="0">
                  <c:v>only inner+ reduction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OpenMP_performance!$Q$24:$W$24</c:f>
              <c:strCache>
                <c:ptCount val="7"/>
                <c:pt idx="0">
                  <c:v>(1, 5000)</c:v>
                </c:pt>
                <c:pt idx="1">
                  <c:v>(2, 9499)</c:v>
                </c:pt>
                <c:pt idx="2">
                  <c:v>(4, 18497)</c:v>
                </c:pt>
                <c:pt idx="3">
                  <c:v>(6, 27495)</c:v>
                </c:pt>
                <c:pt idx="4">
                  <c:v>(8, 36493)</c:v>
                </c:pt>
                <c:pt idx="5">
                  <c:v>(10, 45491)</c:v>
                </c:pt>
                <c:pt idx="6">
                  <c:v>(12, 54489)</c:v>
                </c:pt>
              </c:strCache>
            </c:strRef>
          </c:cat>
          <c:val>
            <c:numRef>
              <c:f>OpenMP_performance!$Q$21:$W$21</c:f>
              <c:numCache>
                <c:formatCode>General</c:formatCode>
                <c:ptCount val="7"/>
                <c:pt idx="0">
                  <c:v>1</c:v>
                </c:pt>
                <c:pt idx="1">
                  <c:v>0.16613405616913249</c:v>
                </c:pt>
                <c:pt idx="2">
                  <c:v>4.0939498395089265E-2</c:v>
                </c:pt>
                <c:pt idx="3">
                  <c:v>7.8412366302014203E-3</c:v>
                </c:pt>
                <c:pt idx="4">
                  <c:v>5.4185807065308999E-3</c:v>
                </c:pt>
                <c:pt idx="5">
                  <c:v>2.8034487697312584E-3</c:v>
                </c:pt>
                <c:pt idx="6">
                  <c:v>2.1149782454345911E-3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OpenMP_performance!$P$22</c:f>
              <c:strCache>
                <c:ptCount val="1"/>
                <c:pt idx="0">
                  <c:v> only outer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OpenMP_performance!$Q$24:$W$24</c:f>
              <c:strCache>
                <c:ptCount val="7"/>
                <c:pt idx="0">
                  <c:v>(1, 5000)</c:v>
                </c:pt>
                <c:pt idx="1">
                  <c:v>(2, 9499)</c:v>
                </c:pt>
                <c:pt idx="2">
                  <c:v>(4, 18497)</c:v>
                </c:pt>
                <c:pt idx="3">
                  <c:v>(6, 27495)</c:v>
                </c:pt>
                <c:pt idx="4">
                  <c:v>(8, 36493)</c:v>
                </c:pt>
                <c:pt idx="5">
                  <c:v>(10, 45491)</c:v>
                </c:pt>
                <c:pt idx="6">
                  <c:v>(12, 54489)</c:v>
                </c:pt>
              </c:strCache>
            </c:strRef>
          </c:cat>
          <c:val>
            <c:numRef>
              <c:f>OpenMP_performance!$Q$22:$W$22</c:f>
              <c:numCache>
                <c:formatCode>General</c:formatCode>
                <c:ptCount val="7"/>
                <c:pt idx="0">
                  <c:v>1</c:v>
                </c:pt>
                <c:pt idx="1">
                  <c:v>0.68205400141236816</c:v>
                </c:pt>
                <c:pt idx="2">
                  <c:v>0.27162857849216615</c:v>
                </c:pt>
                <c:pt idx="3">
                  <c:v>0.23689479085590617</c:v>
                </c:pt>
                <c:pt idx="4">
                  <c:v>0.17015935326280007</c:v>
                </c:pt>
                <c:pt idx="5">
                  <c:v>0.13358312189600302</c:v>
                </c:pt>
                <c:pt idx="6">
                  <c:v>0.23298912061379154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87688"/>
        <c:axId val="417481416"/>
      </c:lineChart>
      <c:catAx>
        <c:axId val="41748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N.</a:t>
                </a:r>
                <a:r>
                  <a:rPr lang="es-EC" baseline="0"/>
                  <a:t> of cores (p), N</a:t>
                </a:r>
                <a:endParaRPr lang="es-EC"/>
              </a:p>
            </c:rich>
          </c:tx>
          <c:layout>
            <c:manualLayout>
              <c:xMode val="edge"/>
              <c:yMode val="edge"/>
              <c:x val="0.44716557305336835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7481416"/>
        <c:crosses val="autoZero"/>
        <c:auto val="1"/>
        <c:lblAlgn val="ctr"/>
        <c:lblOffset val="100"/>
        <c:noMultiLvlLbl val="0"/>
      </c:catAx>
      <c:valAx>
        <c:axId val="41748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748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Computational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CUDA_performance!$A$5</c:f>
              <c:strCache>
                <c:ptCount val="1"/>
                <c:pt idx="0">
                  <c:v>r_threads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CUDA_performance!$B$4:$I$4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50000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cat>
          <c:val>
            <c:numRef>
              <c:f>CUDA_performance!$B$5:$I$5</c:f>
              <c:numCache>
                <c:formatCode>General</c:formatCode>
                <c:ptCount val="8"/>
                <c:pt idx="0">
                  <c:v>0.22069640000000004</c:v>
                </c:pt>
                <c:pt idx="1">
                  <c:v>0.42514106333333329</c:v>
                </c:pt>
                <c:pt idx="2">
                  <c:v>0.45200021333333334</c:v>
                </c:pt>
                <c:pt idx="3">
                  <c:v>0.46298152333333326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CUDA_performance!$A$6</c:f>
              <c:strCache>
                <c:ptCount val="1"/>
                <c:pt idx="0">
                  <c:v>max_threads_sumreduc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CUDA_performance!$B$4:$I$4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50000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cat>
          <c:val>
            <c:numRef>
              <c:f>CUDA_performance!$B$6:$I$6</c:f>
              <c:numCache>
                <c:formatCode>General</c:formatCode>
                <c:ptCount val="8"/>
                <c:pt idx="0">
                  <c:v>0.12473544333333331</c:v>
                </c:pt>
                <c:pt idx="1">
                  <c:v>0.27184826666666667</c:v>
                </c:pt>
                <c:pt idx="2">
                  <c:v>2.0308624366666668</c:v>
                </c:pt>
                <c:pt idx="3">
                  <c:v>2.4253088266666669</c:v>
                </c:pt>
                <c:pt idx="4">
                  <c:v>2.669345153333333</c:v>
                </c:pt>
                <c:pt idx="5">
                  <c:v>3.0462746666666667</c:v>
                </c:pt>
                <c:pt idx="6">
                  <c:v>3.633734</c:v>
                </c:pt>
                <c:pt idx="7">
                  <c:v>3.6520033333333335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CUDA_performance!$A$7</c:f>
              <c:strCache>
                <c:ptCount val="1"/>
                <c:pt idx="0">
                  <c:v>max_threads_nonsumreduc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CUDA_performance!$B$4:$I$4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50000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cat>
          <c:val>
            <c:numRef>
              <c:f>CUDA_performance!$B$7:$I$7</c:f>
              <c:numCache>
                <c:formatCode>General</c:formatCode>
                <c:ptCount val="8"/>
                <c:pt idx="0">
                  <c:v>0.12660333333333332</c:v>
                </c:pt>
                <c:pt idx="1">
                  <c:v>0.28357933333333335</c:v>
                </c:pt>
                <c:pt idx="2">
                  <c:v>2.1695013333333333</c:v>
                </c:pt>
                <c:pt idx="3">
                  <c:v>2.6156416666666669</c:v>
                </c:pt>
                <c:pt idx="4">
                  <c:v>2.9050810000000005</c:v>
                </c:pt>
                <c:pt idx="5">
                  <c:v>3.3847236666666665</c:v>
                </c:pt>
                <c:pt idx="6">
                  <c:v>4.0402606666666676</c:v>
                </c:pt>
                <c:pt idx="7">
                  <c:v>4.0706150000000001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83648"/>
        <c:axId val="514782472"/>
      </c:lineChart>
      <c:catAx>
        <c:axId val="51478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Input's Size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14782472"/>
        <c:crosses val="autoZero"/>
        <c:auto val="1"/>
        <c:lblAlgn val="ctr"/>
        <c:lblOffset val="100"/>
        <c:noMultiLvlLbl val="0"/>
      </c:catAx>
      <c:valAx>
        <c:axId val="5147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800"/>
                  <a:t>Computational Throughput</a:t>
                </a:r>
                <a:r>
                  <a:rPr lang="es-EC" sz="800" baseline="0"/>
                  <a:t> [Gflops/sec]</a:t>
                </a:r>
                <a:endParaRPr lang="es-EC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147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Speed</a:t>
            </a:r>
            <a:r>
              <a:rPr lang="es-EC" baseline="0"/>
              <a:t> Up wrt CPU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'CUDA vS OpenMP'!$H$7</c:f>
              <c:strCache>
                <c:ptCount val="1"/>
                <c:pt idx="0">
                  <c:v>CPU/GPU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'CUDA vS OpenMP'!$I$6:$O$6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50000</c:v>
                </c:pt>
                <c:pt idx="5">
                  <c:v>200000</c:v>
                </c:pt>
                <c:pt idx="6">
                  <c:v>250000</c:v>
                </c:pt>
              </c:numCache>
            </c:numRef>
          </c:cat>
          <c:val>
            <c:numRef>
              <c:f>'CUDA vS OpenMP'!$I$7:$O$7</c:f>
              <c:numCache>
                <c:formatCode>General</c:formatCode>
                <c:ptCount val="7"/>
                <c:pt idx="0">
                  <c:v>0.13937639419543968</c:v>
                </c:pt>
                <c:pt idx="1">
                  <c:v>0.27661832008331932</c:v>
                </c:pt>
                <c:pt idx="2">
                  <c:v>0.53190514682802748</c:v>
                </c:pt>
                <c:pt idx="3">
                  <c:v>0.71131718227517315</c:v>
                </c:pt>
                <c:pt idx="4">
                  <c:v>1.0248554267302858</c:v>
                </c:pt>
                <c:pt idx="5">
                  <c:v>1.9457556358050108</c:v>
                </c:pt>
                <c:pt idx="6">
                  <c:v>2.2067873992548543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095792"/>
        <c:axId val="418096184"/>
      </c:lineChart>
      <c:catAx>
        <c:axId val="4180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Input's Size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8096184"/>
        <c:crosses val="autoZero"/>
        <c:auto val="1"/>
        <c:lblAlgn val="ctr"/>
        <c:lblOffset val="100"/>
        <c:noMultiLvlLbl val="0"/>
      </c:catAx>
      <c:valAx>
        <c:axId val="41809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Speed</a:t>
                </a:r>
                <a:r>
                  <a:rPr lang="es-EC" baseline="0"/>
                  <a:t> Up</a:t>
                </a: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809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181429</xdr:colOff>
      <xdr:row>24</xdr:row>
      <xdr:rowOff>136073</xdr:rowOff>
    </xdr:from>
    <xdr:to>
      <xdr:col>17</xdr:col>
      <xdr:colOff>345445</xdr:colOff>
      <xdr:row>39</xdr:row>
      <xdr:rowOff>78922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675819</xdr:colOff>
      <xdr:row>25</xdr:row>
      <xdr:rowOff>0</xdr:rowOff>
    </xdr:from>
    <xdr:to>
      <xdr:col>23</xdr:col>
      <xdr:colOff>498928</xdr:colOff>
      <xdr:row>39</xdr:row>
      <xdr:rowOff>124277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24</xdr:row>
      <xdr:rowOff>81643</xdr:rowOff>
    </xdr:from>
    <xdr:to>
      <xdr:col>10</xdr:col>
      <xdr:colOff>553466</xdr:colOff>
      <xdr:row>39</xdr:row>
      <xdr:rowOff>24492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403678</xdr:colOff>
      <xdr:row>41</xdr:row>
      <xdr:rowOff>111578</xdr:rowOff>
    </xdr:from>
    <xdr:to>
      <xdr:col>12</xdr:col>
      <xdr:colOff>68035</xdr:colOff>
      <xdr:row>56</xdr:row>
      <xdr:rowOff>133349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625475</xdr:colOff>
      <xdr:row>36</xdr:row>
      <xdr:rowOff>155575</xdr:rowOff>
    </xdr:from>
    <xdr:to>
      <xdr:col>6</xdr:col>
      <xdr:colOff>117475</xdr:colOff>
      <xdr:row>51</xdr:row>
      <xdr:rowOff>136525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225425</xdr:colOff>
      <xdr:row>11</xdr:row>
      <xdr:rowOff>22225</xdr:rowOff>
    </xdr:from>
    <xdr:to>
      <xdr:col>13</xdr:col>
      <xdr:colOff>225425</xdr:colOff>
      <xdr:row>26</xdr:row>
      <xdr:rowOff>3175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"/>
  <sheetViews>
    <sheetView zoomScale="70" zoomScaleNormal="70" workbookViewId="0">
      <selection activeCell="G4" sqref="G4:N8"/>
    </sheetView>
  </sheetViews>
  <sheetFormatPr baseColWidth="10" defaultRowHeight="14.5" x14ac:dyDescent="0.35"/>
  <cols>
    <col min="1" max="1" width="3" customWidth="1"/>
    <col min="2" max="2" width="9.08984375" customWidth="1"/>
    <col min="3" max="3" width="12" bestFit="1" customWidth="1"/>
    <col min="5" max="5" width="11.1796875" bestFit="1" customWidth="1"/>
    <col min="6" max="6" width="4.08984375" customWidth="1"/>
    <col min="7" max="7" width="15.7265625" customWidth="1"/>
    <col min="14" max="14" width="11.1796875" bestFit="1" customWidth="1"/>
    <col min="15" max="15" width="3.90625" customWidth="1"/>
    <col min="16" max="16" width="17.90625" customWidth="1"/>
  </cols>
  <sheetData>
    <row r="2" spans="1:23" ht="26" x14ac:dyDescent="0.6">
      <c r="A2" s="10" t="s">
        <v>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4" spans="1:23" x14ac:dyDescent="0.35">
      <c r="A4" t="s">
        <v>16</v>
      </c>
      <c r="B4" s="5" t="s">
        <v>11</v>
      </c>
      <c r="C4" s="5" t="s">
        <v>12</v>
      </c>
      <c r="D4" s="5" t="s">
        <v>13</v>
      </c>
      <c r="E4" s="5" t="s">
        <v>14</v>
      </c>
      <c r="G4" s="11" t="s">
        <v>8</v>
      </c>
      <c r="H4" s="11"/>
      <c r="I4" s="11"/>
      <c r="J4" s="11"/>
      <c r="K4" s="11"/>
      <c r="L4" s="11"/>
      <c r="M4" s="11"/>
      <c r="N4" s="11"/>
      <c r="P4" s="11" t="s">
        <v>18</v>
      </c>
      <c r="Q4" s="11"/>
      <c r="R4" s="11"/>
      <c r="S4" s="11"/>
      <c r="T4" s="11"/>
      <c r="U4" s="11"/>
      <c r="V4" s="11"/>
      <c r="W4" s="11"/>
    </row>
    <row r="5" spans="1:23" x14ac:dyDescent="0.35">
      <c r="B5" s="1" t="s">
        <v>15</v>
      </c>
      <c r="C5" s="1"/>
      <c r="D5" s="1"/>
      <c r="E5" s="1"/>
      <c r="G5" s="3" t="s">
        <v>3</v>
      </c>
      <c r="H5" s="3">
        <v>1</v>
      </c>
      <c r="I5" s="3">
        <v>2</v>
      </c>
      <c r="J5" s="3">
        <v>4</v>
      </c>
      <c r="K5" s="3">
        <v>6</v>
      </c>
      <c r="L5" s="3">
        <v>8</v>
      </c>
      <c r="M5" s="3">
        <v>10</v>
      </c>
      <c r="N5" s="3">
        <v>12</v>
      </c>
      <c r="P5" s="3" t="s">
        <v>3</v>
      </c>
      <c r="Q5" s="3">
        <v>1</v>
      </c>
      <c r="R5" s="3">
        <v>2</v>
      </c>
      <c r="S5" s="3">
        <v>4</v>
      </c>
      <c r="T5" s="3">
        <v>6</v>
      </c>
      <c r="U5" s="3">
        <v>8</v>
      </c>
      <c r="V5" s="3">
        <v>10</v>
      </c>
      <c r="W5" s="3">
        <v>12</v>
      </c>
    </row>
    <row r="6" spans="1:23" x14ac:dyDescent="0.35">
      <c r="B6">
        <v>0.14333799999999999</v>
      </c>
      <c r="C6">
        <v>0.147755</v>
      </c>
      <c r="D6">
        <v>0.14302100000000001</v>
      </c>
      <c r="E6">
        <f>AVERAGE(B6:D6)</f>
        <v>0.14470466666666668</v>
      </c>
      <c r="G6" s="3" t="s">
        <v>5</v>
      </c>
      <c r="H6" s="3">
        <f>$Q$6/Q6</f>
        <v>1</v>
      </c>
      <c r="I6" s="3">
        <f t="shared" ref="I6:N6" si="0">$Q$6/R6</f>
        <v>0.35835097132663729</v>
      </c>
      <c r="J6" s="3">
        <f t="shared" si="0"/>
        <v>0.23594543070691251</v>
      </c>
      <c r="K6" s="3">
        <f t="shared" si="0"/>
        <v>5.5309602003096647E-2</v>
      </c>
      <c r="L6" s="3">
        <f t="shared" si="0"/>
        <v>5.4219595597836047E-2</v>
      </c>
      <c r="M6" s="3">
        <f t="shared" si="0"/>
        <v>3.5150179121350253E-2</v>
      </c>
      <c r="N6" s="3">
        <f t="shared" si="0"/>
        <v>3.4182515582254908E-2</v>
      </c>
      <c r="P6" s="3" t="s">
        <v>5</v>
      </c>
      <c r="Q6" s="3">
        <f>E9</f>
        <v>0.74676233333333331</v>
      </c>
      <c r="R6" s="3">
        <f>E10</f>
        <v>2.0838853333333334</v>
      </c>
      <c r="S6" s="3">
        <f>E11</f>
        <v>3.1649790000000002</v>
      </c>
      <c r="T6" s="3">
        <f>E12</f>
        <v>13.501495333333333</v>
      </c>
      <c r="U6" s="3">
        <f>E13</f>
        <v>13.772923333333333</v>
      </c>
      <c r="V6" s="3">
        <f>E14</f>
        <v>21.244908333333331</v>
      </c>
      <c r="W6" s="3">
        <f>E15</f>
        <v>21.846324666666671</v>
      </c>
    </row>
    <row r="7" spans="1:23" x14ac:dyDescent="0.35">
      <c r="G7" s="3" t="s">
        <v>6</v>
      </c>
      <c r="H7" s="3">
        <f t="shared" ref="H7:N7" si="1">$Q$7/Q7</f>
        <v>1</v>
      </c>
      <c r="I7" s="3">
        <f t="shared" si="1"/>
        <v>1.3274546945841894</v>
      </c>
      <c r="J7" s="3">
        <f t="shared" si="1"/>
        <v>1.6282012210108237</v>
      </c>
      <c r="K7" s="3">
        <f t="shared" si="1"/>
        <v>1.0893120231518023</v>
      </c>
      <c r="L7" s="3">
        <f t="shared" si="1"/>
        <v>1.1176753759461919</v>
      </c>
      <c r="M7" s="3">
        <f t="shared" si="1"/>
        <v>1.2354863174646589</v>
      </c>
      <c r="N7" s="3">
        <f t="shared" si="1"/>
        <v>1.3436120846313602</v>
      </c>
      <c r="P7" s="3" t="s">
        <v>6</v>
      </c>
      <c r="Q7" s="3">
        <f>E17</f>
        <v>0.16561899999999999</v>
      </c>
      <c r="R7" s="3">
        <f>E18</f>
        <v>0.12476433333333332</v>
      </c>
      <c r="S7" s="3">
        <f>E19</f>
        <v>0.101719</v>
      </c>
      <c r="T7" s="3">
        <f>E20</f>
        <v>0.15203999999999998</v>
      </c>
      <c r="U7" s="3">
        <f>E21</f>
        <v>0.14818166666666668</v>
      </c>
      <c r="V7" s="3">
        <f>E22</f>
        <v>0.13405166666666668</v>
      </c>
      <c r="W7" s="3">
        <f>E23</f>
        <v>0.123264</v>
      </c>
    </row>
    <row r="8" spans="1:23" x14ac:dyDescent="0.35">
      <c r="B8" s="12" t="s">
        <v>2</v>
      </c>
      <c r="C8" s="12"/>
      <c r="D8" s="12"/>
      <c r="E8" s="12"/>
      <c r="F8" s="2"/>
      <c r="G8" s="3" t="s">
        <v>7</v>
      </c>
      <c r="H8" s="3">
        <f t="shared" ref="H8:N8" si="2">$Q$8/Q8</f>
        <v>1</v>
      </c>
      <c r="I8" s="3">
        <f t="shared" si="2"/>
        <v>1.3814896856844732</v>
      </c>
      <c r="J8" s="3">
        <f t="shared" si="2"/>
        <v>1.9012793454365262</v>
      </c>
      <c r="K8" s="3">
        <f t="shared" si="2"/>
        <v>1.6230469192113544</v>
      </c>
      <c r="L8" s="3">
        <f t="shared" si="2"/>
        <v>1.9358614481058969</v>
      </c>
      <c r="M8" s="3">
        <f t="shared" si="2"/>
        <v>1.7403661193232847</v>
      </c>
      <c r="N8" s="3">
        <f t="shared" si="2"/>
        <v>1.8897167042917276</v>
      </c>
      <c r="P8" s="3" t="s">
        <v>7</v>
      </c>
      <c r="Q8" s="3">
        <f>E25</f>
        <v>0.76481433333333337</v>
      </c>
      <c r="R8" s="3">
        <f>E26</f>
        <v>0.55361566666666662</v>
      </c>
      <c r="S8" s="3">
        <f>E27</f>
        <v>0.40226300000000004</v>
      </c>
      <c r="T8" s="3">
        <f>E28</f>
        <v>0.47122133333333333</v>
      </c>
      <c r="U8" s="3">
        <f>E29</f>
        <v>0.39507699999999996</v>
      </c>
      <c r="V8" s="3">
        <f>E30</f>
        <v>0.43945600000000001</v>
      </c>
      <c r="W8" s="3">
        <f>E31</f>
        <v>0.40472433333333341</v>
      </c>
    </row>
    <row r="9" spans="1:23" x14ac:dyDescent="0.35">
      <c r="A9" s="6">
        <v>1</v>
      </c>
      <c r="B9" s="6">
        <v>0.77596100000000001</v>
      </c>
      <c r="C9" s="6">
        <v>0.70462999999999998</v>
      </c>
      <c r="D9" s="6">
        <v>0.75969600000000004</v>
      </c>
      <c r="E9" s="6">
        <f>AVERAGE(B9:D9)</f>
        <v>0.74676233333333331</v>
      </c>
    </row>
    <row r="10" spans="1:23" x14ac:dyDescent="0.35">
      <c r="A10">
        <v>2</v>
      </c>
      <c r="B10">
        <v>2.094287</v>
      </c>
      <c r="C10">
        <v>2.1142910000000001</v>
      </c>
      <c r="D10">
        <v>2.0430779999999999</v>
      </c>
      <c r="E10">
        <f>AVERAGE(B10:D10)</f>
        <v>2.0838853333333334</v>
      </c>
    </row>
    <row r="11" spans="1:23" x14ac:dyDescent="0.35">
      <c r="A11">
        <v>4</v>
      </c>
      <c r="B11">
        <v>3.220513</v>
      </c>
      <c r="C11">
        <v>3.1372119999999999</v>
      </c>
      <c r="D11">
        <v>3.1372119999999999</v>
      </c>
      <c r="E11">
        <f t="shared" ref="E11:E15" si="3">AVERAGE(B11:D11)</f>
        <v>3.1649790000000002</v>
      </c>
    </row>
    <row r="12" spans="1:23" x14ac:dyDescent="0.35">
      <c r="A12">
        <v>6</v>
      </c>
      <c r="B12">
        <v>13.269143</v>
      </c>
      <c r="C12">
        <v>13.907014</v>
      </c>
      <c r="D12">
        <v>13.328329</v>
      </c>
      <c r="E12">
        <f t="shared" si="3"/>
        <v>13.501495333333333</v>
      </c>
      <c r="G12" s="11" t="s">
        <v>9</v>
      </c>
      <c r="H12" s="11"/>
      <c r="I12" s="11"/>
      <c r="J12" s="11"/>
      <c r="K12" s="11"/>
      <c r="L12" s="11"/>
      <c r="M12" s="11"/>
      <c r="N12" s="11"/>
      <c r="P12" s="11" t="s">
        <v>21</v>
      </c>
      <c r="Q12" s="11"/>
      <c r="R12" s="11"/>
      <c r="S12" s="11"/>
      <c r="T12" s="11"/>
      <c r="U12" s="11"/>
      <c r="V12" s="11"/>
      <c r="W12" s="11"/>
    </row>
    <row r="13" spans="1:23" x14ac:dyDescent="0.35">
      <c r="A13">
        <v>8</v>
      </c>
      <c r="B13">
        <v>13.870884999999999</v>
      </c>
      <c r="C13">
        <v>13.665711999999999</v>
      </c>
      <c r="D13">
        <v>13.782173</v>
      </c>
      <c r="E13">
        <f t="shared" si="3"/>
        <v>13.772923333333333</v>
      </c>
      <c r="G13" s="4" t="s">
        <v>10</v>
      </c>
      <c r="H13" s="3">
        <v>1</v>
      </c>
      <c r="I13" s="3">
        <v>2</v>
      </c>
      <c r="J13" s="3">
        <v>4</v>
      </c>
      <c r="K13" s="3">
        <v>6</v>
      </c>
      <c r="L13" s="3">
        <v>8</v>
      </c>
      <c r="M13" s="3">
        <v>10</v>
      </c>
      <c r="N13" s="3">
        <v>12</v>
      </c>
      <c r="P13" s="3" t="s">
        <v>3</v>
      </c>
      <c r="Q13" s="3">
        <v>1</v>
      </c>
      <c r="R13" s="3">
        <v>2</v>
      </c>
      <c r="S13" s="3">
        <v>4</v>
      </c>
      <c r="T13" s="3">
        <v>6</v>
      </c>
      <c r="U13" s="3">
        <v>8</v>
      </c>
      <c r="V13" s="3">
        <v>10</v>
      </c>
      <c r="W13" s="3">
        <v>12</v>
      </c>
    </row>
    <row r="14" spans="1:23" x14ac:dyDescent="0.35">
      <c r="A14">
        <v>10</v>
      </c>
      <c r="B14">
        <v>22.693311999999999</v>
      </c>
      <c r="C14">
        <v>19.373431</v>
      </c>
      <c r="D14">
        <v>21.667981999999999</v>
      </c>
      <c r="E14">
        <f t="shared" si="3"/>
        <v>21.244908333333331</v>
      </c>
      <c r="G14" s="3" t="s">
        <v>5</v>
      </c>
      <c r="H14" s="3">
        <f t="shared" ref="H14:N14" si="4">H6/H5</f>
        <v>1</v>
      </c>
      <c r="I14" s="3">
        <f t="shared" si="4"/>
        <v>0.17917548566331865</v>
      </c>
      <c r="J14" s="3">
        <f t="shared" si="4"/>
        <v>5.8986357676728128E-2</v>
      </c>
      <c r="K14" s="3">
        <f t="shared" si="4"/>
        <v>9.2182670005161085E-3</v>
      </c>
      <c r="L14" s="3">
        <f t="shared" si="4"/>
        <v>6.7774494497295059E-3</v>
      </c>
      <c r="M14" s="3">
        <f t="shared" si="4"/>
        <v>3.5150179121350251E-3</v>
      </c>
      <c r="N14" s="3">
        <f t="shared" si="4"/>
        <v>2.8485429651879091E-3</v>
      </c>
      <c r="P14" s="3" t="s">
        <v>5</v>
      </c>
      <c r="Q14" s="3">
        <f>E42</f>
        <v>0.6713473333333333</v>
      </c>
      <c r="R14" s="3">
        <f>E43</f>
        <v>4.0409976666666667</v>
      </c>
      <c r="S14" s="3">
        <f>E44</f>
        <v>16.398523666666666</v>
      </c>
      <c r="T14" s="3">
        <f>E45</f>
        <v>85.617532666666662</v>
      </c>
      <c r="U14" s="3">
        <f>E46</f>
        <v>123.89726566666667</v>
      </c>
      <c r="V14" s="3">
        <f>E47</f>
        <v>239.47194633333334</v>
      </c>
      <c r="W14" s="3">
        <f>E48</f>
        <v>317.42517200000003</v>
      </c>
    </row>
    <row r="15" spans="1:23" x14ac:dyDescent="0.35">
      <c r="A15">
        <v>12</v>
      </c>
      <c r="B15">
        <v>21.462599000000001</v>
      </c>
      <c r="C15">
        <v>20.928266000000001</v>
      </c>
      <c r="D15">
        <v>23.148109000000002</v>
      </c>
      <c r="E15">
        <f t="shared" si="3"/>
        <v>21.846324666666671</v>
      </c>
      <c r="G15" s="3" t="s">
        <v>6</v>
      </c>
      <c r="H15" s="3">
        <f t="shared" ref="H15:N15" si="5">H7/H5</f>
        <v>1</v>
      </c>
      <c r="I15" s="3">
        <f t="shared" si="5"/>
        <v>0.6637273472920947</v>
      </c>
      <c r="J15" s="3">
        <f t="shared" si="5"/>
        <v>0.40705030525270591</v>
      </c>
      <c r="K15" s="3">
        <f t="shared" si="5"/>
        <v>0.18155200385863371</v>
      </c>
      <c r="L15" s="3">
        <f t="shared" si="5"/>
        <v>0.13970942199327399</v>
      </c>
      <c r="M15" s="3">
        <f t="shared" si="5"/>
        <v>0.12354863174646588</v>
      </c>
      <c r="N15" s="3">
        <f t="shared" si="5"/>
        <v>0.11196767371928001</v>
      </c>
      <c r="P15" s="3" t="s">
        <v>6</v>
      </c>
      <c r="Q15" s="3">
        <f>E33</f>
        <v>0.17835666666666664</v>
      </c>
      <c r="R15" s="3">
        <f>E34</f>
        <v>0.26149933333333331</v>
      </c>
      <c r="S15" s="3">
        <f>E35</f>
        <v>0.65661966666666671</v>
      </c>
      <c r="T15" s="3">
        <f>E36</f>
        <v>0.75289400000000006</v>
      </c>
      <c r="U15" s="3">
        <f>E37</f>
        <v>1.0481743333333333</v>
      </c>
      <c r="V15" s="3">
        <f>E38</f>
        <v>1.3351736666666667</v>
      </c>
      <c r="W15" s="3">
        <f>E39</f>
        <v>0.76551500000000006</v>
      </c>
    </row>
    <row r="16" spans="1:23" x14ac:dyDescent="0.35">
      <c r="B16" s="12" t="s">
        <v>1</v>
      </c>
      <c r="C16" s="12"/>
      <c r="D16" s="12"/>
      <c r="E16" s="12"/>
      <c r="G16" s="3" t="s">
        <v>7</v>
      </c>
      <c r="H16" s="3">
        <f t="shared" ref="H16:N16" si="6">H8/H5</f>
        <v>1</v>
      </c>
      <c r="I16" s="3">
        <f t="shared" si="6"/>
        <v>0.69074484284223658</v>
      </c>
      <c r="J16" s="3">
        <f t="shared" si="6"/>
        <v>0.47531983635913155</v>
      </c>
      <c r="K16" s="3">
        <f t="shared" si="6"/>
        <v>0.27050781986855904</v>
      </c>
      <c r="L16" s="3">
        <f t="shared" si="6"/>
        <v>0.24198268101323711</v>
      </c>
      <c r="M16" s="3">
        <f t="shared" si="6"/>
        <v>0.17403661193232847</v>
      </c>
      <c r="N16" s="3">
        <f t="shared" si="6"/>
        <v>0.15747639202431063</v>
      </c>
      <c r="P16" s="8" t="s">
        <v>19</v>
      </c>
      <c r="Q16" s="3">
        <v>5000</v>
      </c>
      <c r="R16" s="3">
        <f t="shared" ref="R16:W16" si="7">(R13*$Q$23)-(501*(R13-1))</f>
        <v>9499</v>
      </c>
      <c r="S16" s="3">
        <f t="shared" si="7"/>
        <v>18497</v>
      </c>
      <c r="T16" s="3">
        <f t="shared" si="7"/>
        <v>27495</v>
      </c>
      <c r="U16" s="3">
        <f t="shared" si="7"/>
        <v>36493</v>
      </c>
      <c r="V16" s="3">
        <f t="shared" si="7"/>
        <v>45491</v>
      </c>
      <c r="W16" s="3">
        <f t="shared" si="7"/>
        <v>54489</v>
      </c>
    </row>
    <row r="17" spans="1:23" x14ac:dyDescent="0.35">
      <c r="A17" s="6">
        <v>1</v>
      </c>
      <c r="B17" s="6">
        <v>0.171316</v>
      </c>
      <c r="C17" s="6">
        <v>0.16305800000000001</v>
      </c>
      <c r="D17" s="6">
        <v>0.16248299999999999</v>
      </c>
      <c r="E17" s="6">
        <f t="shared" ref="E17:E23" si="8">AVERAGE(B17:D17)</f>
        <v>0.16561899999999999</v>
      </c>
    </row>
    <row r="18" spans="1:23" x14ac:dyDescent="0.35">
      <c r="A18">
        <v>2</v>
      </c>
      <c r="B18">
        <v>0.123808</v>
      </c>
      <c r="C18">
        <v>0.13067500000000001</v>
      </c>
      <c r="D18">
        <v>0.11981</v>
      </c>
      <c r="E18">
        <f t="shared" si="8"/>
        <v>0.12476433333333332</v>
      </c>
    </row>
    <row r="19" spans="1:23" x14ac:dyDescent="0.35">
      <c r="A19">
        <v>4</v>
      </c>
      <c r="B19">
        <v>9.4733999999999999E-2</v>
      </c>
      <c r="C19">
        <v>0.11368499999999999</v>
      </c>
      <c r="D19">
        <v>9.6738000000000005E-2</v>
      </c>
      <c r="E19">
        <f t="shared" si="8"/>
        <v>0.101719</v>
      </c>
      <c r="G19" s="11" t="s">
        <v>17</v>
      </c>
      <c r="H19" s="11"/>
      <c r="I19" s="11"/>
      <c r="J19" s="11"/>
      <c r="K19" s="11"/>
      <c r="L19" s="11"/>
      <c r="M19" s="11"/>
      <c r="N19" s="11"/>
      <c r="P19" s="11" t="s">
        <v>20</v>
      </c>
      <c r="Q19" s="11"/>
      <c r="R19" s="11"/>
      <c r="S19" s="11"/>
      <c r="T19" s="11"/>
      <c r="U19" s="11"/>
      <c r="V19" s="11"/>
      <c r="W19" s="11"/>
    </row>
    <row r="20" spans="1:23" x14ac:dyDescent="0.35">
      <c r="A20">
        <v>6</v>
      </c>
      <c r="B20">
        <v>0.12892500000000001</v>
      </c>
      <c r="C20">
        <v>0.18362100000000001</v>
      </c>
      <c r="D20">
        <v>0.14357400000000001</v>
      </c>
      <c r="E20">
        <f t="shared" si="8"/>
        <v>0.15203999999999998</v>
      </c>
      <c r="G20" s="3" t="s">
        <v>3</v>
      </c>
      <c r="H20" s="3">
        <v>1</v>
      </c>
      <c r="I20" s="3">
        <v>2</v>
      </c>
      <c r="J20" s="3">
        <v>4</v>
      </c>
      <c r="K20" s="3">
        <v>6</v>
      </c>
      <c r="L20" s="3">
        <v>8</v>
      </c>
      <c r="M20" s="3">
        <v>10</v>
      </c>
      <c r="N20" s="3">
        <v>12</v>
      </c>
      <c r="P20" s="3" t="s">
        <v>3</v>
      </c>
      <c r="Q20" s="3">
        <v>1</v>
      </c>
      <c r="R20" s="3">
        <v>2</v>
      </c>
      <c r="S20" s="3">
        <v>4</v>
      </c>
      <c r="T20" s="3">
        <v>6</v>
      </c>
      <c r="U20" s="3">
        <v>8</v>
      </c>
      <c r="V20" s="3">
        <v>10</v>
      </c>
      <c r="W20" s="3">
        <v>12</v>
      </c>
    </row>
    <row r="21" spans="1:23" x14ac:dyDescent="0.35">
      <c r="A21">
        <v>8</v>
      </c>
      <c r="B21">
        <v>0.201741</v>
      </c>
      <c r="C21">
        <v>0.14335500000000001</v>
      </c>
      <c r="D21">
        <v>9.9448999999999996E-2</v>
      </c>
      <c r="E21">
        <f t="shared" si="8"/>
        <v>0.14818166666666668</v>
      </c>
      <c r="G21" s="3" t="s">
        <v>5</v>
      </c>
      <c r="H21" s="3">
        <f>E9</f>
        <v>0.74676233333333331</v>
      </c>
      <c r="I21" s="3">
        <f>E10</f>
        <v>2.0838853333333334</v>
      </c>
      <c r="J21" s="3">
        <f>E11</f>
        <v>3.1649790000000002</v>
      </c>
      <c r="K21" s="3">
        <f>E12</f>
        <v>13.501495333333333</v>
      </c>
      <c r="L21" s="3">
        <f>E13</f>
        <v>13.772923333333333</v>
      </c>
      <c r="M21" s="3">
        <f>E14</f>
        <v>21.244908333333331</v>
      </c>
      <c r="N21" s="3">
        <f>E15</f>
        <v>21.846324666666671</v>
      </c>
      <c r="P21" s="3" t="s">
        <v>5</v>
      </c>
      <c r="Q21" s="3">
        <f>$Q$14/Q14</f>
        <v>1</v>
      </c>
      <c r="R21" s="3">
        <f t="shared" ref="R21:W21" si="9">$Q$14/R14</f>
        <v>0.16613405616913249</v>
      </c>
      <c r="S21" s="3">
        <f t="shared" si="9"/>
        <v>4.0939498395089265E-2</v>
      </c>
      <c r="T21" s="3">
        <f t="shared" si="9"/>
        <v>7.8412366302014203E-3</v>
      </c>
      <c r="U21" s="3">
        <f t="shared" si="9"/>
        <v>5.4185807065308999E-3</v>
      </c>
      <c r="V21" s="3">
        <f t="shared" si="9"/>
        <v>2.8034487697312584E-3</v>
      </c>
      <c r="W21" s="3">
        <f t="shared" si="9"/>
        <v>2.1149782454345911E-3</v>
      </c>
    </row>
    <row r="22" spans="1:23" x14ac:dyDescent="0.35">
      <c r="A22">
        <v>10</v>
      </c>
      <c r="B22">
        <v>0.13602700000000001</v>
      </c>
      <c r="C22">
        <v>0.130302</v>
      </c>
      <c r="D22">
        <v>0.135826</v>
      </c>
      <c r="E22">
        <f t="shared" si="8"/>
        <v>0.13405166666666668</v>
      </c>
      <c r="G22" s="3" t="s">
        <v>6</v>
      </c>
      <c r="H22" s="3">
        <f>E17</f>
        <v>0.16561899999999999</v>
      </c>
      <c r="I22" s="3">
        <f>E18</f>
        <v>0.12476433333333332</v>
      </c>
      <c r="J22" s="3">
        <f>E19</f>
        <v>0.101719</v>
      </c>
      <c r="K22" s="3">
        <f>E20</f>
        <v>0.15203999999999998</v>
      </c>
      <c r="L22" s="3">
        <f>E21</f>
        <v>0.14818166666666668</v>
      </c>
      <c r="M22" s="3">
        <f>E22</f>
        <v>0.13405166666666668</v>
      </c>
      <c r="N22" s="3">
        <f>E23</f>
        <v>0.123264</v>
      </c>
      <c r="P22" s="3" t="s">
        <v>6</v>
      </c>
      <c r="Q22" s="3">
        <f>$Q$15/Q15</f>
        <v>1</v>
      </c>
      <c r="R22" s="3">
        <f t="shared" ref="R22:W22" si="10">$Q$15/R15</f>
        <v>0.68205400141236816</v>
      </c>
      <c r="S22" s="3">
        <f t="shared" si="10"/>
        <v>0.27162857849216615</v>
      </c>
      <c r="T22" s="3">
        <f t="shared" si="10"/>
        <v>0.23689479085590617</v>
      </c>
      <c r="U22" s="3">
        <f t="shared" si="10"/>
        <v>0.17015935326280007</v>
      </c>
      <c r="V22" s="3">
        <f t="shared" si="10"/>
        <v>0.13358312189600302</v>
      </c>
      <c r="W22" s="3">
        <f t="shared" si="10"/>
        <v>0.23298912061379154</v>
      </c>
    </row>
    <row r="23" spans="1:23" x14ac:dyDescent="0.35">
      <c r="A23">
        <v>12</v>
      </c>
      <c r="B23">
        <v>0.14533599999999999</v>
      </c>
      <c r="C23">
        <v>0.120645</v>
      </c>
      <c r="D23">
        <v>0.103811</v>
      </c>
      <c r="E23">
        <f t="shared" si="8"/>
        <v>0.123264</v>
      </c>
      <c r="G23" s="3" t="s">
        <v>7</v>
      </c>
      <c r="H23" s="3">
        <f>E25</f>
        <v>0.76481433333333337</v>
      </c>
      <c r="I23" s="3">
        <f>E26</f>
        <v>0.55361566666666662</v>
      </c>
      <c r="J23" s="3">
        <f>E27</f>
        <v>0.40226300000000004</v>
      </c>
      <c r="K23" s="3">
        <f>E28</f>
        <v>0.47122133333333333</v>
      </c>
      <c r="L23" s="3">
        <f>E29</f>
        <v>0.39507699999999996</v>
      </c>
      <c r="M23" s="3">
        <f>E30</f>
        <v>0.43945600000000001</v>
      </c>
      <c r="N23" s="3">
        <f>E31</f>
        <v>0.40472433333333341</v>
      </c>
      <c r="P23" s="8" t="s">
        <v>19</v>
      </c>
      <c r="Q23" s="3">
        <v>5000</v>
      </c>
      <c r="R23" s="3">
        <f t="shared" ref="R23:W23" si="11">(R20*$Q$23)-(501*(R20-1))</f>
        <v>9499</v>
      </c>
      <c r="S23" s="3">
        <f t="shared" si="11"/>
        <v>18497</v>
      </c>
      <c r="T23" s="3">
        <f t="shared" si="11"/>
        <v>27495</v>
      </c>
      <c r="U23" s="3">
        <f t="shared" si="11"/>
        <v>36493</v>
      </c>
      <c r="V23" s="3">
        <f t="shared" si="11"/>
        <v>45491</v>
      </c>
      <c r="W23" s="3">
        <f t="shared" si="11"/>
        <v>54489</v>
      </c>
    </row>
    <row r="24" spans="1:23" x14ac:dyDescent="0.35">
      <c r="B24" s="12" t="s">
        <v>0</v>
      </c>
      <c r="C24" s="12"/>
      <c r="D24" s="12"/>
      <c r="E24" s="12"/>
      <c r="P24" s="7" t="s">
        <v>26</v>
      </c>
      <c r="Q24" t="s">
        <v>24</v>
      </c>
      <c r="R24" t="s">
        <v>25</v>
      </c>
      <c r="S24" t="s">
        <v>27</v>
      </c>
      <c r="T24" t="s">
        <v>28</v>
      </c>
      <c r="U24" t="s">
        <v>29</v>
      </c>
      <c r="V24" t="s">
        <v>30</v>
      </c>
      <c r="W24" t="s">
        <v>31</v>
      </c>
    </row>
    <row r="25" spans="1:23" x14ac:dyDescent="0.35">
      <c r="A25" s="6">
        <v>1</v>
      </c>
      <c r="B25" s="6">
        <v>0.817832</v>
      </c>
      <c r="C25" s="6">
        <v>0.712144</v>
      </c>
      <c r="D25" s="6">
        <v>0.76446700000000001</v>
      </c>
      <c r="E25" s="6">
        <f t="shared" ref="E25:E31" si="12">AVERAGE(B25:D25)</f>
        <v>0.76481433333333337</v>
      </c>
    </row>
    <row r="26" spans="1:23" x14ac:dyDescent="0.35">
      <c r="A26">
        <v>2</v>
      </c>
      <c r="B26">
        <v>0.54781899999999994</v>
      </c>
      <c r="C26">
        <v>0.54807499999999998</v>
      </c>
      <c r="D26">
        <v>0.56495300000000004</v>
      </c>
      <c r="E26">
        <f t="shared" si="12"/>
        <v>0.55361566666666662</v>
      </c>
    </row>
    <row r="27" spans="1:23" x14ac:dyDescent="0.35">
      <c r="A27">
        <v>4</v>
      </c>
      <c r="B27">
        <v>0.41463</v>
      </c>
      <c r="C27">
        <v>0.39796599999999999</v>
      </c>
      <c r="D27">
        <v>0.39419300000000002</v>
      </c>
      <c r="E27">
        <f t="shared" si="12"/>
        <v>0.40226300000000004</v>
      </c>
    </row>
    <row r="28" spans="1:23" x14ac:dyDescent="0.35">
      <c r="A28">
        <v>6</v>
      </c>
      <c r="B28">
        <v>0.466395</v>
      </c>
      <c r="C28">
        <v>0.47403499999999998</v>
      </c>
      <c r="D28">
        <v>0.47323399999999999</v>
      </c>
      <c r="E28">
        <f t="shared" si="12"/>
        <v>0.47122133333333333</v>
      </c>
    </row>
    <row r="29" spans="1:23" x14ac:dyDescent="0.35">
      <c r="A29">
        <v>8</v>
      </c>
      <c r="B29">
        <v>0.39660699999999999</v>
      </c>
      <c r="C29">
        <v>0.39497900000000002</v>
      </c>
      <c r="D29">
        <v>0.39364500000000002</v>
      </c>
      <c r="E29">
        <f t="shared" si="12"/>
        <v>0.39507699999999996</v>
      </c>
    </row>
    <row r="30" spans="1:23" x14ac:dyDescent="0.35">
      <c r="A30">
        <v>10</v>
      </c>
      <c r="B30">
        <v>0.42888599999999999</v>
      </c>
      <c r="C30">
        <v>0.44753300000000001</v>
      </c>
      <c r="D30">
        <v>0.44194899999999998</v>
      </c>
      <c r="E30">
        <f t="shared" si="12"/>
        <v>0.43945600000000001</v>
      </c>
    </row>
    <row r="31" spans="1:23" x14ac:dyDescent="0.35">
      <c r="A31">
        <v>12</v>
      </c>
      <c r="B31">
        <v>0.402696</v>
      </c>
      <c r="C31">
        <v>0.41383599999999998</v>
      </c>
      <c r="D31">
        <v>0.39764100000000002</v>
      </c>
      <c r="E31">
        <f t="shared" si="12"/>
        <v>0.40472433333333341</v>
      </c>
    </row>
    <row r="32" spans="1:23" x14ac:dyDescent="0.35">
      <c r="A32" s="9" t="s">
        <v>22</v>
      </c>
      <c r="B32" s="9"/>
      <c r="C32" s="9"/>
      <c r="D32" s="9"/>
      <c r="E32" s="9"/>
    </row>
    <row r="33" spans="1:5" x14ac:dyDescent="0.35">
      <c r="A33" s="6">
        <v>1</v>
      </c>
      <c r="B33" s="6">
        <v>0.20250499999999999</v>
      </c>
      <c r="C33" s="6">
        <v>0.16720399999999999</v>
      </c>
      <c r="D33" s="6">
        <v>0.16536100000000001</v>
      </c>
      <c r="E33" s="6">
        <f t="shared" ref="E33:E39" si="13">AVERAGE(B33:D33)</f>
        <v>0.17835666666666664</v>
      </c>
    </row>
    <row r="34" spans="1:5" x14ac:dyDescent="0.35">
      <c r="A34">
        <v>2</v>
      </c>
      <c r="B34">
        <v>0.260021</v>
      </c>
      <c r="C34">
        <v>0.27435999999999999</v>
      </c>
      <c r="D34">
        <v>0.25011699999999998</v>
      </c>
      <c r="E34">
        <f t="shared" si="13"/>
        <v>0.26149933333333331</v>
      </c>
    </row>
    <row r="35" spans="1:5" x14ac:dyDescent="0.35">
      <c r="A35">
        <v>4</v>
      </c>
      <c r="B35">
        <v>0.79210199999999997</v>
      </c>
      <c r="C35">
        <v>0.57264800000000005</v>
      </c>
      <c r="D35">
        <v>0.60510900000000001</v>
      </c>
      <c r="E35">
        <f t="shared" si="13"/>
        <v>0.65661966666666671</v>
      </c>
    </row>
    <row r="36" spans="1:5" x14ac:dyDescent="0.35">
      <c r="A36">
        <v>6</v>
      </c>
      <c r="B36">
        <v>0.70546500000000001</v>
      </c>
      <c r="C36">
        <v>0.67481599999999997</v>
      </c>
      <c r="D36">
        <v>0.87840099999999999</v>
      </c>
      <c r="E36">
        <f t="shared" si="13"/>
        <v>0.75289400000000006</v>
      </c>
    </row>
    <row r="37" spans="1:5" x14ac:dyDescent="0.35">
      <c r="A37">
        <v>8</v>
      </c>
      <c r="B37">
        <v>0.90644100000000005</v>
      </c>
      <c r="C37">
        <v>1.071623</v>
      </c>
      <c r="D37">
        <v>1.1664589999999999</v>
      </c>
      <c r="E37">
        <f t="shared" si="13"/>
        <v>1.0481743333333333</v>
      </c>
    </row>
    <row r="38" spans="1:5" x14ac:dyDescent="0.35">
      <c r="A38">
        <v>10</v>
      </c>
      <c r="B38">
        <v>1.4472929999999999</v>
      </c>
      <c r="C38">
        <v>1.177778</v>
      </c>
      <c r="D38">
        <v>1.38045</v>
      </c>
      <c r="E38">
        <f t="shared" si="13"/>
        <v>1.3351736666666667</v>
      </c>
    </row>
    <row r="39" spans="1:5" x14ac:dyDescent="0.35">
      <c r="A39">
        <v>12</v>
      </c>
      <c r="B39">
        <v>0.86851500000000004</v>
      </c>
      <c r="C39">
        <v>0.80821600000000005</v>
      </c>
      <c r="D39">
        <v>0.61981399999999998</v>
      </c>
      <c r="E39">
        <f t="shared" si="13"/>
        <v>0.76551500000000006</v>
      </c>
    </row>
    <row r="41" spans="1:5" x14ac:dyDescent="0.35">
      <c r="A41" s="9" t="s">
        <v>23</v>
      </c>
      <c r="B41" s="9"/>
      <c r="C41" s="9"/>
      <c r="D41" s="9"/>
      <c r="E41" s="9"/>
    </row>
    <row r="42" spans="1:5" x14ac:dyDescent="0.35">
      <c r="A42" s="6">
        <v>1</v>
      </c>
      <c r="B42" s="6">
        <v>0.67200400000000005</v>
      </c>
      <c r="C42" s="6">
        <v>0.67176100000000005</v>
      </c>
      <c r="D42" s="6">
        <v>0.67027700000000001</v>
      </c>
      <c r="E42" s="6">
        <f t="shared" ref="E42:E48" si="14">AVERAGE(B42:D42)</f>
        <v>0.6713473333333333</v>
      </c>
    </row>
    <row r="43" spans="1:5" x14ac:dyDescent="0.35">
      <c r="A43">
        <v>2</v>
      </c>
      <c r="B43">
        <v>4.0435239999999997</v>
      </c>
      <c r="C43">
        <v>4.035145</v>
      </c>
      <c r="D43">
        <v>4.0443239999999996</v>
      </c>
      <c r="E43">
        <f t="shared" si="14"/>
        <v>4.0409976666666667</v>
      </c>
    </row>
    <row r="44" spans="1:5" x14ac:dyDescent="0.35">
      <c r="A44">
        <v>4</v>
      </c>
      <c r="B44">
        <v>16.471349</v>
      </c>
      <c r="C44">
        <v>16.330676</v>
      </c>
      <c r="D44">
        <v>16.393546000000001</v>
      </c>
      <c r="E44">
        <f t="shared" si="14"/>
        <v>16.398523666666666</v>
      </c>
    </row>
    <row r="45" spans="1:5" x14ac:dyDescent="0.35">
      <c r="A45">
        <v>6</v>
      </c>
      <c r="B45">
        <v>84.379985000000005</v>
      </c>
      <c r="C45">
        <v>85.862780999999998</v>
      </c>
      <c r="D45">
        <v>86.609831999999997</v>
      </c>
      <c r="E45">
        <f t="shared" si="14"/>
        <v>85.617532666666662</v>
      </c>
    </row>
    <row r="46" spans="1:5" x14ac:dyDescent="0.35">
      <c r="A46">
        <v>8</v>
      </c>
      <c r="B46">
        <v>126.80312499999999</v>
      </c>
      <c r="C46">
        <v>121.25216500000001</v>
      </c>
      <c r="D46">
        <v>123.63650699999999</v>
      </c>
      <c r="E46">
        <f t="shared" si="14"/>
        <v>123.89726566666667</v>
      </c>
    </row>
    <row r="47" spans="1:5" x14ac:dyDescent="0.35">
      <c r="A47">
        <v>10</v>
      </c>
      <c r="B47">
        <v>239.820301</v>
      </c>
      <c r="C47">
        <v>239.70901799999999</v>
      </c>
      <c r="D47">
        <v>238.88651999999999</v>
      </c>
      <c r="E47">
        <f t="shared" si="14"/>
        <v>239.47194633333334</v>
      </c>
    </row>
    <row r="48" spans="1:5" x14ac:dyDescent="0.35">
      <c r="A48">
        <v>12</v>
      </c>
      <c r="B48">
        <v>320.88614200000001</v>
      </c>
      <c r="C48">
        <v>310.47168900000003</v>
      </c>
      <c r="D48">
        <v>320.91768500000001</v>
      </c>
      <c r="E48">
        <f t="shared" si="14"/>
        <v>317.42517200000003</v>
      </c>
    </row>
  </sheetData>
  <mergeCells count="12">
    <mergeCell ref="A41:E41"/>
    <mergeCell ref="A2:M2"/>
    <mergeCell ref="G4:N4"/>
    <mergeCell ref="G19:N19"/>
    <mergeCell ref="P4:W4"/>
    <mergeCell ref="P19:W19"/>
    <mergeCell ref="P12:W12"/>
    <mergeCell ref="A32:E32"/>
    <mergeCell ref="G12:N12"/>
    <mergeCell ref="B8:E8"/>
    <mergeCell ref="B16:E16"/>
    <mergeCell ref="B24:E24"/>
  </mergeCells>
  <pageMargins left="0.7" right="0.7" top="0.75" bottom="0.75" header="0.3" footer="0.3"/>
  <pageSetup paperSize="9" orientation="portrait" verticalDpi="0" r:id="rId1"/>
  <ignoredErrors>
    <ignoredError sqref="E1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E4" workbookViewId="0">
      <selection activeCell="G6" sqref="G6"/>
    </sheetView>
  </sheetViews>
  <sheetFormatPr baseColWidth="10" defaultRowHeight="14.5" x14ac:dyDescent="0.35"/>
  <sheetData>
    <row r="1" spans="1:9" x14ac:dyDescent="0.35">
      <c r="A1" s="13" t="s">
        <v>39</v>
      </c>
      <c r="B1" s="13"/>
      <c r="C1" s="13"/>
      <c r="D1" s="13"/>
      <c r="E1" s="13"/>
      <c r="F1" s="13"/>
    </row>
    <row r="2" spans="1:9" x14ac:dyDescent="0.35">
      <c r="A2" s="13"/>
      <c r="B2" s="13"/>
      <c r="C2" s="13"/>
      <c r="D2" s="13"/>
      <c r="E2" s="13"/>
      <c r="F2" s="13"/>
    </row>
    <row r="4" spans="1:9" x14ac:dyDescent="0.35">
      <c r="A4" t="s">
        <v>38</v>
      </c>
      <c r="B4">
        <v>500</v>
      </c>
      <c r="C4">
        <v>1000</v>
      </c>
      <c r="D4">
        <v>5000</v>
      </c>
      <c r="E4">
        <v>10000</v>
      </c>
      <c r="F4">
        <v>15000</v>
      </c>
      <c r="G4">
        <v>50000</v>
      </c>
      <c r="H4">
        <v>500000</v>
      </c>
      <c r="I4">
        <v>1000000</v>
      </c>
    </row>
    <row r="5" spans="1:9" x14ac:dyDescent="0.35">
      <c r="A5" t="s">
        <v>35</v>
      </c>
      <c r="B5">
        <f>G11</f>
        <v>0.22069640000000004</v>
      </c>
      <c r="C5">
        <f>G12</f>
        <v>0.42514106333333329</v>
      </c>
      <c r="D5">
        <f>G13</f>
        <v>0.45200021333333334</v>
      </c>
      <c r="E5">
        <f>G14</f>
        <v>0.46298152333333326</v>
      </c>
    </row>
    <row r="6" spans="1:9" x14ac:dyDescent="0.35">
      <c r="A6" t="s">
        <v>37</v>
      </c>
      <c r="B6">
        <f>G17</f>
        <v>0.12473544333333331</v>
      </c>
      <c r="C6">
        <f>G18</f>
        <v>0.27184826666666667</v>
      </c>
      <c r="D6">
        <f>G19</f>
        <v>2.0308624366666668</v>
      </c>
      <c r="E6">
        <f>G20</f>
        <v>2.4253088266666669</v>
      </c>
      <c r="F6">
        <f>G21</f>
        <v>2.669345153333333</v>
      </c>
      <c r="G6">
        <f>F22</f>
        <v>3.0462746666666667</v>
      </c>
      <c r="H6">
        <f>F23</f>
        <v>3.633734</v>
      </c>
      <c r="I6">
        <f>F24</f>
        <v>3.6520033333333335</v>
      </c>
    </row>
    <row r="7" spans="1:9" x14ac:dyDescent="0.35">
      <c r="A7" t="s">
        <v>36</v>
      </c>
      <c r="B7">
        <f>F27</f>
        <v>0.12660333333333332</v>
      </c>
      <c r="C7">
        <f>F28</f>
        <v>0.28357933333333335</v>
      </c>
      <c r="D7">
        <f>F29</f>
        <v>2.1695013333333333</v>
      </c>
      <c r="E7">
        <f>F30</f>
        <v>2.6156416666666669</v>
      </c>
      <c r="F7">
        <f>F31</f>
        <v>2.9050810000000005</v>
      </c>
      <c r="G7">
        <f>F32</f>
        <v>3.3847236666666665</v>
      </c>
      <c r="H7">
        <f>F33</f>
        <v>4.0402606666666676</v>
      </c>
      <c r="I7">
        <f>F34</f>
        <v>4.0706150000000001</v>
      </c>
    </row>
    <row r="9" spans="1:9" x14ac:dyDescent="0.35">
      <c r="B9" s="13" t="s">
        <v>35</v>
      </c>
      <c r="C9" s="13"/>
      <c r="D9" s="13"/>
      <c r="G9" t="s">
        <v>34</v>
      </c>
    </row>
    <row r="10" spans="1:9" x14ac:dyDescent="0.35">
      <c r="A10">
        <v>500</v>
      </c>
      <c r="B10">
        <v>13.684452</v>
      </c>
      <c r="C10">
        <v>13.523279</v>
      </c>
      <c r="D10">
        <v>13.633094</v>
      </c>
    </row>
    <row r="11" spans="1:9" x14ac:dyDescent="0.35">
      <c r="A11">
        <v>1000</v>
      </c>
      <c r="B11">
        <v>22.146128999999998</v>
      </c>
      <c r="C11" s="1">
        <v>22.01698</v>
      </c>
      <c r="D11" s="1">
        <v>22.045811</v>
      </c>
      <c r="E11">
        <f>B11+C11+D11</f>
        <v>66.208920000000006</v>
      </c>
      <c r="F11">
        <f>E11/3</f>
        <v>22.069640000000003</v>
      </c>
      <c r="G11">
        <f>F11/100</f>
        <v>0.22069640000000004</v>
      </c>
    </row>
    <row r="12" spans="1:9" x14ac:dyDescent="0.35">
      <c r="A12">
        <v>5000</v>
      </c>
      <c r="B12" s="1">
        <v>42.501126999999997</v>
      </c>
      <c r="C12">
        <v>42.535674999999998</v>
      </c>
      <c r="D12">
        <v>42.505516999999998</v>
      </c>
      <c r="E12">
        <f>B12+C12+D12</f>
        <v>127.54231899999999</v>
      </c>
      <c r="F12">
        <f>E12/3</f>
        <v>42.514106333333331</v>
      </c>
      <c r="G12">
        <f>F12/100</f>
        <v>0.42514106333333329</v>
      </c>
    </row>
    <row r="13" spans="1:9" x14ac:dyDescent="0.35">
      <c r="A13">
        <v>10000</v>
      </c>
      <c r="B13">
        <v>45.201546999999998</v>
      </c>
      <c r="C13">
        <v>45.213447000000002</v>
      </c>
      <c r="D13">
        <v>45.185070000000003</v>
      </c>
      <c r="E13">
        <f>B13+C13+D13</f>
        <v>135.600064</v>
      </c>
      <c r="F13">
        <f>E13/3</f>
        <v>45.200021333333332</v>
      </c>
      <c r="G13">
        <f>F13/100</f>
        <v>0.45200021333333334</v>
      </c>
    </row>
    <row r="14" spans="1:9" x14ac:dyDescent="0.35">
      <c r="A14">
        <v>15000</v>
      </c>
      <c r="B14">
        <v>46.293947000000003</v>
      </c>
      <c r="C14">
        <v>46.304029</v>
      </c>
      <c r="D14">
        <v>46.296481</v>
      </c>
      <c r="E14">
        <f>B14+C14+D14</f>
        <v>138.89445699999999</v>
      </c>
      <c r="F14">
        <f>E14/3</f>
        <v>46.298152333333327</v>
      </c>
      <c r="G14">
        <f>F14/100</f>
        <v>0.46298152333333326</v>
      </c>
    </row>
    <row r="16" spans="1:9" x14ac:dyDescent="0.35">
      <c r="B16" s="13" t="s">
        <v>33</v>
      </c>
      <c r="C16" s="13"/>
      <c r="D16" s="13"/>
    </row>
    <row r="17" spans="1:7" x14ac:dyDescent="0.35">
      <c r="A17">
        <v>500</v>
      </c>
      <c r="B17">
        <v>13.25686</v>
      </c>
      <c r="C17">
        <v>12.097529</v>
      </c>
      <c r="D17">
        <v>12.066243999999999</v>
      </c>
      <c r="E17">
        <f>B17+C17+D17</f>
        <v>37.420632999999995</v>
      </c>
      <c r="F17">
        <f>E17/3</f>
        <v>12.473544333333331</v>
      </c>
      <c r="G17">
        <f>F17/100</f>
        <v>0.12473544333333331</v>
      </c>
    </row>
    <row r="18" spans="1:7" x14ac:dyDescent="0.35">
      <c r="A18">
        <v>1000</v>
      </c>
      <c r="B18">
        <v>27.173901999999998</v>
      </c>
      <c r="C18">
        <v>27.420383000000001</v>
      </c>
      <c r="D18">
        <v>26.960194999999999</v>
      </c>
      <c r="E18">
        <f>B18+C18+D18</f>
        <v>81.554479999999998</v>
      </c>
      <c r="F18">
        <f>E18/3</f>
        <v>27.184826666666666</v>
      </c>
      <c r="G18">
        <f>F18/100</f>
        <v>0.27184826666666667</v>
      </c>
    </row>
    <row r="19" spans="1:7" x14ac:dyDescent="0.35">
      <c r="A19">
        <v>5000</v>
      </c>
      <c r="B19">
        <v>202.680409</v>
      </c>
      <c r="C19">
        <v>202.25236100000001</v>
      </c>
      <c r="D19">
        <v>204.32596100000001</v>
      </c>
      <c r="E19">
        <f>B19+C19+D19</f>
        <v>609.25873100000001</v>
      </c>
      <c r="F19">
        <f>E19/3</f>
        <v>203.08624366666666</v>
      </c>
      <c r="G19">
        <f>F19/100</f>
        <v>2.0308624366666668</v>
      </c>
    </row>
    <row r="20" spans="1:7" x14ac:dyDescent="0.35">
      <c r="A20">
        <v>10000</v>
      </c>
      <c r="B20">
        <v>242.42857599999999</v>
      </c>
      <c r="C20">
        <v>242.40561700000001</v>
      </c>
      <c r="D20">
        <v>242.758455</v>
      </c>
      <c r="E20">
        <f>B20+C20+D20</f>
        <v>727.59264800000005</v>
      </c>
      <c r="F20">
        <f>E20/3</f>
        <v>242.53088266666668</v>
      </c>
      <c r="G20">
        <f>F20/100</f>
        <v>2.4253088266666669</v>
      </c>
    </row>
    <row r="21" spans="1:7" x14ac:dyDescent="0.35">
      <c r="A21">
        <v>15000</v>
      </c>
      <c r="B21">
        <v>266.55893700000001</v>
      </c>
      <c r="C21">
        <v>267.22510699999998</v>
      </c>
      <c r="D21">
        <v>267.01950199999999</v>
      </c>
      <c r="E21">
        <f>B21+C21+D21</f>
        <v>800.80354599999998</v>
      </c>
      <c r="F21">
        <f>E21/3</f>
        <v>266.93451533333331</v>
      </c>
      <c r="G21">
        <f>F21/100</f>
        <v>2.669345153333333</v>
      </c>
    </row>
    <row r="22" spans="1:7" x14ac:dyDescent="0.35">
      <c r="A22">
        <v>50000</v>
      </c>
      <c r="B22">
        <v>3.045614</v>
      </c>
      <c r="C22">
        <v>3.0477409999999998</v>
      </c>
      <c r="D22">
        <v>3.0454690000000002</v>
      </c>
      <c r="E22">
        <f>B22+C22+D22</f>
        <v>9.1388239999999996</v>
      </c>
      <c r="F22">
        <f>E22/3</f>
        <v>3.0462746666666667</v>
      </c>
    </row>
    <row r="23" spans="1:7" x14ac:dyDescent="0.35">
      <c r="A23">
        <v>500000</v>
      </c>
      <c r="B23">
        <v>3.6333350000000002</v>
      </c>
      <c r="C23">
        <v>3.6338919999999999</v>
      </c>
      <c r="D23">
        <v>3.633975</v>
      </c>
      <c r="E23">
        <f>B23+C23+D23</f>
        <v>10.901202</v>
      </c>
      <c r="F23">
        <f>E23/3</f>
        <v>3.633734</v>
      </c>
    </row>
    <row r="24" spans="1:7" x14ac:dyDescent="0.35">
      <c r="A24">
        <v>1000000</v>
      </c>
      <c r="B24">
        <v>3.6574059999999999</v>
      </c>
      <c r="C24">
        <v>3.6471279999999999</v>
      </c>
      <c r="D24">
        <v>3.6514760000000002</v>
      </c>
      <c r="E24">
        <f>B24+C24+D24</f>
        <v>10.956010000000001</v>
      </c>
      <c r="F24">
        <f>E24/3</f>
        <v>3.6520033333333335</v>
      </c>
    </row>
    <row r="26" spans="1:7" x14ac:dyDescent="0.35">
      <c r="B26" s="13" t="s">
        <v>32</v>
      </c>
      <c r="C26" s="13"/>
      <c r="D26" s="13"/>
    </row>
    <row r="27" spans="1:7" x14ac:dyDescent="0.35">
      <c r="A27">
        <v>500</v>
      </c>
      <c r="B27">
        <v>0.126665</v>
      </c>
      <c r="C27">
        <v>0.125719</v>
      </c>
      <c r="D27">
        <v>0.12742600000000001</v>
      </c>
      <c r="E27">
        <f>B27+C27+D27</f>
        <v>0.37980999999999998</v>
      </c>
      <c r="F27">
        <f>E27/3</f>
        <v>0.12660333333333332</v>
      </c>
    </row>
    <row r="28" spans="1:7" x14ac:dyDescent="0.35">
      <c r="A28">
        <v>1000</v>
      </c>
      <c r="B28">
        <v>0.28891499999999998</v>
      </c>
      <c r="C28">
        <v>0.27965800000000002</v>
      </c>
      <c r="D28">
        <v>0.282165</v>
      </c>
      <c r="E28">
        <f>B28+C28+D28</f>
        <v>0.85073799999999999</v>
      </c>
      <c r="F28">
        <f>E28/3</f>
        <v>0.28357933333333335</v>
      </c>
    </row>
    <row r="29" spans="1:7" x14ac:dyDescent="0.35">
      <c r="A29">
        <v>5000</v>
      </c>
      <c r="B29">
        <v>2.1743610000000002</v>
      </c>
      <c r="C29">
        <v>2.1778170000000001</v>
      </c>
      <c r="D29">
        <v>2.156326</v>
      </c>
      <c r="E29">
        <f>B29+C29+D29</f>
        <v>6.5085040000000003</v>
      </c>
      <c r="F29">
        <f>E29/3</f>
        <v>2.1695013333333333</v>
      </c>
    </row>
    <row r="30" spans="1:7" x14ac:dyDescent="0.35">
      <c r="A30">
        <v>10000</v>
      </c>
      <c r="B30">
        <v>2.6114169999999999</v>
      </c>
      <c r="C30">
        <v>2.6245289999999999</v>
      </c>
      <c r="D30">
        <v>2.6109789999999999</v>
      </c>
      <c r="E30">
        <f>B30+C30+D30</f>
        <v>7.8469250000000006</v>
      </c>
      <c r="F30">
        <f>E30/3</f>
        <v>2.6156416666666669</v>
      </c>
    </row>
    <row r="31" spans="1:7" x14ac:dyDescent="0.35">
      <c r="A31">
        <v>15000</v>
      </c>
      <c r="B31">
        <v>2.8995820000000001</v>
      </c>
      <c r="C31">
        <v>2.910784</v>
      </c>
      <c r="D31">
        <v>2.9048769999999999</v>
      </c>
      <c r="E31">
        <f>B31+C31+D31</f>
        <v>8.715243000000001</v>
      </c>
      <c r="F31">
        <f>E31/3</f>
        <v>2.9050810000000005</v>
      </c>
    </row>
    <row r="32" spans="1:7" x14ac:dyDescent="0.35">
      <c r="A32">
        <v>50000</v>
      </c>
      <c r="B32">
        <v>3.3821349999999999</v>
      </c>
      <c r="C32">
        <v>3.3844799999999999</v>
      </c>
      <c r="D32">
        <v>3.387556</v>
      </c>
      <c r="E32">
        <f>B32+C32+D32</f>
        <v>10.154171</v>
      </c>
      <c r="F32">
        <f>E32/3</f>
        <v>3.3847236666666665</v>
      </c>
    </row>
    <row r="33" spans="1:6" x14ac:dyDescent="0.35">
      <c r="A33">
        <v>500000</v>
      </c>
      <c r="B33">
        <v>4.040832</v>
      </c>
      <c r="C33">
        <v>4.0398170000000002</v>
      </c>
      <c r="D33">
        <v>4.040133</v>
      </c>
      <c r="E33">
        <f>B33+C33+D33</f>
        <v>12.120782000000002</v>
      </c>
      <c r="F33">
        <f>E33/3</f>
        <v>4.0402606666666676</v>
      </c>
    </row>
    <row r="34" spans="1:6" x14ac:dyDescent="0.35">
      <c r="A34">
        <v>1000000</v>
      </c>
      <c r="B34">
        <v>4.0697469999999996</v>
      </c>
      <c r="C34">
        <v>4.0710579999999998</v>
      </c>
      <c r="D34">
        <v>4.07104</v>
      </c>
      <c r="E34">
        <f>B34+C34+D34</f>
        <v>12.211845</v>
      </c>
      <c r="F34">
        <f>E34/3</f>
        <v>4.0706150000000001</v>
      </c>
    </row>
  </sheetData>
  <mergeCells count="4">
    <mergeCell ref="B26:D26"/>
    <mergeCell ref="A1:F2"/>
    <mergeCell ref="B9:D9"/>
    <mergeCell ref="B16:D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3"/>
  <sheetViews>
    <sheetView tabSelected="1" workbookViewId="0">
      <selection activeCell="G12" sqref="G12"/>
    </sheetView>
  </sheetViews>
  <sheetFormatPr baseColWidth="10" defaultRowHeight="14.5" x14ac:dyDescent="0.35"/>
  <sheetData>
    <row r="4" spans="1:15" x14ac:dyDescent="0.35">
      <c r="A4" s="14" t="s">
        <v>19</v>
      </c>
      <c r="B4" s="15" t="s">
        <v>42</v>
      </c>
      <c r="C4" s="15"/>
      <c r="D4" s="15"/>
      <c r="E4" s="15"/>
    </row>
    <row r="5" spans="1:15" x14ac:dyDescent="0.35">
      <c r="A5">
        <v>5000</v>
      </c>
      <c r="B5">
        <v>3.5257999999999998E-2</v>
      </c>
      <c r="C5">
        <v>3.5721999999999997E-2</v>
      </c>
      <c r="D5">
        <v>3.5611999999999998E-2</v>
      </c>
      <c r="E5">
        <f>AVERAGE(B5:D5)</f>
        <v>3.5530666666666662E-2</v>
      </c>
      <c r="H5" s="11" t="s">
        <v>8</v>
      </c>
      <c r="I5" s="11"/>
      <c r="J5" s="11"/>
      <c r="K5" s="11"/>
      <c r="L5" s="11"/>
      <c r="M5" s="11"/>
      <c r="N5" s="11"/>
      <c r="O5" s="11"/>
    </row>
    <row r="6" spans="1:15" x14ac:dyDescent="0.35">
      <c r="A6">
        <v>10000</v>
      </c>
      <c r="B6">
        <v>7.0655999999999997E-2</v>
      </c>
      <c r="C6">
        <v>7.0412000000000002E-2</v>
      </c>
      <c r="D6">
        <v>7.1145E-2</v>
      </c>
      <c r="E6">
        <f>AVERAGE(B6:D6)</f>
        <v>7.0737666666666657E-2</v>
      </c>
      <c r="H6" s="16" t="s">
        <v>40</v>
      </c>
      <c r="I6" s="3">
        <v>5000</v>
      </c>
      <c r="J6" s="3">
        <v>10000</v>
      </c>
      <c r="K6" s="3">
        <v>20000</v>
      </c>
      <c r="L6" s="3">
        <v>30000</v>
      </c>
      <c r="M6" s="3">
        <v>50000</v>
      </c>
      <c r="N6" s="3">
        <v>200000</v>
      </c>
      <c r="O6" s="3">
        <v>250000</v>
      </c>
    </row>
    <row r="7" spans="1:15" x14ac:dyDescent="0.35">
      <c r="A7">
        <v>20000</v>
      </c>
      <c r="B7">
        <v>0.141428</v>
      </c>
      <c r="C7">
        <v>0.152341</v>
      </c>
      <c r="D7">
        <v>0.14513200000000001</v>
      </c>
      <c r="E7">
        <f>AVERAGE(B7:D7)</f>
        <v>0.14630033333333334</v>
      </c>
      <c r="H7" s="3" t="s">
        <v>43</v>
      </c>
      <c r="I7" s="3">
        <f>E5/E17</f>
        <v>0.13937639419543968</v>
      </c>
      <c r="J7" s="3">
        <f>E6/E18</f>
        <v>0.27661832008331932</v>
      </c>
      <c r="K7" s="3">
        <f>E7/E19</f>
        <v>0.53190514682802748</v>
      </c>
      <c r="L7" s="3">
        <f>E8/E20</f>
        <v>0.71131718227517315</v>
      </c>
      <c r="M7" s="3">
        <f>E9/E21</f>
        <v>1.0248554267302858</v>
      </c>
      <c r="N7" s="3">
        <f>E10/E22</f>
        <v>1.9457556358050108</v>
      </c>
      <c r="O7" s="3">
        <f>E11/E23</f>
        <v>2.2067873992548543</v>
      </c>
    </row>
    <row r="8" spans="1:15" x14ac:dyDescent="0.35">
      <c r="A8">
        <v>30000</v>
      </c>
      <c r="B8">
        <v>0.210896</v>
      </c>
      <c r="C8">
        <v>0.217391</v>
      </c>
      <c r="D8">
        <v>0.21413199999999999</v>
      </c>
      <c r="E8">
        <f>AVERAGE(B8:D8)</f>
        <v>0.21413966666666664</v>
      </c>
      <c r="H8" s="3"/>
      <c r="I8" s="3"/>
      <c r="J8" s="3"/>
      <c r="K8" s="3"/>
      <c r="L8" s="3"/>
      <c r="M8" s="3"/>
      <c r="N8" s="3"/>
      <c r="O8" s="3"/>
    </row>
    <row r="9" spans="1:15" x14ac:dyDescent="0.35">
      <c r="A9">
        <v>50000</v>
      </c>
      <c r="B9">
        <v>0.35827399999999998</v>
      </c>
      <c r="C9">
        <v>0.36194199999999999</v>
      </c>
      <c r="D9">
        <v>0.36189399999999999</v>
      </c>
      <c r="E9">
        <f>AVERAGE(B9:D9)</f>
        <v>0.36070333333333332</v>
      </c>
      <c r="H9" s="3"/>
      <c r="I9" s="3"/>
      <c r="J9" s="3"/>
      <c r="K9" s="3"/>
      <c r="L9" s="3"/>
      <c r="M9" s="3"/>
      <c r="N9" s="3"/>
      <c r="O9" s="3"/>
    </row>
    <row r="10" spans="1:15" x14ac:dyDescent="0.35">
      <c r="A10">
        <v>200000</v>
      </c>
      <c r="B10">
        <v>1.4061269999999999</v>
      </c>
      <c r="C10">
        <v>1.4060569999999999</v>
      </c>
      <c r="D10">
        <v>1.4131450000000001</v>
      </c>
      <c r="E10">
        <f>AVERAGE(B10:D10)</f>
        <v>1.4084430000000001</v>
      </c>
      <c r="H10" s="17"/>
      <c r="I10" s="17"/>
      <c r="J10" s="17"/>
      <c r="K10" s="17"/>
      <c r="L10" s="17"/>
      <c r="M10" s="17"/>
      <c r="N10" s="17"/>
      <c r="O10" s="17"/>
    </row>
    <row r="11" spans="1:15" x14ac:dyDescent="0.35">
      <c r="A11">
        <v>250000</v>
      </c>
      <c r="B11">
        <v>1.7473209999999999</v>
      </c>
      <c r="C11">
        <v>1.768038</v>
      </c>
      <c r="D11">
        <v>1.7425790000000001</v>
      </c>
      <c r="E11">
        <f>AVERAGE(B11:D11)</f>
        <v>1.7526460000000001</v>
      </c>
      <c r="H11" s="17"/>
      <c r="I11" s="17"/>
      <c r="J11" s="17"/>
      <c r="K11" s="17"/>
      <c r="L11" s="17"/>
      <c r="M11" s="17"/>
      <c r="N11" s="17"/>
      <c r="O11" s="17"/>
    </row>
    <row r="16" spans="1:15" x14ac:dyDescent="0.35">
      <c r="A16" s="14" t="s">
        <v>19</v>
      </c>
      <c r="B16" s="15" t="s">
        <v>41</v>
      </c>
      <c r="C16" s="15"/>
      <c r="D16" s="15"/>
      <c r="E16" s="15"/>
    </row>
    <row r="17" spans="1:5" x14ac:dyDescent="0.35">
      <c r="A17">
        <v>5000</v>
      </c>
      <c r="B17">
        <v>0.26235900000000001</v>
      </c>
      <c r="C17">
        <v>0.26176100000000002</v>
      </c>
      <c r="D17">
        <v>0.24065800000000001</v>
      </c>
      <c r="E17">
        <f t="shared" ref="E17:E23" si="0">AVERAGE(B17:D17)</f>
        <v>0.25492600000000004</v>
      </c>
    </row>
    <row r="18" spans="1:5" x14ac:dyDescent="0.35">
      <c r="A18">
        <v>10000</v>
      </c>
      <c r="B18">
        <v>0.25474200000000002</v>
      </c>
      <c r="C18">
        <v>0.244392</v>
      </c>
      <c r="D18">
        <v>0.26803500000000002</v>
      </c>
      <c r="E18">
        <f t="shared" si="0"/>
        <v>0.25572299999999998</v>
      </c>
    </row>
    <row r="19" spans="1:5" x14ac:dyDescent="0.35">
      <c r="A19">
        <v>20000</v>
      </c>
      <c r="B19">
        <v>0.28149099999999999</v>
      </c>
      <c r="C19">
        <v>0.26038699999999998</v>
      </c>
      <c r="D19">
        <v>0.283271</v>
      </c>
      <c r="E19">
        <f t="shared" si="0"/>
        <v>0.27504966666666664</v>
      </c>
    </row>
    <row r="20" spans="1:5" x14ac:dyDescent="0.35">
      <c r="A20">
        <v>30000</v>
      </c>
      <c r="B20">
        <v>0.27946100000000001</v>
      </c>
      <c r="C20">
        <v>0.31208900000000001</v>
      </c>
      <c r="D20">
        <v>0.31158999999999998</v>
      </c>
      <c r="E20">
        <f t="shared" si="0"/>
        <v>0.30104666666666668</v>
      </c>
    </row>
    <row r="21" spans="1:5" x14ac:dyDescent="0.35">
      <c r="A21">
        <v>50000</v>
      </c>
      <c r="B21">
        <v>0.34887899999999999</v>
      </c>
      <c r="C21">
        <v>0.37082999999999999</v>
      </c>
      <c r="D21">
        <v>0.33615699999999998</v>
      </c>
      <c r="E21">
        <f t="shared" si="0"/>
        <v>0.35195533333333334</v>
      </c>
    </row>
    <row r="22" spans="1:5" x14ac:dyDescent="0.35">
      <c r="A22">
        <v>200000</v>
      </c>
      <c r="B22">
        <v>0.71865199999999996</v>
      </c>
      <c r="C22">
        <v>0.72748900000000005</v>
      </c>
      <c r="D22">
        <v>0.72542099999999998</v>
      </c>
      <c r="E22">
        <f t="shared" si="0"/>
        <v>0.72385399999999989</v>
      </c>
    </row>
    <row r="23" spans="1:5" x14ac:dyDescent="0.35">
      <c r="A23">
        <v>250000</v>
      </c>
      <c r="B23">
        <v>0.72312600000000005</v>
      </c>
      <c r="C23">
        <v>0.84317699999999995</v>
      </c>
      <c r="D23">
        <v>0.81631799999999999</v>
      </c>
      <c r="E23">
        <f t="shared" si="0"/>
        <v>0.794207</v>
      </c>
    </row>
  </sheetData>
  <mergeCells count="3">
    <mergeCell ref="B4:E4"/>
    <mergeCell ref="H5:O5"/>
    <mergeCell ref="B16:E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OpenMP_performance</vt:lpstr>
      <vt:lpstr>CUDA_performance</vt:lpstr>
      <vt:lpstr>CUDA vS OpenMP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2021-07-30T21:30:46Z</dcterms:created>
  <dcterms:modified xsi:type="dcterms:W3CDTF">2021-08-13T15:30:41Z</dcterms:modified>
</cp:coreProperties>
</file>