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a49e3fdf2b9034/Documents/"/>
    </mc:Choice>
  </mc:AlternateContent>
  <xr:revisionPtr revIDLastSave="4" documentId="8_{A09BEBBE-B2AF-47C8-B998-300008C1E0F8}" xr6:coauthVersionLast="47" xr6:coauthVersionMax="47" xr10:uidLastSave="{D4403D0F-13DB-493E-AE78-F5335901CE6B}"/>
  <bookViews>
    <workbookView xWindow="-120" yWindow="-120" windowWidth="38640" windowHeight="21240" xr2:uid="{00000000-000D-0000-FFFF-FFFF00000000}"/>
  </bookViews>
  <sheets>
    <sheet name="Kickstarter" sheetId="1" r:id="rId1"/>
    <sheet name="Theater Outcomes by Launch Date" sheetId="13" r:id="rId2"/>
    <sheet name="Outcomes Based on Goals" sheetId="14" r:id="rId3"/>
  </sheets>
  <definedNames>
    <definedName name="_xlnm._FilterDatabase" localSheetId="0" hidden="1">Kickstarter!$A$1:$R$4115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E3" i="14" s="1"/>
  <c r="B2" i="1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" i="1"/>
  <c r="S2" i="1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13" i="14"/>
  <c r="B12" i="14"/>
  <c r="B11" i="14"/>
  <c r="B10" i="14"/>
  <c r="E10" i="14" s="1"/>
  <c r="B9" i="14"/>
  <c r="B8" i="14"/>
  <c r="E8" i="14" s="1"/>
  <c r="B7" i="14"/>
  <c r="E7" i="14" s="1"/>
  <c r="B6" i="14"/>
  <c r="B5" i="14"/>
  <c r="E5" i="14" s="1"/>
  <c r="B4" i="14"/>
  <c r="E4" i="14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U2924" i="1" s="1"/>
  <c r="S2925" i="1"/>
  <c r="S2926" i="1"/>
  <c r="S2927" i="1"/>
  <c r="S2928" i="1"/>
  <c r="S2929" i="1"/>
  <c r="S2930" i="1"/>
  <c r="S2931" i="1"/>
  <c r="S2932" i="1"/>
  <c r="U2932" i="1" s="1"/>
  <c r="S2933" i="1"/>
  <c r="S2934" i="1"/>
  <c r="S2935" i="1"/>
  <c r="S2936" i="1"/>
  <c r="S2937" i="1"/>
  <c r="S2938" i="1"/>
  <c r="S2939" i="1"/>
  <c r="U2939" i="1" s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U3190" i="1" s="1"/>
  <c r="S3191" i="1"/>
  <c r="S3192" i="1"/>
  <c r="S3193" i="1"/>
  <c r="S3194" i="1"/>
  <c r="U3194" i="1" s="1"/>
  <c r="S3195" i="1"/>
  <c r="U3195" i="1" s="1"/>
  <c r="S3196" i="1"/>
  <c r="S3197" i="1"/>
  <c r="S3198" i="1"/>
  <c r="S3199" i="1"/>
  <c r="S3200" i="1"/>
  <c r="S3201" i="1"/>
  <c r="S3202" i="1"/>
  <c r="S3203" i="1"/>
  <c r="U3203" i="1" s="1"/>
  <c r="S3204" i="1"/>
  <c r="S3205" i="1"/>
  <c r="S3206" i="1"/>
  <c r="S3207" i="1"/>
  <c r="U3207" i="1" s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U3632" i="1" s="1"/>
  <c r="S3633" i="1"/>
  <c r="S3634" i="1"/>
  <c r="U3634" i="1" s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U3649" i="1" s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U3754" i="1" s="1"/>
  <c r="S3755" i="1"/>
  <c r="S3756" i="1"/>
  <c r="S3757" i="1"/>
  <c r="U3757" i="1" s="1"/>
  <c r="S3758" i="1"/>
  <c r="S3759" i="1"/>
  <c r="S3760" i="1"/>
  <c r="S3761" i="1"/>
  <c r="S3762" i="1"/>
  <c r="S3763" i="1"/>
  <c r="U3763" i="1" s="1"/>
  <c r="S3764" i="1"/>
  <c r="U3764" i="1" s="1"/>
  <c r="S3765" i="1"/>
  <c r="S3766" i="1"/>
  <c r="S3767" i="1"/>
  <c r="S3768" i="1"/>
  <c r="S3769" i="1"/>
  <c r="S3770" i="1"/>
  <c r="S3771" i="1"/>
  <c r="S3772" i="1"/>
  <c r="U3772" i="1" s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U3784" i="1" s="1"/>
  <c r="S3785" i="1"/>
  <c r="S3786" i="1"/>
  <c r="S3787" i="1"/>
  <c r="U3787" i="1" s="1"/>
  <c r="S3788" i="1"/>
  <c r="S3789" i="1"/>
  <c r="S3790" i="1"/>
  <c r="S3791" i="1"/>
  <c r="U3791" i="1" s="1"/>
  <c r="S3792" i="1"/>
  <c r="S3793" i="1"/>
  <c r="S3794" i="1"/>
  <c r="S3795" i="1"/>
  <c r="S3796" i="1"/>
  <c r="U3796" i="1" s="1"/>
  <c r="S3797" i="1"/>
  <c r="U3797" i="1" s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U3870" i="1" s="1"/>
  <c r="S3871" i="1"/>
  <c r="S3872" i="1"/>
  <c r="S3873" i="1"/>
  <c r="S3874" i="1"/>
  <c r="S3875" i="1"/>
  <c r="S3876" i="1"/>
  <c r="S3877" i="1"/>
  <c r="S3878" i="1"/>
  <c r="U3878" i="1" s="1"/>
  <c r="S3879" i="1"/>
  <c r="S3880" i="1"/>
  <c r="S3881" i="1"/>
  <c r="U3881" i="1" s="1"/>
  <c r="S3882" i="1"/>
  <c r="U3882" i="1" s="1"/>
  <c r="S3883" i="1"/>
  <c r="S3884" i="1"/>
  <c r="S3885" i="1"/>
  <c r="U3885" i="1" s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9" i="14" l="1"/>
  <c r="H3" i="14"/>
  <c r="H4" i="14"/>
  <c r="H5" i="14"/>
  <c r="G3" i="14"/>
  <c r="G4" i="14"/>
  <c r="G5" i="14"/>
  <c r="E6" i="14"/>
  <c r="G10" i="14"/>
  <c r="G2" i="14"/>
  <c r="H6" i="14"/>
  <c r="H7" i="14"/>
  <c r="H8" i="14"/>
  <c r="H9" i="14"/>
  <c r="F2" i="14"/>
  <c r="G6" i="14"/>
  <c r="H10" i="14"/>
  <c r="G7" i="14"/>
  <c r="G8" i="14"/>
  <c r="G9" i="14"/>
  <c r="E2" i="14"/>
  <c r="H2" i="14" s="1"/>
  <c r="F10" i="14"/>
  <c r="E13" i="14"/>
  <c r="G13" i="14" s="1"/>
  <c r="F9" i="14"/>
  <c r="E12" i="14"/>
  <c r="H12" i="14" s="1"/>
  <c r="F8" i="14"/>
  <c r="E11" i="14"/>
  <c r="G11" i="14" s="1"/>
  <c r="F7" i="14"/>
  <c r="F6" i="14"/>
  <c r="F5" i="14"/>
  <c r="F4" i="14"/>
  <c r="F3" i="14"/>
  <c r="F13" i="14" l="1"/>
  <c r="H13" i="14"/>
  <c r="G12" i="14"/>
  <c r="F12" i="14"/>
  <c r="F11" i="14"/>
  <c r="H11" i="1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<sst xmlns="http://schemas.openxmlformats.org/spreadsheetml/2006/main" count="32975" uniqueCount="8400">
  <si>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</si>
  <si>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</si>
  <si>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</si>
  <si>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</si>
  <si>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</si>
  <si>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</si>
  <si>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</si>
  <si>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</si>
  <si>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</si>
  <si>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</si>
  <si>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</si>
  <si>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</si>
  <si>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</si>
  <si>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</si>
  <si>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</si>
  <si>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</si>
  <si>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</si>
  <si>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</si>
  <si>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</si>
  <si>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</si>
  <si>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</si>
  <si>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</si>
  <si>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</si>
  <si>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</si>
  <si>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</si>
  <si>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</si>
  <si>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</si>
  <si>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</si>
  <si>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</si>
  <si>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</si>
  <si>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</si>
  <si>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</si>
  <si>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</si>
  <si>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</si>
  <si>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</si>
  <si>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</si>
  <si>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</si>
  <si>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</si>
  <si>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</si>
  <si>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</si>
  <si>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</si>
  <si>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</si>
  <si>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</si>
  <si>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</si>
  <si>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</si>
  <si>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</si>
  <si>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</si>
  <si>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</si>
  <si>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</si>
  <si>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</si>
  <si>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</si>
  <si>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</si>
  <si>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</si>
  <si>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</si>
  <si>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</si>
  <si>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</si>
  <si>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</si>
  <si>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</si>
  <si>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</si>
  <si>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</si>
  <si>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</si>
  <si>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</si>
  <si>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</si>
  <si>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</si>
  <si>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</si>
  <si>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</si>
  <si>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</si>
  <si>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</si>
  <si>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</si>
  <si>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</si>
  <si>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</si>
  <si>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</si>
  <si>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</si>
  <si>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</si>
  <si>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</si>
  <si>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</si>
  <si>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</si>
  <si>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</si>
  <si>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</si>
  <si>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</si>
  <si>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</si>
  <si>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</si>
  <si>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</si>
  <si>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</si>
  <si>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</si>
  <si>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</si>
  <si>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</si>
  <si>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</si>
  <si>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</si>
  <si>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</si>
  <si>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</si>
  <si>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</si>
  <si>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</si>
  <si>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</si>
  <si>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</si>
  <si>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</si>
  <si>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</si>
  <si>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</si>
  <si>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</si>
  <si>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</si>
  <si>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</si>
  <si>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</si>
  <si>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</si>
  <si>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</si>
  <si>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</si>
  <si>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</si>
  <si>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</si>
  <si>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</si>
  <si>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</si>
  <si>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</si>
  <si>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</si>
  <si>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</si>
  <si>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</si>
  <si>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</si>
  <si>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</si>
  <si>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</si>
  <si>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</si>
  <si>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</si>
  <si>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</si>
  <si>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</si>
  <si>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</si>
  <si>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</si>
  <si>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</si>
  <si>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</si>
  <si>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</si>
  <si>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</si>
  <si>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</si>
  <si>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</si>
  <si>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</si>
  <si>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</si>
  <si>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</si>
  <si>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</si>
  <si>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</si>
  <si>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</si>
  <si>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</si>
  <si>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</si>
  <si>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</si>
  <si>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</si>
  <si>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</si>
  <si>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</si>
  <si>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</si>
  <si>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</si>
  <si>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</si>
  <si>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</si>
  <si>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</si>
  <si>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</si>
  <si>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</si>
  <si>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</si>
  <si>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</si>
  <si>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</si>
  <si>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</si>
  <si>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</si>
  <si>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</si>
  <si>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</si>
  <si>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</si>
  <si>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</si>
  <si>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</si>
  <si>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</si>
  <si>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</si>
  <si>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</si>
  <si>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</si>
  <si>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</si>
  <si>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</si>
  <si>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</si>
  <si>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</si>
  <si>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</si>
  <si>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</si>
  <si>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</si>
  <si>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</si>
  <si>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</si>
  <si>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</si>
  <si>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</si>
  <si>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</si>
  <si>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</si>
  <si>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</si>
  <si>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</si>
  <si>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</si>
  <si>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</si>
  <si>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</si>
  <si>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</si>
  <si>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</si>
  <si>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</si>
  <si>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</si>
  <si>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</si>
  <si>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</si>
  <si>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</si>
  <si>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</si>
  <si>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</si>
  <si>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</si>
  <si>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</si>
  <si>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</si>
  <si>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</si>
  <si>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</si>
  <si>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</si>
  <si>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</si>
  <si>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</si>
  <si>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</si>
  <si>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</si>
  <si>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</si>
  <si>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</si>
  <si>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</si>
  <si>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</si>
  <si>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</si>
  <si>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</si>
  <si>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</si>
  <si>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</si>
  <si>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</si>
  <si>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</si>
  <si>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</si>
  <si>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</si>
  <si>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</si>
  <si>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</si>
  <si>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</si>
  <si>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</si>
  <si>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</si>
  <si>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</si>
  <si>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</si>
  <si>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</si>
  <si>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</si>
  <si>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</si>
  <si>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</si>
  <si>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</si>
  <si>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</si>
  <si>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</si>
  <si>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</si>
  <si>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</si>
  <si>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</si>
  <si>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</si>
  <si>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</si>
  <si>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</si>
  <si>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</si>
  <si>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</si>
  <si>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</si>
  <si>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</si>
  <si>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</si>
  <si>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</si>
  <si>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</si>
  <si>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</si>
  <si>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</si>
  <si>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</si>
  <si>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</si>
  <si>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</si>
  <si>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</si>
  <si>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</si>
  <si>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</si>
  <si>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</si>
  <si>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</si>
  <si>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</si>
  <si>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</si>
  <si>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</si>
  <si>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</si>
  <si>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</si>
  <si>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</si>
  <si>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</si>
  <si>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</si>
  <si>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</si>
  <si>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</si>
  <si>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</si>
  <si>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</si>
  <si>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</si>
  <si>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</si>
  <si>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</si>
  <si>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</si>
  <si>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</si>
  <si>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</si>
  <si>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</si>
  <si>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</si>
  <si>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</si>
  <si>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</si>
  <si>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</si>
  <si>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</si>
  <si>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</si>
  <si>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</si>
  <si>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</si>
  <si>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</si>
  <si>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</si>
  <si>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</si>
  <si>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</si>
  <si>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</si>
  <si>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</si>
  <si>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</si>
  <si>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</si>
  <si>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</si>
  <si>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</si>
  <si>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</si>
  <si>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</si>
  <si>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</si>
  <si>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</si>
  <si>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</si>
  <si>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</si>
  <si>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</si>
  <si>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</si>
  <si>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</si>
  <si>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</si>
  <si>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</si>
  <si>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</si>
  <si>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</si>
  <si>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</si>
  <si>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</si>
  <si>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</si>
  <si>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</si>
  <si>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</si>
  <si>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</si>
  <si>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</si>
  <si>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</si>
  <si>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</si>
  <si>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</si>
  <si>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</si>
  <si>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</si>
  <si>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</si>
  <si>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</si>
  <si>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</si>
  <si>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</si>
  <si>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</si>
  <si>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</si>
  <si>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</si>
  <si>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</si>
  <si>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</si>
  <si>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</si>
  <si>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</si>
  <si>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</si>
  <si>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</si>
  <si>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</si>
  <si>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</si>
  <si>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</si>
  <si>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</si>
  <si>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</si>
  <si>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</si>
  <si>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</si>
  <si>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</si>
  <si>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</si>
  <si>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</si>
  <si>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</si>
  <si>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</si>
  <si>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</si>
  <si>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</si>
  <si>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</si>
  <si>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</si>
  <si>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</si>
  <si>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</si>
  <si>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</si>
  <si>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</si>
  <si>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</si>
  <si>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</si>
  <si>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</si>
  <si>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</si>
  <si>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</si>
  <si>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</si>
  <si>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</si>
  <si>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</si>
  <si>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</si>
  <si>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</si>
  <si>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</si>
  <si>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</si>
  <si>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</si>
  <si>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</si>
  <si>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</si>
  <si>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</si>
  <si>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</si>
  <si>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</si>
  <si>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</si>
  <si>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</si>
  <si>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</si>
  <si>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</si>
  <si>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</si>
  <si>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</si>
  <si>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</si>
  <si>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</si>
  <si>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</si>
  <si>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</si>
  <si>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</si>
  <si>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</si>
  <si>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</si>
  <si>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</si>
  <si>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</si>
  <si>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</si>
  <si>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</si>
  <si>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</si>
  <si>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</si>
  <si>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</si>
  <si>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</si>
  <si>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</si>
  <si>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</si>
  <si>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</si>
  <si>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</si>
  <si>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</si>
  <si>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</si>
  <si>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</si>
  <si>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</si>
  <si>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</si>
  <si>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</si>
  <si>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</si>
  <si>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</si>
  <si>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</si>
  <si>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</si>
  <si>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</si>
  <si>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</si>
  <si>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</si>
  <si>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</si>
  <si>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</si>
  <si>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</si>
  <si>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</si>
  <si>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</si>
  <si>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</si>
  <si>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</si>
  <si>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</si>
  <si>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</si>
  <si>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</si>
  <si>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</si>
  <si>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</si>
  <si>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</si>
  <si>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</si>
  <si>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</si>
  <si>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</si>
  <si>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</si>
  <si>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</si>
  <si>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</si>
  <si>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</si>
  <si>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</si>
  <si>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</si>
  <si>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</si>
  <si>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</si>
  <si>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</si>
  <si>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</si>
  <si>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</si>
  <si>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</si>
  <si>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</si>
  <si>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</si>
  <si>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</si>
  <si>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</si>
  <si>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</si>
  <si>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</si>
  <si>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</si>
  <si>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</si>
  <si>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</si>
  <si>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</si>
  <si>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</si>
  <si>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</si>
  <si>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</si>
  <si>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</si>
  <si>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</si>
  <si>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</si>
  <si>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</si>
  <si>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</si>
  <si>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</si>
  <si>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</si>
  <si>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</si>
  <si>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</si>
  <si>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</si>
  <si>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</si>
  <si>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</si>
  <si>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</si>
  <si>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</si>
  <si>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</si>
  <si>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</si>
  <si>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</si>
  <si>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</si>
  <si>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</si>
  <si>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</si>
  <si>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</si>
  <si>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</si>
  <si>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</si>
  <si>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</si>
  <si>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</si>
  <si>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</si>
  <si>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</si>
  <si>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</si>
  <si>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</si>
  <si>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</si>
  <si>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</si>
  <si>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</si>
  <si>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</si>
  <si>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</si>
  <si>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</si>
  <si>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</si>
  <si>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</si>
  <si>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</si>
  <si>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</si>
  <si>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</si>
  <si>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</si>
  <si>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</si>
  <si>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</si>
  <si>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</si>
  <si>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</si>
  <si>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</si>
  <si>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</si>
  <si>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</si>
  <si>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</si>
  <si>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</si>
  <si>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</si>
  <si>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</si>
  <si>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</si>
  <si>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</si>
  <si>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</si>
  <si>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</si>
  <si>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</si>
  <si>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</si>
  <si>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</si>
  <si>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</si>
  <si>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</si>
  <si>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</si>
  <si>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</si>
  <si>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</si>
  <si>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</si>
  <si>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</si>
  <si>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</si>
  <si>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</si>
  <si>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</si>
  <si>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</si>
  <si>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</si>
  <si>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</si>
  <si>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</si>
  <si>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</si>
  <si>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</si>
  <si>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</si>
  <si>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</si>
  <si>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</si>
  <si>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</si>
  <si>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</si>
  <si>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</si>
  <si>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</si>
  <si>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</si>
  <si>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</si>
  <si>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</si>
  <si>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</si>
  <si>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</si>
  <si>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</si>
  <si>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</si>
  <si>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</si>
  <si>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</si>
  <si>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</si>
  <si>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</si>
  <si>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</si>
  <si>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</si>
  <si>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</si>
  <si>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</si>
  <si>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</si>
  <si>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</si>
  <si>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</si>
  <si>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</si>
  <si>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</si>
  <si>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</si>
  <si>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</si>
  <si>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</si>
  <si>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</si>
  <si>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</si>
  <si>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</si>
  <si>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</si>
  <si>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</si>
  <si>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</si>
  <si>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</si>
  <si>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</si>
  <si>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</si>
  <si>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</si>
  <si>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</si>
  <si>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</si>
  <si>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</si>
  <si>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</si>
  <si>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</si>
  <si>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</si>
  <si>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</si>
  <si>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</si>
  <si>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</si>
  <si>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</si>
  <si>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</si>
  <si>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</si>
  <si>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</si>
  <si>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</si>
  <si>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</si>
  <si>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</si>
  <si>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</si>
  <si>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</si>
  <si>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</si>
  <si>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</si>
  <si>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</si>
  <si>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</si>
  <si>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</si>
  <si>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</si>
  <si>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</si>
  <si>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</si>
  <si>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</si>
  <si>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</si>
  <si>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</si>
  <si>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</si>
  <si>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</si>
  <si>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</si>
  <si>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</si>
  <si>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</si>
  <si>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</si>
  <si>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</si>
  <si>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</si>
  <si>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</si>
  <si>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</si>
  <si>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</si>
  <si>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</si>
  <si>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</si>
  <si>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</si>
  <si>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</si>
  <si>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</si>
  <si>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</si>
  <si>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</si>
  <si>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</si>
  <si>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</si>
  <si>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</si>
  <si>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</si>
  <si>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</si>
  <si>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</si>
  <si>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</si>
  <si>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</si>
  <si>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</si>
  <si>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</si>
  <si>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</si>
  <si>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</si>
  <si>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</si>
  <si>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</si>
  <si>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</si>
  <si>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</si>
  <si>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</si>
  <si>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</si>
  <si>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</si>
  <si>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</si>
  <si>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</si>
  <si>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</si>
  <si>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</si>
  <si>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</si>
  <si>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</si>
  <si>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</si>
  <si>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</si>
  <si>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</si>
  <si>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</si>
  <si>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</si>
  <si>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</si>
  <si>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</si>
  <si>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</si>
  <si>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</si>
  <si>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</si>
  <si>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</si>
  <si>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</si>
  <si>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</si>
  <si>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</si>
  <si>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</si>
  <si>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</si>
  <si>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</si>
  <si>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</si>
  <si>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</si>
  <si>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</si>
  <si>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</si>
  <si>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</si>
  <si>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</si>
  <si>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</si>
  <si>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</si>
  <si>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</si>
  <si>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</si>
  <si>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</si>
  <si>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</si>
  <si>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</si>
  <si>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</si>
  <si>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</si>
  <si>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</si>
  <si>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</si>
  <si>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</si>
  <si>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</si>
  <si>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</si>
  <si>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</si>
  <si>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</si>
  <si>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</si>
  <si>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</si>
  <si>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</si>
  <si>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</si>
  <si>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</si>
  <si>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</si>
  <si>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</si>
  <si>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</si>
  <si>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</si>
  <si>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</si>
  <si>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</si>
  <si>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</si>
  <si>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</si>
  <si>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</si>
  <si>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</si>
  <si>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</si>
  <si>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</si>
  <si>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</si>
  <si>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</si>
  <si>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</si>
  <si>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</si>
  <si>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</si>
  <si>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</si>
  <si>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</si>
  <si>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</si>
  <si>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</si>
  <si>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</si>
  <si>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</si>
  <si>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</si>
  <si>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</si>
  <si>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</si>
  <si>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</si>
  <si>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</si>
  <si>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</si>
  <si>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</si>
  <si>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</si>
  <si>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</si>
  <si>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</si>
  <si>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</si>
  <si>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</si>
  <si>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</si>
  <si>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</si>
  <si>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</si>
  <si>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</si>
  <si>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</si>
  <si>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</si>
  <si>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</si>
  <si>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</si>
  <si>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</si>
  <si>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</si>
  <si>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</si>
  <si>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</si>
  <si>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</si>
  <si>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</si>
  <si>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</si>
  <si>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</si>
  <si>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</si>
  <si>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</si>
  <si>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</si>
  <si>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</si>
  <si>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</si>
  <si>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</si>
  <si>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</si>
  <si>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</si>
  <si>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</si>
  <si>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</si>
  <si>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</si>
  <si>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</si>
  <si>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</si>
  <si>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</si>
  <si>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</si>
  <si>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</si>
  <si>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</si>
  <si>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</si>
  <si>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</si>
  <si>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</si>
  <si>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</si>
  <si>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</si>
  <si>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</si>
  <si>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</si>
  <si>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</si>
  <si>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</si>
  <si>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</si>
  <si>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</si>
  <si>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</si>
  <si>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</si>
  <si>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</si>
  <si>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</si>
  <si>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</si>
  <si>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</si>
  <si>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</si>
  <si>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</si>
  <si>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</si>
  <si>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</si>
  <si>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</si>
  <si>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</si>
  <si>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</si>
  <si>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</si>
  <si>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</si>
  <si>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</si>
  <si>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</si>
  <si>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</si>
  <si>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</si>
  <si>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</si>
  <si>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</si>
  <si>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</si>
  <si>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</si>
  <si>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</si>
  <si>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</si>
  <si>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</si>
  <si>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</si>
  <si>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</si>
  <si>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</si>
  <si>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</si>
  <si>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</si>
  <si>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</si>
  <si>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</si>
  <si>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</si>
  <si>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</si>
  <si>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</si>
  <si>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</si>
  <si>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</si>
  <si>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</si>
  <si>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</si>
  <si>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</si>
  <si>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</si>
  <si>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</si>
  <si>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</si>
  <si>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</si>
  <si>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</si>
  <si>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</si>
  <si>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</si>
  <si>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</si>
  <si>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</si>
  <si>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</si>
  <si>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</si>
  <si>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</si>
  <si>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</si>
  <si>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</si>
  <si>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</si>
  <si>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</si>
  <si>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</si>
  <si>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</si>
  <si>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</si>
  <si>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</si>
  <si>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</si>
  <si>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</si>
  <si>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</si>
  <si>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</si>
  <si>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</si>
  <si>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</si>
  <si>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</si>
  <si>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</si>
  <si>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</si>
  <si>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</si>
  <si>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</si>
  <si>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</si>
  <si>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</si>
  <si>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</si>
  <si>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</si>
  <si>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</si>
  <si>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</si>
  <si>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</si>
  <si>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</si>
  <si>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</si>
  <si>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</si>
  <si>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</si>
  <si>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</si>
  <si>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</si>
  <si>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</si>
  <si>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</si>
  <si>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</si>
  <si>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</si>
  <si>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</si>
  <si>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</si>
  <si>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</si>
  <si>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</si>
  <si>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</si>
  <si>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</si>
  <si>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</si>
  <si>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</si>
  <si>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</si>
  <si>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</si>
  <si>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</si>
  <si>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</si>
  <si>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</si>
  <si>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</si>
  <si>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</si>
  <si>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</si>
  <si>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</si>
  <si>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</si>
  <si>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</si>
  <si>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</si>
  <si>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</si>
  <si>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</si>
  <si>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</si>
  <si>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</si>
  <si>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</si>
  <si>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</si>
  <si>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</si>
  <si>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</si>
  <si>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</si>
  <si>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</si>
  <si>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</si>
  <si>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</si>
  <si>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</si>
  <si>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</si>
  <si>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</si>
  <si>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</si>
  <si>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</si>
  <si>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</si>
  <si>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</si>
  <si>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</si>
  <si>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</si>
  <si>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</si>
  <si>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</si>
  <si>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</si>
  <si>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</si>
  <si>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</si>
  <si>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</si>
  <si>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</si>
  <si>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</si>
  <si>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</si>
  <si>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</si>
  <si>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</si>
  <si>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</si>
  <si>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</si>
  <si>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</si>
  <si>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</si>
  <si>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</si>
  <si>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</si>
  <si>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</si>
  <si>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</si>
  <si>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</si>
  <si>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</si>
  <si>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</si>
  <si>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</si>
  <si>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</si>
  <si>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</si>
  <si>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</si>
  <si>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</si>
  <si>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</si>
  <si>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</si>
  <si>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</si>
  <si>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</si>
  <si>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</si>
  <si>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</si>
  <si>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</si>
  <si>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</si>
  <si>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</si>
  <si>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</si>
  <si>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</si>
  <si>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</si>
  <si>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</si>
  <si>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</si>
  <si>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</si>
  <si>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</si>
  <si>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</si>
  <si>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</si>
  <si>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</si>
  <si>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</si>
  <si>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</si>
  <si>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</si>
  <si>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</si>
  <si>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</si>
  <si>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</si>
  <si>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</si>
  <si>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</si>
  <si>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</si>
  <si>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</si>
  <si>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</si>
  <si>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</si>
  <si>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</si>
  <si>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</si>
  <si>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</si>
  <si>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</si>
  <si>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</si>
  <si>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</si>
  <si>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</si>
  <si>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</si>
  <si>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</si>
  <si>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</si>
  <si>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</si>
  <si>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</si>
  <si>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</si>
  <si>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</si>
  <si>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</si>
  <si>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</si>
  <si>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</si>
  <si>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</si>
  <si>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</si>
  <si>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</si>
  <si>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</si>
  <si>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</si>
  <si>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</si>
  <si>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</si>
  <si>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</si>
  <si>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</si>
  <si>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</si>
  <si>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</si>
  <si>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</si>
  <si>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</si>
  <si>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</si>
  <si>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</si>
  <si>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</si>
  <si>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</si>
  <si>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</si>
  <si>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</si>
  <si>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</si>
  <si>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</si>
  <si>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</si>
  <si>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</si>
  <si>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</si>
  <si>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</si>
  <si>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</si>
  <si>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</si>
  <si>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</si>
  <si>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</si>
  <si>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</si>
  <si>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</si>
  <si>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</si>
  <si>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</si>
  <si>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</si>
  <si>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</si>
  <si>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</si>
  <si>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</si>
  <si>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</si>
  <si>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</si>
  <si>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</si>
  <si>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</si>
  <si>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</si>
  <si>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</si>
  <si>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</si>
  <si>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</si>
  <si>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</si>
  <si>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</si>
  <si>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</si>
  <si>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</si>
  <si>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</si>
  <si>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</si>
  <si>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</si>
  <si>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</si>
  <si>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</si>
  <si>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</si>
  <si>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</si>
  <si>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</si>
  <si>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</si>
  <si>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</si>
  <si>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</si>
  <si>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</si>
  <si>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</si>
  <si>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</si>
  <si>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</si>
  <si>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</si>
  <si>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</si>
  <si>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</si>
  <si>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</si>
  <si>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</si>
  <si>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</si>
  <si>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</si>
  <si>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</si>
  <si>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</si>
  <si>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</si>
  <si>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</si>
  <si>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</si>
  <si>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</si>
  <si>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</si>
  <si>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</si>
  <si>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</si>
  <si>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</si>
  <si>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</si>
  <si>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</si>
  <si>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</si>
  <si>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</si>
  <si>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</si>
  <si>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</si>
  <si>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</si>
  <si>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</si>
  <si>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</si>
  <si>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</si>
  <si>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</si>
  <si>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</si>
  <si>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</si>
  <si>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</si>
  <si>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</si>
  <si>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</si>
  <si>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</si>
  <si>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</si>
  <si>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</si>
  <si>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</si>
  <si>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</si>
  <si>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</si>
  <si>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</si>
  <si>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</si>
  <si>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</si>
  <si>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</si>
  <si>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</si>
  <si>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</si>
  <si>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</si>
  <si>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</si>
  <si>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</si>
  <si>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</si>
  <si>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</si>
  <si>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</si>
  <si>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</si>
  <si>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</si>
  <si>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</si>
  <si>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</si>
  <si>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</si>
  <si>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</si>
  <si>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</si>
  <si>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</si>
  <si>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</si>
  <si>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</si>
  <si>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</si>
  <si>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</si>
  <si>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</si>
  <si>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</si>
  <si>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</si>
  <si>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</si>
  <si>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</si>
  <si>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</si>
  <si>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</si>
  <si>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</si>
  <si>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</si>
  <si>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</si>
  <si>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</si>
  <si>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</si>
  <si>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</si>
  <si>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</si>
  <si>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</si>
  <si>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</si>
  <si>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</si>
  <si>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</si>
  <si>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</si>
  <si>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</si>
  <si>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</si>
  <si>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</si>
  <si>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</si>
  <si>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</si>
  <si>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</si>
  <si>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</si>
  <si>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</si>
  <si>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</si>
  <si>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</si>
  <si>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</si>
  <si>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</si>
  <si>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</si>
  <si>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</si>
  <si>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</si>
  <si>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</si>
  <si>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</si>
  <si>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</si>
  <si>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</si>
  <si>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</si>
  <si>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</si>
  <si>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</si>
  <si>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</si>
  <si>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</si>
  <si>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</si>
  <si>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</si>
  <si>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</si>
  <si>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</si>
  <si>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</si>
  <si>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</si>
  <si>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</si>
  <si>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</si>
  <si>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</si>
  <si>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</si>
  <si>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</si>
  <si>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</si>
  <si>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</si>
  <si>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</si>
  <si>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</si>
  <si>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</si>
  <si>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</si>
  <si>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</si>
  <si>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</si>
  <si>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</si>
  <si>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</si>
  <si>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</si>
  <si>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</si>
  <si>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</si>
  <si>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</si>
  <si>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</si>
  <si>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</si>
  <si>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</si>
  <si>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</si>
  <si>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</si>
  <si>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</si>
  <si>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</si>
  <si>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</si>
  <si>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</si>
  <si>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</si>
  <si>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</si>
  <si>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</si>
  <si>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</si>
  <si>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</si>
  <si>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</si>
  <si>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</si>
  <si>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</si>
  <si>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</si>
  <si>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</si>
  <si>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</si>
  <si>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</si>
  <si>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</si>
  <si>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</si>
  <si>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</si>
  <si>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</si>
  <si>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</si>
  <si>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</si>
  <si>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</si>
  <si>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</si>
  <si>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</si>
  <si>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</si>
  <si>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</si>
  <si>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</si>
  <si>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</si>
  <si>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</si>
  <si>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</si>
  <si>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</si>
  <si>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</si>
  <si>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</si>
  <si>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</si>
  <si>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</si>
  <si>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</si>
  <si>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</si>
  <si>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</si>
  <si>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</si>
  <si>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</si>
  <si>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</si>
  <si>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</si>
  <si>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</si>
  <si>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</si>
  <si>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</si>
  <si>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</si>
  <si>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</si>
  <si>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</si>
  <si>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</si>
  <si>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</si>
  <si>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</si>
  <si>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</si>
  <si>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</si>
  <si>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</si>
  <si>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</si>
  <si>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</si>
  <si>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</si>
  <si>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</si>
  <si>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</si>
  <si>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</si>
  <si>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</si>
  <si>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</si>
  <si>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</si>
  <si>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</si>
  <si>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</si>
  <si>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</si>
  <si>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</si>
  <si>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</si>
  <si>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</si>
  <si>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</si>
  <si>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</si>
  <si>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</si>
  <si>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</si>
  <si>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</si>
  <si>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</si>
  <si>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</si>
  <si>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</si>
  <si>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</si>
  <si>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</si>
  <si>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</si>
  <si>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</si>
  <si>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</si>
  <si>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</si>
  <si>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</si>
  <si>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</si>
  <si>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</si>
  <si>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</si>
  <si>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</si>
  <si>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</si>
  <si>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</si>
  <si>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</si>
  <si>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</si>
  <si>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</si>
  <si>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</si>
  <si>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</si>
  <si>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</si>
  <si>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</si>
  <si>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</si>
  <si>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</si>
  <si>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</si>
  <si>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</si>
  <si>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</si>
  <si>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</si>
  <si>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</si>
  <si>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</si>
  <si>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</si>
  <si>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</si>
  <si>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</si>
  <si>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</si>
  <si>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</si>
  <si>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</si>
  <si>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</si>
  <si>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</si>
  <si>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</si>
  <si>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</si>
  <si>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</si>
  <si>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</si>
  <si>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</si>
  <si>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</si>
  <si>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</si>
  <si>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</si>
  <si>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</si>
  <si>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</si>
  <si>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</si>
  <si>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</si>
  <si>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</si>
  <si>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</si>
  <si>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</si>
  <si>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</si>
  <si>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</si>
  <si>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</si>
  <si>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</si>
  <si>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</si>
  <si>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</si>
  <si>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</si>
  <si>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</si>
  <si>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</si>
  <si>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</si>
  <si>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</si>
  <si>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</si>
  <si>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</si>
  <si>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</si>
  <si>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</si>
  <si>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</si>
  <si>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</si>
  <si>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</si>
  <si>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</si>
  <si>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</si>
  <si>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</si>
  <si>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</si>
  <si>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</si>
  <si>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</si>
  <si>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</si>
  <si>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</si>
  <si>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</si>
  <si>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</si>
  <si>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</si>
  <si>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</si>
  <si>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</si>
  <si>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</si>
  <si>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</si>
  <si>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</si>
  <si>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</si>
  <si>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</si>
  <si>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</si>
  <si>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</si>
  <si>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</si>
  <si>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</si>
  <si>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</si>
  <si>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</si>
  <si>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</si>
  <si>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</si>
  <si>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</si>
  <si>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</si>
  <si>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</si>
  <si>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</si>
  <si>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</si>
  <si>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</si>
  <si>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</si>
  <si>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</si>
  <si>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</si>
  <si>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</si>
  <si>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</si>
  <si>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</si>
  <si>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</si>
  <si>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</si>
  <si>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</si>
  <si>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</si>
  <si>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</si>
  <si>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</si>
  <si>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</si>
  <si>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</si>
  <si>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</si>
  <si>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</si>
  <si>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</si>
  <si>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</si>
  <si>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</si>
  <si>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</si>
  <si>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</si>
  <si>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</si>
  <si>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</si>
  <si>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</si>
  <si>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</si>
  <si>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</si>
  <si>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</si>
  <si>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</si>
  <si>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</si>
  <si>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</si>
  <si>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</si>
  <si>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</si>
  <si>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</si>
  <si>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</si>
  <si>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</si>
  <si>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</si>
  <si>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</si>
  <si>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</si>
  <si>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</si>
  <si>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</si>
  <si>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</si>
  <si>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</si>
  <si>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</si>
  <si>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</si>
  <si>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</si>
  <si>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</si>
  <si>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</si>
  <si>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</si>
  <si>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</si>
  <si>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</si>
  <si>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</si>
  <si>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</si>
  <si>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</si>
  <si>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</si>
  <si>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</si>
  <si>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</si>
  <si>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</si>
  <si>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</si>
  <si>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</si>
  <si>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</si>
  <si>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</si>
  <si>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</si>
  <si>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</si>
  <si>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</si>
  <si>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</si>
  <si>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</si>
  <si>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</si>
  <si>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</si>
  <si>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</si>
  <si>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</si>
  <si>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</si>
  <si>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</si>
  <si>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</si>
  <si>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</si>
  <si>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</si>
  <si>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</si>
  <si>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</si>
  <si>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</si>
  <si>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</si>
  <si>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</si>
  <si>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</si>
  <si>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</si>
  <si>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</si>
  <si>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</si>
  <si>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</si>
  <si>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</si>
  <si>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</si>
  <si>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</si>
  <si>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</si>
  <si>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</si>
  <si>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</si>
  <si>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</si>
  <si>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</si>
  <si>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</si>
  <si>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</si>
  <si>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</si>
  <si>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</si>
  <si>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</si>
  <si>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</si>
  <si>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</si>
  <si>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</si>
  <si>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</si>
  <si>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</si>
  <si>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</si>
  <si>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</si>
  <si>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</si>
  <si>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</si>
  <si>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</si>
  <si>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</si>
  <si>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</si>
  <si>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</si>
  <si>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</si>
  <si>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</si>
  <si>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</si>
  <si>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</si>
  <si>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</si>
  <si>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</si>
  <si>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</si>
  <si>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</si>
  <si>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</si>
  <si>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</si>
  <si>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</si>
  <si>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</si>
  <si>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</si>
  <si>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</si>
  <si>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</si>
  <si>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</si>
  <si>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</si>
  <si>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</si>
  <si>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</si>
  <si>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</si>
  <si>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</si>
  <si>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</si>
  <si>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</si>
  <si>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</si>
  <si>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</si>
  <si>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</si>
  <si>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</si>
  <si>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</si>
  <si>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</si>
  <si>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</si>
  <si>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</si>
  <si>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</si>
  <si>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</si>
  <si>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</si>
  <si>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</si>
  <si>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</si>
  <si>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</si>
  <si>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</si>
  <si>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</si>
  <si>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</si>
  <si>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</si>
  <si>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</si>
  <si>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</si>
  <si>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</si>
  <si>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</si>
  <si>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</si>
  <si>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</si>
  <si>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</si>
  <si>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</si>
  <si>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</si>
  <si>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</si>
  <si>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</si>
  <si>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</si>
  <si>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</si>
  <si>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</si>
  <si>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</si>
  <si>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</si>
  <si>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</si>
  <si>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</si>
  <si>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</si>
  <si>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</si>
  <si>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</si>
  <si>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</si>
  <si>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</si>
  <si>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</si>
  <si>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</si>
  <si>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</si>
  <si>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</si>
  <si>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</si>
  <si>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</si>
  <si>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</si>
  <si>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</si>
  <si>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</si>
  <si>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</si>
  <si>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</si>
  <si>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</si>
  <si>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</si>
  <si>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</si>
  <si>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</si>
  <si>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</si>
  <si>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</si>
  <si>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</si>
  <si>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</si>
  <si>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</si>
  <si>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</si>
  <si>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</si>
  <si>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</si>
  <si>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</si>
  <si>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</si>
  <si>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</si>
  <si>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</si>
  <si>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</si>
  <si>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</si>
  <si>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</si>
  <si>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</si>
  <si>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</si>
  <si>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</si>
  <si>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</si>
  <si>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</si>
  <si>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</si>
  <si>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</si>
  <si>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</si>
  <si>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</si>
  <si>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</si>
  <si>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</si>
  <si>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</si>
  <si>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</si>
  <si>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</si>
  <si>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</si>
  <si>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</si>
  <si>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</si>
  <si>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</si>
  <si>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</si>
  <si>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</si>
  <si>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</si>
  <si>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</si>
  <si>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</si>
  <si>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</si>
  <si>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</si>
  <si>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</si>
  <si>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</si>
  <si>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</si>
  <si>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</si>
  <si>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</si>
  <si>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</si>
  <si>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</si>
  <si>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</si>
  <si>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</si>
  <si>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</si>
  <si>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</si>
  <si>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</si>
  <si>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</si>
  <si>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</si>
  <si>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</si>
  <si>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</si>
  <si>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</si>
  <si>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</si>
  <si>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</si>
  <si>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</si>
  <si>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</si>
  <si>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</si>
  <si>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</si>
  <si>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</si>
  <si>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</si>
  <si>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</si>
  <si>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</si>
  <si>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</si>
  <si>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</si>
  <si>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</si>
  <si>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</si>
  <si>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</si>
  <si>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</si>
  <si>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</si>
  <si>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</si>
  <si>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</si>
  <si>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</si>
  <si>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</si>
  <si>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</si>
  <si>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</si>
  <si>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</si>
  <si>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</si>
  <si>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</si>
  <si>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</si>
  <si>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</si>
  <si>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</si>
  <si>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</si>
  <si>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</si>
  <si>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</si>
  <si>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</si>
  <si>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</si>
  <si>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</si>
  <si>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</si>
  <si>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</si>
  <si>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</si>
  <si>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</si>
  <si>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</si>
  <si>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</si>
  <si>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</si>
  <si>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</si>
  <si>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</si>
  <si>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</si>
  <si>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</si>
  <si>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</si>
  <si>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</si>
  <si>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</si>
  <si>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</si>
  <si>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</si>
  <si>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</si>
  <si>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</si>
  <si>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</si>
  <si>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</si>
  <si>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</si>
  <si>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</si>
  <si>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</si>
  <si>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</si>
  <si>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</si>
  <si>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</si>
  <si>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</si>
  <si>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</si>
  <si>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</si>
  <si>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</si>
  <si>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</si>
  <si>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</si>
  <si>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</si>
  <si>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</si>
  <si>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</si>
  <si>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</si>
  <si>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</si>
  <si>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</si>
  <si>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</si>
  <si>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</si>
  <si>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</si>
  <si>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</si>
  <si>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</si>
  <si>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</si>
  <si>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</si>
  <si>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</si>
  <si>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</si>
  <si>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</si>
  <si>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</si>
  <si>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</si>
  <si>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</si>
  <si>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</si>
  <si>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</si>
  <si>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</si>
  <si>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</si>
  <si>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</si>
  <si>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</si>
  <si>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</si>
  <si>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</si>
  <si>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</si>
  <si>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</si>
  <si>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</si>
  <si>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</si>
  <si>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</si>
  <si>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</si>
  <si>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</si>
  <si>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</si>
  <si>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</si>
  <si>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</si>
  <si>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</si>
  <si>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</si>
  <si>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</si>
  <si>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</si>
  <si>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</si>
  <si>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</si>
  <si>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</si>
  <si>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</si>
  <si>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</si>
  <si>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</si>
  <si>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</si>
  <si>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</si>
  <si>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</si>
  <si>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</si>
  <si>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</si>
  <si>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</si>
  <si>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</si>
  <si>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</si>
  <si>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</si>
  <si>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</si>
  <si>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</si>
  <si>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</si>
  <si>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</si>
  <si>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</si>
  <si>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</si>
  <si>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</si>
  <si>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</si>
  <si>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</si>
  <si>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</si>
  <si>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</si>
  <si>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</si>
  <si>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</si>
  <si>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</si>
  <si>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</si>
  <si>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</si>
  <si>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</si>
  <si>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</si>
  <si>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</si>
  <si>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</si>
  <si>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</si>
  <si>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</si>
  <si>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</si>
  <si>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</si>
  <si>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</si>
  <si>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</si>
  <si>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</si>
  <si>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</si>
  <si>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</si>
  <si>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</si>
  <si>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</si>
  <si>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</si>
  <si>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</si>
  <si>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</si>
  <si>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</si>
  <si>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</si>
  <si>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</si>
  <si>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</si>
  <si>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</si>
  <si>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</si>
  <si>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</si>
  <si>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</si>
  <si>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</si>
  <si>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</si>
  <si>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</si>
  <si>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</si>
  <si>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</si>
  <si>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</si>
  <si>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</si>
  <si>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</si>
  <si>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</si>
  <si>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</si>
  <si>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</si>
  <si>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</si>
  <si>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</si>
  <si>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</si>
  <si>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</si>
  <si>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</si>
  <si>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</si>
  <si>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</si>
  <si>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</si>
  <si>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</si>
  <si>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</si>
  <si>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</si>
  <si>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</si>
  <si>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</si>
  <si>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</si>
  <si>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</si>
  <si>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</si>
  <si>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</si>
  <si>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</si>
  <si>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</si>
  <si>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</si>
  <si>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</si>
  <si>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</si>
  <si>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</si>
  <si>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</si>
  <si>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</si>
  <si>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</si>
  <si>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</si>
  <si>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</si>
  <si>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</si>
  <si>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</si>
  <si>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</si>
  <si>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</si>
  <si>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</si>
  <si>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</si>
  <si>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</si>
  <si>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</si>
  <si>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</si>
  <si>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</si>
  <si>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</si>
  <si>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</si>
  <si>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</si>
  <si>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</si>
  <si>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</si>
  <si>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</si>
  <si>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</si>
  <si>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</si>
  <si>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</si>
  <si>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</si>
  <si>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</si>
  <si>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</si>
  <si>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</si>
  <si>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</si>
  <si>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</si>
  <si>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</si>
  <si>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</si>
  <si>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</si>
  <si>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</si>
  <si>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</si>
  <si>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</si>
  <si>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</si>
  <si>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</si>
  <si>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</si>
  <si>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</si>
  <si>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</si>
  <si>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</si>
  <si>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</si>
  <si>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</si>
  <si>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</si>
  <si>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</si>
  <si>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</si>
  <si>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</si>
  <si>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</si>
  <si>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</si>
  <si>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</si>
  <si>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</si>
  <si>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</si>
  <si>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</si>
  <si>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</si>
  <si>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</si>
  <si>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</si>
  <si>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</si>
  <si>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</si>
  <si>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</si>
  <si>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</si>
  <si>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</si>
  <si>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</si>
  <si>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</si>
  <si>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</si>
  <si>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</si>
  <si>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</si>
  <si>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</si>
  <si>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</si>
  <si>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</si>
  <si>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</si>
  <si>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</si>
  <si>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</si>
  <si>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</si>
  <si>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</si>
  <si>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</si>
  <si>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</si>
  <si>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</si>
  <si>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</si>
  <si>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</si>
  <si>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</si>
  <si>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</si>
  <si>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</si>
  <si>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</si>
  <si>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</si>
  <si>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</si>
  <si>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</si>
  <si>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</si>
  <si>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</si>
  <si>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</si>
  <si>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</si>
  <si>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</si>
  <si>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</si>
  <si>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</si>
  <si>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</si>
  <si>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</si>
  <si>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</si>
  <si>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</si>
  <si>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</si>
  <si>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</si>
  <si>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</si>
  <si>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</si>
  <si>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</si>
  <si>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</si>
  <si>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</si>
  <si>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</si>
  <si>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</si>
  <si>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</si>
  <si>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</si>
  <si>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</si>
  <si>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</si>
  <si>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</si>
  <si>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</si>
  <si>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</si>
  <si>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</si>
  <si>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</si>
  <si>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</si>
  <si>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</si>
  <si>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</si>
  <si>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</si>
  <si>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</si>
  <si>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</si>
  <si>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</si>
  <si>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</si>
  <si>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</si>
  <si>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</si>
  <si>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</si>
  <si>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</si>
  <si>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</si>
  <si>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</si>
  <si>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</si>
  <si>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</si>
  <si>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</si>
  <si>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</si>
  <si>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</si>
  <si>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</si>
  <si>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</si>
  <si>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</si>
  <si>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</si>
  <si>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</si>
  <si>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</si>
  <si>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</si>
  <si>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</si>
  <si>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</si>
  <si>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</si>
  <si>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</si>
  <si>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</si>
  <si>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</si>
  <si>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</si>
  <si>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</si>
  <si>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</si>
  <si>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</si>
  <si>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</si>
  <si>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</si>
  <si>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</si>
  <si>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</si>
  <si>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</si>
  <si>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</si>
  <si>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</si>
  <si>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</si>
  <si>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</si>
  <si>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</si>
  <si>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</si>
  <si>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</si>
  <si>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</si>
  <si>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</si>
  <si>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</si>
  <si>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</si>
  <si>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</si>
  <si>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</si>
  <si>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</si>
  <si>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</si>
  <si>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</si>
  <si>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</si>
  <si>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</si>
  <si>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</si>
  <si>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</si>
  <si>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</si>
  <si>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</si>
  <si>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</si>
  <si>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</si>
  <si>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</si>
  <si>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</si>
  <si>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</si>
  <si>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</si>
  <si>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</si>
  <si>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</si>
  <si>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</si>
  <si>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</si>
  <si>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</si>
  <si>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</si>
  <si>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</si>
  <si>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</si>
  <si>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</si>
  <si>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</si>
  <si>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</si>
  <si>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</si>
  <si>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</si>
  <si>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</si>
  <si>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</si>
  <si>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</si>
  <si>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</si>
  <si>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</si>
  <si>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</si>
  <si>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</si>
  <si>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</si>
  <si>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</si>
  <si>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</si>
  <si>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</si>
  <si>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</si>
  <si>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</si>
  <si>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</si>
  <si>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</si>
  <si>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</si>
  <si>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</si>
  <si>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</si>
  <si>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</si>
  <si>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</si>
  <si>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</si>
  <si>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</si>
  <si>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</si>
  <si>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</si>
  <si>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</si>
  <si>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</si>
  <si>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</si>
  <si>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</si>
  <si>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</si>
  <si>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</si>
  <si>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</si>
  <si>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</si>
  <si>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</si>
  <si>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</si>
  <si>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</si>
  <si>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</si>
  <si>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</si>
  <si>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</si>
  <si>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</si>
  <si>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</si>
  <si>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</si>
  <si>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</si>
  <si>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</si>
  <si>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</si>
  <si>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</si>
  <si>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</si>
  <si>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</si>
  <si>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</si>
  <si>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</si>
  <si>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</si>
  <si>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</si>
  <si>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</si>
  <si>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</si>
  <si>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</si>
  <si>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</si>
  <si>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</si>
  <si>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</si>
  <si>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</si>
  <si>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</si>
  <si>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</si>
  <si>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</si>
  <si>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</si>
  <si>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</si>
  <si>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</si>
  <si>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</si>
  <si>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</si>
  <si>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</si>
  <si>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</si>
  <si>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</si>
  <si>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</si>
  <si>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</si>
  <si>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</si>
  <si>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</si>
  <si>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</si>
  <si>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</si>
  <si>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</si>
  <si>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</si>
  <si>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</si>
  <si>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</si>
  <si>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</si>
  <si>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</si>
  <si>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</si>
  <si>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</si>
  <si>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</si>
  <si>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</si>
  <si>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</si>
  <si>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</si>
  <si>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</si>
  <si>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</si>
  <si>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</si>
  <si>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</si>
  <si>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</si>
  <si>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</si>
  <si>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</si>
  <si>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</si>
  <si>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</si>
  <si>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</si>
  <si>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</si>
  <si>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</si>
  <si>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</si>
  <si>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</si>
  <si>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</si>
  <si>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</si>
  <si>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</si>
  <si>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</si>
  <si>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</si>
  <si>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</si>
  <si>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</si>
  <si>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</si>
  <si>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</si>
  <si>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</si>
  <si>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</si>
  <si>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</si>
  <si>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</si>
  <si>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</si>
  <si>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</si>
  <si>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</si>
  <si>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</si>
  <si>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</si>
  <si>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</si>
  <si>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</si>
  <si>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</si>
  <si>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</si>
  <si>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</si>
  <si>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</si>
  <si>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</si>
  <si>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</si>
  <si>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</si>
  <si>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</si>
  <si>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</si>
  <si>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</si>
  <si>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</si>
  <si>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</si>
  <si>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</si>
  <si>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</si>
  <si>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</si>
  <si>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</si>
  <si>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</si>
  <si>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</si>
  <si>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</si>
  <si>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</si>
  <si>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</si>
  <si>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</si>
  <si>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</si>
  <si>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</si>
  <si>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</si>
  <si>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</si>
  <si>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</si>
  <si>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</si>
  <si>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</si>
  <si>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</si>
  <si>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</si>
  <si>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</si>
  <si>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</si>
  <si>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</si>
  <si>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</si>
  <si>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</si>
  <si>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</si>
  <si>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</si>
  <si>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</si>
  <si>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</si>
  <si>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</si>
  <si>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</si>
  <si>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</si>
  <si>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</si>
  <si>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</si>
  <si>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</si>
  <si>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</si>
  <si>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</si>
  <si>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</si>
  <si>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</si>
  <si>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</si>
  <si>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</si>
  <si>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</si>
  <si>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</si>
  <si>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</si>
  <si>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</si>
  <si>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</si>
  <si>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</si>
  <si>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</si>
  <si>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</si>
  <si>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</si>
  <si>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</si>
  <si>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</si>
  <si>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</si>
  <si>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</si>
  <si>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</si>
  <si>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</si>
  <si>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</si>
  <si>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</si>
  <si>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</si>
  <si>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</si>
  <si>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</si>
  <si>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</si>
  <si>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</si>
  <si>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</si>
  <si>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</si>
  <si>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</si>
  <si>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</si>
  <si>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</si>
  <si>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</si>
  <si>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</si>
  <si>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</si>
  <si>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</si>
  <si>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</si>
  <si>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</si>
  <si>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</si>
  <si>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</si>
  <si>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</si>
  <si>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</si>
  <si>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</si>
  <si>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</si>
  <si>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</si>
  <si>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</si>
  <si>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</si>
  <si>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</si>
  <si>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</si>
  <si>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</si>
  <si>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</si>
  <si>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</si>
  <si>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</si>
  <si>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</si>
  <si>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</si>
  <si>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</si>
  <si>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</si>
  <si>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</si>
  <si>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</si>
  <si>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</si>
  <si>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</si>
  <si>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</si>
  <si>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</si>
  <si>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</si>
  <si>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</si>
  <si>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</si>
  <si>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</si>
  <si>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</si>
  <si>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</si>
  <si>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</si>
  <si>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</si>
  <si>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</si>
  <si>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</si>
  <si>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</si>
  <si>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</si>
  <si>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</si>
  <si>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</si>
  <si>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</si>
  <si>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</si>
  <si>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</si>
  <si>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</si>
  <si>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</si>
  <si>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</si>
  <si>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</si>
  <si>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</si>
  <si>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</si>
  <si>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</si>
  <si>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</si>
  <si>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</si>
  <si>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</si>
  <si>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</si>
  <si>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</si>
  <si>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</si>
  <si>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</si>
  <si>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</si>
  <si>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</si>
  <si>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</si>
  <si>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</si>
  <si>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</si>
  <si>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</si>
  <si>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</si>
  <si>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</si>
  <si>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</si>
  <si>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</si>
  <si>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</si>
  <si>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</si>
  <si>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</si>
  <si>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</si>
  <si>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</si>
  <si>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</si>
  <si>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</si>
  <si>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</si>
  <si>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</si>
  <si>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</si>
  <si>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</si>
  <si>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</si>
  <si>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</si>
  <si>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</si>
  <si>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</si>
  <si>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</si>
  <si>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</si>
  <si>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</si>
  <si>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</si>
  <si>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</si>
  <si>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</si>
  <si>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</si>
  <si>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</si>
  <si>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</si>
  <si>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</si>
  <si>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</si>
  <si>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</si>
  <si>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</si>
  <si>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</si>
  <si>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</si>
  <si>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</si>
  <si>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</si>
  <si>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</si>
  <si>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</si>
  <si>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</si>
  <si>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</si>
  <si>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</si>
  <si>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</si>
  <si>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</si>
  <si>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</si>
  <si>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</si>
  <si>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</si>
  <si>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</si>
  <si>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</si>
  <si>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</si>
  <si>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</si>
  <si>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</si>
  <si>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</si>
  <si>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</si>
  <si>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</si>
  <si>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</si>
  <si>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</si>
  <si>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</si>
  <si>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</si>
  <si>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</si>
  <si>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</si>
  <si>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</si>
  <si>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</si>
  <si>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</si>
  <si>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</si>
  <si>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</si>
  <si>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</si>
  <si>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</si>
  <si>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</si>
  <si>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</si>
  <si>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</si>
  <si>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</si>
  <si>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</si>
  <si>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</si>
  <si>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</si>
  <si>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</si>
  <si>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</si>
  <si>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</si>
  <si>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</si>
  <si>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</si>
  <si>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</si>
  <si>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</si>
  <si>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</si>
  <si>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</si>
  <si>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</si>
  <si>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</si>
  <si>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</si>
  <si>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</si>
  <si>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</si>
  <si>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</si>
  <si>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</si>
  <si>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</si>
  <si>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</si>
  <si>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</si>
  <si>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</si>
  <si>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</si>
  <si>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</si>
  <si>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</si>
  <si>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</si>
  <si>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</si>
  <si>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</si>
  <si>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</si>
  <si>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</si>
  <si>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</si>
  <si>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</si>
  <si>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</si>
  <si>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</si>
  <si>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</si>
  <si>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</si>
  <si>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</si>
  <si>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</si>
  <si>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</si>
  <si>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</si>
  <si>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</si>
  <si>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</si>
  <si>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</si>
  <si>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</si>
  <si>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</si>
  <si>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</si>
  <si>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</si>
  <si>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</si>
  <si>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</si>
  <si>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</si>
  <si>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</si>
  <si>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</si>
  <si>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</si>
  <si>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</si>
  <si>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</si>
  <si>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</si>
  <si>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</si>
  <si>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</si>
  <si>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</si>
  <si>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</si>
  <si>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</si>
  <si>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</si>
  <si>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</si>
  <si>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</si>
  <si>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</si>
  <si>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</si>
  <si>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</si>
  <si>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</si>
  <si>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</si>
  <si>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</si>
  <si>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</si>
  <si>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</si>
  <si>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</si>
  <si>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</si>
  <si>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</si>
  <si>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</si>
  <si>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</si>
  <si>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</si>
  <si>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</si>
  <si>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</si>
  <si>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</si>
  <si>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</si>
  <si>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</si>
  <si>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</si>
  <si>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</si>
  <si>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</si>
  <si>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</si>
  <si>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</si>
  <si>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</si>
  <si>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</si>
  <si>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</si>
  <si>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</si>
  <si>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</si>
  <si>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</si>
  <si>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</si>
  <si>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</si>
  <si>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</si>
  <si>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</si>
  <si>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</si>
  <si>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</si>
  <si>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</si>
  <si>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</si>
  <si>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</si>
  <si>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</si>
  <si>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</si>
  <si>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</si>
  <si>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</si>
  <si>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</si>
  <si>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</si>
  <si>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</si>
  <si>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</si>
  <si>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</si>
  <si>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</si>
  <si>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</si>
  <si>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</si>
  <si>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</si>
  <si>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</si>
  <si>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</si>
  <si>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</si>
  <si>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</si>
  <si>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</si>
  <si>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</si>
  <si>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</si>
  <si>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</si>
  <si>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</si>
  <si>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</si>
  <si>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</si>
  <si>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</si>
  <si>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</si>
  <si>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</si>
  <si>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</si>
  <si>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</si>
  <si>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</si>
  <si>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</si>
  <si>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</si>
  <si>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</si>
  <si>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</si>
  <si>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</si>
  <si>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</si>
  <si>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</si>
  <si>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</si>
  <si>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</si>
  <si>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</si>
  <si>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</si>
  <si>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</si>
  <si>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</si>
  <si>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</si>
  <si>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</si>
  <si>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</si>
  <si>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</si>
  <si>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</si>
  <si>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</si>
  <si>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</si>
  <si>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</si>
  <si>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</si>
  <si>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</si>
  <si>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</si>
  <si>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</si>
  <si>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</si>
  <si>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</si>
  <si>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</si>
  <si>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</si>
  <si>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</si>
  <si>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</si>
  <si>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</si>
  <si>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</si>
  <si>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</si>
  <si>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</si>
  <si>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</si>
  <si>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</si>
  <si>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</si>
  <si>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</si>
  <si>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</si>
  <si>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</si>
  <si>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</si>
  <si>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</si>
  <si>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</si>
  <si>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</si>
  <si>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</si>
  <si>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</si>
  <si>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</si>
  <si>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</si>
  <si>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</si>
  <si>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</si>
  <si>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</si>
  <si>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</si>
  <si>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</si>
  <si>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</si>
  <si>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</si>
  <si>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</si>
  <si>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</si>
  <si>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</si>
  <si>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</si>
  <si>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</si>
  <si>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</si>
  <si>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</si>
  <si>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</si>
  <si>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</si>
  <si>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</si>
  <si>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</si>
  <si>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</si>
  <si>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</si>
  <si>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</si>
  <si>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</si>
  <si>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</si>
  <si>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</si>
  <si>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</si>
  <si>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</si>
  <si>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</si>
  <si>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</si>
  <si>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</si>
  <si>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</si>
  <si>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</si>
  <si>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</si>
  <si>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</si>
  <si>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</si>
  <si>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</si>
  <si>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</si>
  <si>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</si>
  <si>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</si>
  <si>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</si>
  <si>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</si>
  <si>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</si>
  <si>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</si>
  <si>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</si>
  <si>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</si>
  <si>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</si>
  <si>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</si>
  <si>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</si>
  <si>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</si>
  <si>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</si>
  <si>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</si>
  <si>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</si>
  <si>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</si>
  <si>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</si>
  <si>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</si>
  <si>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</si>
  <si>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</si>
  <si>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</si>
  <si>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</si>
  <si>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</si>
  <si>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</si>
  <si>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</si>
  <si>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</si>
  <si>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</si>
  <si>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</si>
  <si>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</si>
  <si>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</si>
  <si>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</si>
  <si>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</si>
  <si>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</si>
  <si>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</si>
  <si>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</si>
  <si>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</si>
  <si>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</si>
  <si>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</si>
  <si>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</si>
  <si>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</si>
  <si>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</si>
  <si>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</si>
  <si>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</si>
  <si>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</si>
  <si>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</si>
  <si>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</si>
  <si>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</si>
  <si>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</si>
  <si>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</si>
  <si>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</si>
  <si>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</si>
  <si>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</si>
  <si>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</si>
  <si>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</si>
  <si>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</si>
  <si>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</si>
  <si>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</si>
  <si>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</si>
  <si>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</si>
  <si>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</si>
  <si>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</si>
  <si>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</si>
  <si>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</si>
  <si>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</si>
  <si>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</si>
  <si>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</si>
  <si>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</si>
  <si>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</si>
  <si>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</si>
  <si>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</si>
  <si>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</si>
  <si>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</si>
  <si>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</si>
  <si>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</si>
  <si>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</si>
  <si>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</si>
  <si>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</si>
  <si>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</si>
  <si>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</si>
  <si>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</si>
  <si>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</si>
  <si>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</si>
  <si>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</si>
  <si>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</si>
  <si>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</si>
  <si>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</si>
  <si>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</si>
  <si>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</si>
  <si>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</si>
  <si>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</si>
  <si>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</si>
  <si>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</si>
  <si>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</si>
  <si>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</si>
  <si>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</si>
  <si>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</si>
  <si>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</si>
  <si>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</si>
  <si>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</si>
  <si>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</si>
  <si>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</si>
  <si>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</si>
  <si>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</si>
  <si>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</si>
  <si>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</si>
  <si>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</si>
  <si>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</si>
  <si>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</si>
  <si>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</si>
  <si>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</si>
  <si>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</si>
  <si>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</si>
  <si>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</si>
  <si>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</si>
  <si>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</si>
  <si>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</si>
  <si>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</si>
  <si>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</si>
  <si>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</si>
  <si>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</si>
  <si>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</si>
  <si>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</si>
  <si>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</si>
  <si>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</si>
  <si>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</si>
  <si>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</si>
  <si>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</si>
  <si>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</si>
  <si>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</si>
  <si>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</si>
  <si>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</si>
  <si>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</si>
  <si>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</si>
  <si>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</si>
  <si>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</si>
  <si>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</si>
  <si>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</si>
  <si>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</si>
  <si>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</si>
  <si>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</si>
  <si>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</si>
  <si>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</si>
  <si>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</si>
  <si>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</si>
  <si>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</si>
  <si>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</si>
  <si>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</si>
  <si>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</si>
  <si>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</si>
  <si>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</si>
  <si>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</si>
  <si>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</si>
  <si>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</si>
  <si>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</si>
  <si>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</si>
  <si>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</si>
  <si>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</si>
  <si>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</si>
  <si>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</si>
  <si>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</si>
  <si>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</si>
  <si>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</si>
  <si>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</si>
  <si>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</si>
  <si>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</si>
  <si>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</si>
  <si>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</si>
  <si>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</si>
  <si>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</si>
  <si>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</si>
  <si>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</si>
  <si>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</si>
  <si>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</si>
  <si>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</si>
  <si>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</si>
  <si>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</si>
  <si>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</si>
  <si>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</si>
  <si>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</si>
  <si>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</si>
  <si>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</si>
  <si>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</si>
  <si>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</si>
  <si>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</si>
  <si>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</si>
  <si>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</si>
  <si>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</si>
  <si>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</si>
  <si>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</si>
  <si>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</si>
  <si>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</si>
  <si>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</si>
  <si>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</si>
  <si>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</si>
  <si>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</si>
  <si>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</si>
  <si>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</si>
  <si>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</si>
  <si>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</si>
  <si>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</si>
  <si>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</si>
  <si>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</si>
  <si>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</si>
  <si>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</si>
  <si>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</si>
  <si>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</si>
  <si>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</si>
  <si>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</si>
  <si>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</si>
  <si>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</si>
  <si>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</si>
  <si>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</si>
  <si>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</si>
  <si>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</si>
  <si>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</si>
  <si>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</si>
  <si>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</si>
  <si>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</si>
  <si>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</si>
  <si>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</si>
  <si>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</si>
  <si>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</si>
  <si>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</si>
  <si>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</si>
  <si>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</si>
  <si>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</si>
  <si>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</si>
  <si>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</si>
  <si>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</si>
  <si>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</si>
  <si>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</si>
  <si>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</si>
  <si>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</si>
  <si>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</si>
  <si>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</si>
  <si>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</si>
  <si>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</si>
  <si>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</si>
  <si>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</si>
  <si>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</si>
  <si>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</si>
  <si>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</si>
  <si>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</si>
  <si>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</si>
  <si>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</si>
  <si>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</si>
  <si>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</si>
  <si>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</si>
  <si>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</si>
  <si>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</si>
  <si>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</si>
  <si>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</si>
  <si>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</si>
  <si>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</si>
  <si>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</si>
  <si>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</si>
  <si>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</si>
  <si>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</si>
  <si>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</si>
  <si>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</si>
  <si>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</si>
  <si>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</si>
  <si>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</si>
  <si>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</si>
  <si>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</si>
  <si>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</si>
  <si>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</si>
  <si>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</si>
  <si>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</si>
  <si>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</si>
  <si>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</si>
  <si>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</si>
  <si>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</si>
  <si>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</si>
  <si>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</si>
  <si>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</si>
  <si>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</si>
  <si>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</si>
  <si>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</si>
  <si>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</si>
  <si>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</si>
  <si>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</si>
  <si>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</si>
  <si>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</si>
  <si>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</si>
  <si>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</si>
  <si>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</si>
  <si>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</si>
  <si>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</si>
  <si>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</si>
  <si>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</si>
  <si>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</si>
  <si>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</si>
  <si>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</si>
  <si>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</si>
  <si>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</si>
  <si>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</si>
  <si>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</si>
  <si>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</si>
  <si>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</si>
  <si>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</si>
  <si>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</si>
  <si>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</si>
  <si>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</si>
  <si>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</si>
  <si>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</si>
  <si>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</si>
  <si>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</si>
  <si>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</si>
  <si>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</si>
  <si>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</si>
  <si>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</si>
  <si>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</si>
  <si>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</si>
  <si>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</si>
  <si>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</si>
  <si>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</si>
  <si>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</si>
  <si>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</si>
  <si>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</si>
  <si>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</si>
  <si>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</si>
  <si>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</si>
  <si>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</si>
  <si>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</si>
  <si>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</si>
  <si>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</si>
  <si>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</si>
  <si>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</si>
  <si>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</si>
  <si>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</si>
  <si>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</si>
  <si>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</si>
  <si>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</si>
  <si>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</si>
  <si>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</si>
  <si>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</si>
  <si>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</si>
  <si>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</si>
  <si>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</si>
  <si>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</si>
  <si>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</si>
  <si>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</si>
  <si>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</si>
  <si>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</si>
  <si>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</si>
  <si>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</si>
  <si>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</si>
  <si>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</si>
  <si>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</si>
  <si>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</si>
  <si>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</si>
  <si>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</si>
  <si>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</si>
  <si>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</si>
  <si>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</si>
  <si>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</si>
  <si>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</si>
  <si>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</si>
  <si>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</si>
  <si>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</si>
  <si>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</si>
  <si>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</si>
  <si>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</si>
  <si>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</si>
  <si>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</si>
  <si>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</si>
  <si>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</si>
  <si>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</si>
  <si>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</si>
  <si>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</si>
  <si>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</si>
  <si>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</si>
  <si>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</si>
  <si>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</si>
  <si>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</si>
  <si>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</si>
  <si>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</si>
  <si>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</si>
  <si>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</si>
  <si>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</si>
  <si>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</si>
  <si>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</si>
  <si>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</si>
  <si>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</si>
  <si>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</si>
  <si>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</si>
  <si>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</si>
  <si>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</si>
  <si>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</si>
  <si>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</si>
  <si>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</si>
  <si>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</si>
  <si>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</si>
  <si>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</si>
  <si>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</si>
  <si>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</si>
  <si>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</si>
  <si>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</si>
  <si>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</si>
  <si>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</si>
  <si>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</si>
  <si>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</si>
  <si>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</si>
  <si>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</si>
  <si>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</si>
  <si>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</si>
  <si>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</si>
  <si>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</si>
  <si>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</si>
  <si>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</si>
  <si>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</si>
  <si>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</si>
  <si>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</si>
  <si>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</si>
  <si>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</si>
  <si>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</si>
  <si>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</si>
  <si>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</si>
  <si>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</si>
  <si>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</si>
  <si>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</si>
  <si>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</si>
  <si>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</si>
  <si>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</si>
  <si>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</si>
  <si>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</si>
  <si>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</si>
  <si>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</si>
  <si>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</si>
  <si>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</si>
  <si>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</si>
  <si>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</si>
  <si>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</si>
  <si>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</si>
  <si>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</si>
  <si>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</si>
  <si>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</si>
  <si>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</si>
  <si>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</si>
  <si>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</si>
  <si>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</si>
  <si>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</si>
  <si>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</si>
  <si>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</si>
  <si>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</si>
  <si>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</si>
  <si>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</si>
  <si>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</si>
  <si>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</si>
  <si>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</si>
  <si>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</si>
  <si>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</si>
  <si>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</si>
  <si>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</si>
  <si>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</si>
  <si>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</si>
  <si>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</si>
  <si>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</si>
  <si>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</si>
  <si>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</si>
  <si>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</si>
  <si>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</si>
  <si>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</si>
  <si>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</si>
  <si>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</si>
  <si>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</si>
  <si>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</si>
  <si>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</si>
  <si>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</si>
  <si>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</si>
  <si>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</si>
  <si>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</si>
  <si>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</si>
  <si>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</si>
  <si>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</si>
  <si>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</si>
  <si>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</si>
  <si>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</si>
  <si>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</si>
  <si>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</si>
  <si>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</si>
  <si>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</si>
  <si>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</si>
  <si>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</si>
  <si>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</si>
  <si>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</si>
  <si>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</si>
  <si>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</si>
  <si>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</si>
  <si>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</si>
  <si>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</si>
  <si>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</si>
  <si>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</si>
  <si>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</si>
  <si>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</si>
  <si>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</si>
  <si>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</si>
  <si>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</si>
  <si>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</si>
  <si>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</si>
  <si>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</si>
  <si>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</si>
  <si>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</si>
  <si>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</si>
  <si>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</si>
  <si>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</si>
  <si>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</si>
  <si>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</si>
  <si>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</si>
  <si>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</si>
  <si>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</si>
  <si>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</si>
  <si>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</si>
  <si>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</si>
  <si>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</si>
  <si>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</si>
  <si>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</si>
  <si>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</si>
  <si>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</si>
  <si>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</si>
  <si>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</si>
  <si>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</si>
  <si>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</si>
  <si>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</si>
  <si>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</si>
  <si>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</si>
  <si>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</si>
  <si>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</si>
  <si>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</si>
  <si>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</si>
  <si>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</si>
  <si>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</si>
  <si>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</si>
  <si>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</si>
  <si>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</si>
  <si>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</si>
  <si>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</si>
  <si>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</si>
  <si>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</si>
  <si>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</si>
  <si>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</si>
  <si>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</si>
  <si>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</si>
  <si>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</si>
  <si>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</si>
  <si>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</si>
  <si>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</si>
  <si>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</si>
  <si>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</si>
  <si>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</si>
  <si>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</si>
  <si>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</si>
  <si>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</si>
  <si>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</si>
  <si>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</si>
  <si>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</si>
  <si>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</si>
  <si>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</si>
  <si>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</si>
  <si>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</si>
  <si>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</si>
  <si>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</si>
  <si>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</si>
  <si>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</si>
  <si>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</si>
  <si>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</si>
  <si>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</si>
  <si>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</si>
  <si>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</si>
  <si>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</si>
  <si>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</si>
  <si>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</si>
  <si>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</si>
  <si>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</si>
  <si>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</si>
  <si>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</si>
  <si>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</si>
  <si>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</si>
  <si>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</si>
  <si>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</si>
  <si>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</si>
  <si>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</si>
  <si>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</si>
  <si>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</si>
  <si>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</si>
  <si>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</si>
  <si>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</si>
  <si>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</si>
  <si>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</si>
  <si>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</si>
  <si>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</si>
  <si>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</si>
  <si>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</si>
  <si>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</si>
  <si>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</si>
  <si>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</si>
  <si>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</si>
  <si>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</si>
  <si>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</si>
  <si>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</si>
  <si>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</si>
  <si>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</si>
  <si>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</si>
  <si>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</si>
  <si>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</si>
  <si>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</si>
  <si>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</si>
  <si>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</si>
  <si>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</si>
  <si>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</si>
  <si>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</si>
  <si>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</si>
  <si>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</si>
  <si>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</si>
  <si>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</si>
  <si>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</si>
  <si>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</si>
  <si>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</si>
  <si>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</si>
  <si>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</si>
  <si>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</si>
  <si>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</si>
  <si>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</si>
  <si>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</si>
  <si>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</si>
  <si>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</si>
  <si>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</si>
  <si>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</si>
  <si>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</si>
  <si>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</si>
  <si>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</si>
  <si>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</si>
  <si>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</si>
  <si>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</si>
  <si>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</si>
  <si>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</si>
  <si>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</si>
  <si>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</si>
  <si>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</si>
  <si>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</si>
  <si>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</si>
  <si>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</si>
  <si>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</si>
  <si>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</si>
  <si>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</si>
  <si>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</si>
  <si>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</si>
  <si>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</si>
  <si>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</si>
  <si>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</si>
  <si>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</si>
  <si>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</si>
  <si>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</si>
  <si>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</si>
  <si>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</si>
  <si>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</si>
  <si>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</si>
  <si>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</si>
  <si>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</si>
  <si>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</si>
  <si>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</si>
  <si>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</si>
  <si>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</si>
  <si>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</si>
  <si>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</si>
  <si>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</si>
  <si>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</si>
  <si>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</si>
  <si>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</si>
  <si>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</si>
  <si>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</si>
  <si>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</si>
  <si>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</si>
  <si>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</si>
  <si>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</si>
  <si>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</si>
  <si>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</si>
  <si>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</si>
  <si>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</si>
  <si>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</si>
  <si>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</si>
  <si>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</si>
  <si>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</si>
  <si>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</si>
  <si>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</si>
  <si>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</si>
  <si>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</si>
  <si>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</si>
  <si>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</si>
  <si>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</si>
  <si>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</si>
  <si>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</si>
  <si>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</si>
  <si>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</si>
  <si>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</si>
  <si>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</si>
  <si>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</si>
  <si>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</si>
  <si>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</si>
  <si>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</si>
  <si>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</si>
  <si>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</si>
  <si>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</si>
  <si>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</si>
  <si>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</si>
  <si>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</si>
  <si>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</si>
  <si>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</si>
  <si>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</si>
  <si>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</si>
  <si>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</si>
  <si>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</si>
  <si>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</si>
  <si>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</si>
  <si>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</si>
  <si>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</si>
  <si>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</si>
  <si>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</si>
  <si>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</si>
  <si>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</si>
  <si>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</si>
  <si>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</si>
  <si>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</si>
  <si>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</si>
  <si>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</si>
  <si>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</si>
  <si>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</si>
  <si>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</si>
  <si>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</si>
  <si>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</si>
  <si>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</si>
  <si>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</si>
  <si>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</si>
  <si>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</si>
  <si>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</si>
  <si>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</si>
  <si>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</si>
  <si>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</si>
  <si>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</si>
  <si>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</si>
  <si>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</si>
  <si>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</si>
  <si>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</si>
  <si>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</si>
  <si>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</si>
  <si>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</si>
  <si>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</si>
  <si>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</si>
  <si>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</si>
  <si>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</si>
  <si>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</si>
  <si>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</si>
  <si>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</si>
  <si>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</si>
  <si>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</si>
  <si>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</si>
  <si>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</si>
  <si>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</si>
  <si>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</si>
  <si>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</si>
  <si>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</si>
  <si>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</si>
  <si>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</si>
  <si>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</si>
  <si>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</si>
  <si>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</si>
  <si>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</si>
  <si>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</si>
  <si>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</si>
  <si>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</si>
  <si>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</si>
  <si>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</si>
  <si>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</si>
  <si>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</si>
  <si>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</si>
  <si>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</si>
  <si>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</si>
  <si>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</si>
  <si>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</si>
  <si>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</si>
  <si>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</si>
  <si>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</si>
  <si>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</si>
  <si>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</si>
  <si>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</si>
  <si>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</si>
  <si>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</si>
  <si>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</si>
  <si>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</si>
  <si>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</si>
  <si>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</si>
  <si>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</si>
  <si>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</si>
  <si>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</si>
  <si>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</si>
  <si>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</si>
  <si>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</si>
  <si>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</si>
  <si>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</si>
  <si>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</si>
  <si>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</si>
  <si>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</si>
  <si>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</si>
  <si>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</si>
  <si>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</si>
  <si>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</si>
  <si>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</si>
  <si>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</si>
  <si>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</si>
  <si>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</si>
  <si>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</si>
  <si>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</si>
  <si>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</si>
  <si>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</si>
  <si>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</si>
  <si>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</si>
  <si>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</si>
  <si>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</si>
  <si>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</si>
  <si>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</si>
  <si>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</si>
  <si>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</si>
  <si>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</si>
  <si>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</si>
  <si>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</si>
  <si>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</si>
  <si>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</si>
  <si>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</si>
  <si>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</si>
  <si>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</si>
  <si>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</si>
  <si>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</si>
  <si>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</si>
  <si>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</si>
  <si>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</si>
  <si>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</si>
  <si>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</si>
  <si>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</si>
  <si>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</si>
  <si>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</si>
  <si>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</si>
  <si>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</si>
  <si>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</si>
  <si>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</si>
  <si>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</si>
  <si>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</si>
  <si>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</si>
  <si>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</si>
  <si>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</si>
  <si>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</si>
  <si>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</si>
  <si>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</si>
  <si>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</si>
  <si>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</si>
  <si>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</si>
  <si>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</si>
  <si>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</si>
  <si>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</si>
  <si>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</si>
  <si>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</si>
  <si>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</si>
  <si>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</si>
  <si>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</si>
  <si>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</si>
  <si>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</si>
  <si>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</si>
  <si>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</si>
  <si>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</si>
  <si>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</si>
  <si>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</si>
  <si>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</si>
  <si>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</si>
  <si>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</si>
  <si>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</si>
  <si>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</si>
  <si>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</si>
  <si>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</si>
  <si>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</si>
  <si>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</si>
  <si>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</si>
  <si>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</si>
  <si>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</si>
  <si>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</si>
  <si>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</si>
  <si>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</si>
  <si>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</si>
  <si>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</si>
  <si>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</si>
  <si>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</si>
  <si>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</si>
  <si>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</si>
  <si>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</si>
  <si>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</si>
  <si>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</si>
  <si>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</si>
  <si>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</si>
  <si>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</si>
  <si>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</si>
  <si>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</si>
  <si>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</si>
  <si>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</si>
  <si>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</si>
  <si>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</si>
  <si>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</si>
  <si>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</si>
  <si>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</si>
  <si>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</si>
  <si>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</si>
  <si>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</si>
  <si>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</si>
  <si>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</si>
  <si>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</si>
  <si>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</si>
  <si>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</si>
  <si>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</si>
  <si>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</si>
  <si>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</si>
  <si>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</si>
  <si>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</si>
  <si>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</si>
  <si>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</si>
  <si>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</si>
  <si>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</si>
  <si>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</si>
  <si>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</si>
  <si>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</si>
  <si>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</si>
  <si>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</si>
  <si>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</si>
  <si>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</si>
  <si>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</si>
  <si>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</si>
  <si>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</si>
  <si>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</si>
  <si>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</si>
  <si>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</si>
  <si>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</si>
  <si>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</si>
  <si>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</si>
  <si>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</si>
  <si>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</si>
  <si>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</si>
  <si>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</si>
  <si>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</si>
  <si>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</si>
  <si>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</si>
  <si>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</si>
  <si>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</si>
  <si>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</si>
  <si>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</si>
  <si>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</si>
  <si>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</si>
  <si>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</si>
  <si>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</si>
  <si>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</si>
  <si>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</si>
  <si>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</si>
  <si>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</si>
  <si>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</si>
  <si>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</si>
  <si>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</si>
  <si>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</si>
  <si>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</si>
  <si>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</si>
  <si>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</si>
  <si>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</si>
  <si>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</si>
  <si>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</si>
  <si>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</si>
  <si>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</si>
  <si>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</si>
  <si>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</si>
  <si>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</si>
  <si>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</si>
  <si>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</si>
  <si>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</si>
  <si>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</si>
  <si>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</si>
  <si>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</si>
  <si>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</si>
  <si>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</si>
  <si>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</si>
  <si>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</si>
  <si>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</si>
  <si>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</si>
  <si>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</si>
  <si>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</si>
  <si>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</si>
  <si>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</si>
  <si>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</si>
  <si>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</si>
  <si>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</si>
  <si>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</si>
  <si>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</si>
  <si>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</si>
  <si>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</si>
  <si>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</si>
  <si>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</si>
  <si>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</si>
  <si>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</si>
  <si>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</si>
  <si>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</si>
  <si>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</si>
  <si>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</si>
  <si>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</si>
  <si>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</si>
  <si>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</si>
  <si>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</si>
  <si>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</si>
  <si>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</si>
  <si>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</si>
  <si>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</si>
  <si>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</si>
  <si>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</si>
  <si>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</si>
  <si>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</si>
  <si>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</si>
  <si>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</si>
  <si>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</si>
  <si>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</si>
  <si>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</si>
  <si>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</si>
  <si>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</si>
  <si>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</si>
  <si>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</si>
  <si>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</si>
  <si>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</si>
  <si>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</si>
  <si>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</si>
  <si>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</si>
  <si>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</si>
  <si>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</si>
  <si>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</si>
  <si>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</si>
  <si>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</si>
  <si>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</si>
  <si>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</si>
  <si>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</si>
  <si>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</si>
  <si>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</si>
  <si>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</si>
  <si>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</si>
  <si>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</si>
  <si>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</si>
  <si>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</si>
  <si>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</si>
  <si>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</si>
  <si>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</si>
  <si>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</si>
  <si>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</si>
  <si>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</si>
  <si>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</si>
  <si>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</si>
  <si>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</si>
  <si>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</si>
  <si>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</si>
  <si>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</si>
  <si>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</si>
  <si>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</si>
  <si>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</si>
  <si>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</si>
  <si>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</si>
  <si>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</si>
  <si>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</si>
  <si>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</si>
  <si>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</si>
  <si>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</si>
  <si>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</si>
  <si>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</si>
  <si>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</si>
  <si>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</si>
  <si>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</si>
  <si>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</si>
  <si>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</si>
  <si>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</si>
  <si>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</si>
  <si>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</si>
  <si>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</si>
  <si>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</si>
  <si>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</si>
  <si>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</si>
  <si>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</si>
  <si>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</si>
  <si>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</si>
  <si>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</si>
  <si>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</si>
  <si>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</si>
  <si>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</si>
  <si>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</si>
  <si>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</si>
  <si>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</si>
  <si>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</si>
  <si>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</si>
  <si>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</si>
  <si>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</si>
  <si>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</si>
  <si>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</si>
  <si>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</si>
  <si>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</si>
  <si>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</si>
  <si>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</si>
  <si>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</si>
  <si>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</si>
  <si>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</si>
  <si>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</si>
  <si>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</si>
  <si>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</si>
  <si>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</si>
  <si>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</si>
  <si>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</si>
  <si>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</si>
  <si>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</si>
  <si>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</si>
  <si>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</si>
  <si>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</si>
  <si>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</si>
  <si>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</si>
  <si>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</si>
  <si>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</si>
  <si>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</si>
  <si>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</si>
  <si>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</si>
  <si>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</si>
  <si>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</si>
  <si>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</si>
  <si>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</si>
  <si>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</si>
  <si>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</si>
  <si>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</si>
  <si>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</si>
  <si>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</si>
  <si>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</si>
  <si>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</si>
  <si>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</si>
  <si>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</si>
  <si>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</si>
  <si>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</si>
  <si>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</si>
  <si>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</si>
  <si>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</si>
  <si>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</si>
  <si>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</si>
  <si>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</si>
  <si>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</si>
  <si>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</si>
  <si>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</si>
  <si>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</si>
  <si>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</si>
  <si>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</si>
  <si>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</si>
  <si>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</si>
  <si>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</si>
  <si>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</si>
  <si>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</si>
  <si>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</si>
  <si>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</si>
  <si>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</si>
  <si>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</si>
  <si>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</si>
  <si>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</si>
  <si>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</si>
  <si>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</si>
  <si>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</si>
  <si>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</si>
  <si>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</si>
  <si>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</si>
  <si>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</si>
  <si>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</si>
  <si>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</si>
  <si>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</si>
  <si>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</si>
  <si>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</si>
  <si>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</si>
  <si>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</si>
  <si>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</si>
  <si>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</si>
  <si>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</si>
  <si>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</si>
  <si>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</si>
  <si>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</si>
  <si>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</si>
  <si>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</si>
  <si>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</si>
  <si>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</si>
  <si>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</si>
  <si>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</si>
  <si>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</si>
  <si>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</si>
  <si>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</si>
  <si>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</si>
  <si>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</si>
  <si>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</si>
  <si>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</si>
  <si>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</si>
  <si>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</si>
  <si>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</si>
  <si>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</si>
  <si>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</si>
  <si>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</si>
  <si>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</si>
  <si>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</si>
  <si>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</si>
  <si>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</si>
  <si>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</si>
  <si>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</si>
  <si>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</si>
  <si>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</si>
  <si>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</si>
  <si>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</si>
  <si>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</si>
  <si>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</si>
  <si>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</si>
  <si>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</si>
  <si>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</si>
  <si>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</si>
  <si>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</si>
  <si>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</si>
  <si>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</si>
  <si>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</si>
  <si>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</si>
  <si>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</si>
  <si>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</si>
  <si>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</si>
  <si>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</si>
  <si>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</si>
  <si>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</si>
  <si>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</si>
  <si>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</si>
  <si>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</si>
  <si>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</si>
  <si>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</si>
  <si>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</si>
  <si>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</si>
  <si>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</si>
  <si>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</si>
  <si>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</si>
  <si>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</si>
  <si>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</si>
  <si>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</si>
  <si>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</si>
  <si>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</si>
  <si>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</si>
  <si>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</si>
  <si>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</si>
  <si>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</si>
  <si>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</si>
  <si>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</si>
  <si>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</si>
  <si>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</si>
  <si>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</si>
  <si>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</si>
  <si>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</si>
  <si>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</si>
  <si>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</si>
  <si>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</si>
  <si>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</si>
  <si>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</si>
  <si>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</si>
  <si>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</si>
  <si>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</si>
  <si>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</si>
  <si>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</si>
  <si>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</si>
  <si>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</si>
  <si>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</si>
  <si>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</si>
  <si>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</si>
  <si>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</si>
  <si>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</si>
  <si>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</si>
  <si>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</si>
  <si>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</si>
  <si>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</si>
  <si>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</si>
  <si>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</si>
  <si>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</si>
  <si>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</si>
  <si>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</si>
  <si>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</si>
  <si>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</si>
  <si>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</si>
  <si>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</si>
  <si>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</si>
  <si>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</si>
  <si>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</si>
  <si>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</si>
  <si>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</si>
  <si>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</si>
  <si>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</si>
  <si>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</si>
  <si>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</si>
  <si>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</si>
  <si>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</si>
  <si>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</si>
  <si>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</si>
  <si>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</si>
  <si>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</si>
  <si>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</si>
  <si>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</si>
  <si>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</si>
  <si>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</si>
  <si>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</si>
  <si>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</si>
  <si>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</si>
  <si>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</si>
  <si>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</si>
  <si>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</si>
  <si>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</si>
  <si>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</si>
  <si>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</si>
  <si>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</si>
  <si>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</si>
  <si>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</si>
  <si>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</si>
  <si>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</si>
  <si>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</si>
  <si>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</si>
  <si>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</si>
  <si>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</si>
  <si>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</si>
  <si>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</si>
  <si>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</si>
  <si>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</si>
  <si>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</si>
  <si>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</si>
  <si>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</si>
  <si>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</si>
  <si>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</si>
  <si>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</si>
  <si>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</si>
  <si>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</si>
  <si>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</si>
  <si>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</si>
  <si>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</si>
  <si>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</si>
  <si>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</si>
  <si>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</si>
  <si>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</si>
  <si>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</si>
  <si>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</si>
  <si>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</si>
  <si>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</si>
  <si>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</si>
  <si>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</si>
  <si>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</si>
  <si>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</si>
  <si>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</si>
  <si>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</si>
  <si>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</si>
  <si>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</si>
  <si>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</si>
  <si>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</si>
  <si>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</si>
  <si>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</si>
  <si>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</si>
  <si>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</si>
  <si>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</si>
  <si>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</si>
  <si>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</si>
  <si>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</si>
  <si>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</si>
  <si>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</si>
  <si>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</si>
  <si>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</si>
  <si>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</si>
  <si>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</si>
  <si>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</si>
  <si>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</si>
  <si>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</si>
  <si>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</si>
  <si>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</si>
  <si>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</si>
  <si>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</si>
  <si>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</si>
  <si>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</si>
  <si>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</si>
  <si>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</si>
  <si>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</si>
  <si>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</si>
  <si>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</si>
  <si>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</si>
  <si>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</si>
  <si>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</si>
  <si>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</si>
  <si>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</si>
  <si>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</si>
  <si>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</si>
  <si>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</si>
  <si>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</si>
  <si>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</si>
  <si>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</si>
  <si>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</si>
  <si>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</si>
  <si>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</si>
  <si>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</si>
  <si>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</si>
  <si>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</si>
  <si>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</si>
  <si>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</si>
  <si>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</si>
  <si>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</si>
  <si>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</si>
  <si>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</si>
  <si>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</si>
  <si>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</si>
  <si>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</si>
  <si>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</si>
  <si>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</si>
  <si>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</si>
  <si>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</si>
  <si>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</si>
  <si>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</si>
  <si>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</si>
  <si>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</si>
  <si>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</si>
  <si>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</si>
  <si>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</si>
  <si>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</si>
  <si>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</si>
  <si>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</si>
  <si>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</si>
  <si>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</si>
  <si>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</si>
  <si>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</si>
  <si>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</si>
  <si>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</si>
  <si>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</si>
  <si>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</si>
  <si>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</si>
  <si>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</si>
  <si>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</si>
  <si>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</si>
  <si>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</si>
  <si>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</si>
  <si>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</si>
  <si>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</si>
  <si>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</si>
  <si>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</si>
  <si>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</si>
  <si>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</si>
  <si>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</si>
  <si>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</si>
  <si>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</si>
  <si>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</si>
  <si>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</si>
  <si>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</si>
  <si>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</si>
  <si>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</si>
  <si>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</si>
  <si>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</si>
  <si>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</si>
  <si>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</si>
  <si>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</si>
  <si>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</si>
  <si>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</si>
  <si>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</si>
  <si>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</si>
  <si>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</si>
  <si>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</si>
  <si>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</si>
  <si>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</si>
  <si>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</si>
  <si>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</si>
  <si>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</si>
  <si>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</si>
  <si>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</si>
  <si>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</si>
  <si>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</si>
  <si>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</si>
  <si>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</si>
  <si>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</si>
  <si>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</si>
  <si>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</si>
  <si>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</si>
  <si>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</si>
  <si>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</si>
  <si>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</si>
  <si>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</si>
  <si>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</si>
  <si>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</si>
  <si>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</si>
  <si>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</si>
  <si>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</si>
  <si>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</si>
  <si>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</si>
  <si>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</si>
  <si>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</si>
  <si>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</si>
  <si>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</si>
  <si>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</si>
  <si>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</si>
  <si>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</si>
  <si>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</si>
  <si>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</si>
  <si>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</si>
  <si>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</si>
  <si>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</si>
  <si>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</si>
  <si>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</si>
  <si>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</si>
  <si>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</si>
  <si>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</si>
  <si>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</si>
  <si>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</si>
  <si>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</si>
  <si>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</si>
  <si>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</si>
  <si>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</si>
  <si>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</si>
  <si>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</si>
  <si>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</si>
  <si>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</si>
  <si>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</si>
  <si>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</si>
  <si>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</si>
  <si>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</si>
  <si>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</si>
  <si>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</si>
  <si>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</si>
  <si>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</si>
  <si>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</si>
  <si>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</si>
  <si>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</si>
  <si>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</si>
  <si>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</si>
  <si>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</si>
  <si>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</si>
  <si>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</si>
  <si>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</si>
  <si>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</si>
  <si>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</si>
  <si>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</si>
  <si>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</si>
  <si>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</si>
  <si>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</si>
  <si>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</si>
  <si>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</si>
  <si>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</si>
  <si>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</si>
  <si>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</si>
  <si>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</si>
  <si>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</si>
  <si>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</si>
  <si>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</si>
  <si>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</si>
  <si>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</si>
  <si>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</si>
  <si>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</si>
  <si>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</si>
  <si>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</si>
  <si>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</si>
  <si>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</si>
  <si>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</si>
  <si>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</si>
  <si>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</si>
  <si>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</si>
  <si>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</si>
  <si>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</si>
  <si>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</si>
  <si>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</si>
  <si>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</si>
  <si>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</si>
  <si>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</si>
  <si>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</si>
  <si>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</si>
  <si>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</si>
  <si>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</si>
  <si>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</si>
  <si>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</si>
  <si>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</si>
  <si>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</si>
  <si>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</si>
  <si>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</si>
  <si>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</si>
  <si>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</si>
  <si>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</si>
  <si>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</si>
  <si>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</si>
  <si>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</si>
  <si>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</si>
  <si>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</si>
  <si>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</si>
  <si>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</si>
  <si>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</si>
  <si>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</si>
  <si>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</si>
  <si>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</si>
  <si>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</si>
  <si>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</si>
  <si>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</si>
  <si>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</si>
  <si>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</si>
  <si>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</si>
  <si>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</si>
  <si>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</si>
  <si>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</si>
  <si>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</si>
  <si>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</si>
  <si>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</si>
  <si>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</si>
  <si>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</si>
  <si>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</si>
  <si>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</si>
  <si>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</si>
  <si>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</si>
  <si>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</si>
  <si>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</si>
  <si>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</si>
  <si>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</si>
  <si>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</si>
  <si>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</si>
  <si>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</si>
  <si>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</si>
  <si>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</si>
  <si>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</si>
  <si>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</si>
  <si>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</si>
  <si>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</si>
  <si>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</si>
  <si>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</si>
  <si>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</si>
  <si>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</si>
  <si>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</si>
  <si>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</si>
  <si>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</si>
  <si>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</si>
  <si>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</si>
  <si>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</si>
  <si>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</si>
  <si>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</si>
  <si>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</si>
  <si>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</si>
  <si>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</si>
  <si>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</si>
  <si>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</si>
  <si>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</si>
  <si>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</si>
  <si>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</si>
  <si>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</si>
  <si>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</si>
  <si>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</si>
  <si>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</si>
  <si>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</si>
  <si>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</si>
  <si>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</si>
  <si>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</si>
  <si>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</si>
  <si>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</si>
  <si>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</si>
  <si>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</si>
  <si>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</si>
  <si>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</si>
  <si>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</si>
  <si>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</si>
  <si>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</si>
  <si>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</si>
  <si>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</si>
  <si>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</si>
  <si>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</si>
  <si>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</si>
  <si>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</si>
  <si>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</si>
  <si>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</si>
  <si>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</si>
  <si>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</si>
  <si>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</si>
  <si>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</si>
  <si>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</si>
  <si>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</si>
  <si>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</si>
  <si>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</si>
  <si>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</si>
  <si>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</si>
  <si>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</si>
  <si>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</si>
  <si>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</si>
  <si>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</si>
  <si>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</si>
  <si>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</si>
  <si>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</si>
  <si>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</si>
  <si>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</si>
  <si>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</si>
  <si>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</si>
  <si>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</si>
  <si>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</si>
  <si>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</si>
  <si>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</si>
  <si>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</si>
  <si>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</si>
  <si>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</si>
  <si>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</si>
  <si>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</si>
  <si>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</si>
  <si>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</si>
  <si>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</si>
  <si>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</si>
  <si>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</si>
  <si>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</si>
  <si>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</si>
  <si>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</si>
  <si>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</si>
  <si>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</si>
  <si>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</si>
  <si>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</si>
  <si>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</si>
  <si>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</si>
  <si>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</si>
  <si>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</si>
  <si>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</si>
  <si>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</si>
  <si>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</si>
  <si>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</si>
  <si>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</si>
  <si>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</si>
  <si>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</si>
  <si>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</si>
  <si>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</si>
  <si>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</si>
  <si>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</si>
  <si>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</si>
  <si>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</si>
  <si>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</si>
  <si>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</si>
  <si>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</si>
  <si>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</si>
  <si>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</si>
  <si>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</si>
  <si>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</si>
  <si>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</si>
  <si>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</si>
  <si>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</si>
  <si>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</si>
  <si>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</si>
  <si>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</si>
  <si>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</si>
  <si>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</si>
  <si>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</si>
  <si>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</si>
  <si>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</si>
  <si>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</si>
  <si>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</si>
  <si>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</si>
  <si>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</si>
  <si>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</si>
  <si>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</si>
  <si>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</si>
  <si>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</si>
  <si>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</si>
  <si>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</si>
  <si>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</si>
  <si>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</si>
  <si>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</si>
  <si>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</si>
  <si>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</si>
  <si>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</si>
  <si>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</si>
  <si>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</si>
  <si>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</si>
  <si>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</si>
  <si>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</si>
  <si>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</si>
  <si>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</si>
  <si>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</si>
  <si>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</si>
  <si>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</si>
  <si>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</si>
  <si>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</si>
  <si>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</si>
  <si>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</si>
  <si>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</si>
  <si>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</si>
  <si>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</si>
  <si>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</si>
  <si>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</si>
  <si>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</si>
  <si>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</si>
  <si>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</si>
  <si>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</si>
  <si>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</si>
  <si>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</si>
  <si>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</si>
  <si>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</si>
  <si>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</si>
  <si>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</si>
  <si>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</si>
  <si>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</si>
  <si>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</si>
  <si>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</si>
  <si>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</si>
  <si>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</si>
  <si>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</si>
  <si>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</si>
  <si>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</si>
  <si>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</si>
  <si>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</si>
  <si>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</si>
  <si>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</si>
  <si>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</si>
  <si>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</si>
  <si>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</si>
  <si>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</si>
  <si>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</si>
  <si>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</si>
  <si>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</si>
  <si>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</si>
  <si>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</si>
  <si>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</si>
  <si>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</si>
  <si>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</si>
  <si>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</si>
  <si>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</si>
  <si>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</si>
  <si>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</si>
  <si>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</si>
  <si>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</si>
  <si>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</si>
  <si>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</si>
  <si>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</si>
  <si>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</si>
  <si>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</si>
  <si>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</si>
  <si>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</si>
  <si>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</si>
  <si>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</si>
  <si>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</si>
  <si>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</si>
  <si>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</si>
  <si>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</si>
  <si>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</si>
  <si>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</si>
  <si>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</si>
  <si>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</si>
  <si>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</si>
  <si>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</si>
  <si>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</si>
  <si>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</si>
  <si>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</si>
  <si>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</si>
  <si>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</si>
  <si>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</si>
  <si>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</si>
  <si>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</si>
  <si>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</si>
  <si>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</si>
  <si>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</si>
  <si>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</si>
  <si>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</si>
  <si>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</si>
  <si>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</si>
  <si>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</si>
  <si>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</si>
  <si>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</si>
  <si>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</si>
  <si>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</si>
  <si>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</si>
  <si>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</si>
  <si>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</si>
  <si>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</si>
  <si>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</si>
  <si>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</si>
  <si>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</si>
  <si>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</si>
  <si>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</si>
  <si>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</si>
  <si>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</si>
  <si>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</si>
  <si>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</si>
  <si>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</si>
  <si>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</si>
  <si>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</si>
  <si>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</si>
  <si>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</si>
  <si>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</si>
  <si>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</si>
  <si>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</si>
  <si>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</si>
  <si>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</si>
  <si>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</si>
  <si>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</si>
  <si>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</si>
  <si>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</si>
  <si>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</si>
  <si>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</si>
  <si>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</si>
  <si>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</si>
  <si>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</si>
  <si>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</si>
  <si>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</si>
  <si>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</si>
  <si>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</si>
  <si>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</si>
  <si>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</si>
  <si>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</si>
  <si>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</si>
  <si>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</si>
  <si>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</si>
  <si>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</si>
  <si>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</si>
  <si>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</si>
  <si>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</si>
  <si>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</si>
  <si>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</si>
  <si>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</si>
  <si>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</si>
  <si>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</si>
  <si>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</si>
  <si>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</si>
  <si>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</si>
  <si>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</si>
  <si>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</si>
  <si>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</si>
  <si>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</si>
  <si>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</si>
  <si>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</si>
  <si>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</si>
  <si>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</si>
  <si>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</si>
  <si>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</si>
  <si>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</si>
  <si>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</si>
  <si>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</si>
  <si>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</si>
  <si>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</si>
  <si>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</si>
  <si>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</si>
  <si>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</si>
  <si>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</si>
  <si>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</si>
  <si>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</si>
  <si>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</si>
  <si>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</si>
  <si>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</si>
  <si>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</si>
  <si>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</si>
  <si>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</si>
  <si>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</si>
  <si>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</si>
  <si>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</si>
  <si>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</si>
  <si>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</si>
  <si>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</si>
  <si>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</si>
  <si>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</si>
  <si>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</si>
  <si>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</si>
  <si>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</si>
  <si>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</si>
  <si>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</si>
  <si>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</si>
  <si>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</si>
  <si>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</si>
  <si>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</si>
  <si>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</si>
  <si>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</si>
  <si>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</si>
  <si>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</si>
  <si>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</si>
  <si>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</si>
  <si>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</si>
  <si>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</si>
  <si>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</si>
  <si>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</si>
  <si>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</si>
  <si>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</si>
  <si>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</si>
  <si>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</si>
  <si>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</si>
  <si>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</si>
  <si>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</si>
  <si>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</si>
  <si>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</si>
  <si>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</si>
  <si>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</si>
  <si>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</si>
  <si>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</si>
  <si>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</si>
  <si>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</si>
  <si>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</si>
  <si>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</si>
  <si>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</si>
  <si>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</si>
  <si>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</si>
  <si>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</si>
  <si>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</si>
  <si>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</si>
  <si>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</si>
  <si>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</si>
  <si>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</si>
  <si>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</si>
  <si>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</si>
  <si>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</si>
  <si>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</si>
  <si>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</si>
  <si>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</si>
  <si>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</si>
  <si>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</si>
  <si>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</si>
  <si>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</si>
  <si>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</si>
  <si>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</si>
  <si>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</si>
  <si>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</si>
  <si>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</si>
  <si>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</si>
  <si>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</si>
  <si>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</si>
  <si>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</si>
  <si>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</si>
  <si>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</si>
  <si>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</si>
  <si>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</si>
  <si>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</si>
  <si>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</si>
  <si>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</si>
  <si>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</si>
  <si>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</si>
  <si>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</si>
  <si>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</si>
  <si>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</si>
  <si>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</si>
  <si>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</si>
  <si>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</si>
  <si>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</si>
  <si>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</si>
  <si>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</si>
  <si>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</si>
  <si>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</si>
  <si>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</si>
  <si>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</si>
  <si>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</si>
  <si>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</si>
  <si>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</si>
  <si>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</si>
  <si>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</si>
  <si>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</si>
  <si>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</si>
  <si>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</si>
  <si>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</si>
  <si>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</si>
  <si>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</si>
  <si>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</si>
  <si>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</si>
  <si>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</si>
  <si>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</si>
  <si>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</si>
  <si>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</si>
  <si>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</si>
  <si>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</si>
  <si>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</si>
  <si>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</si>
  <si>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</si>
  <si>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</si>
  <si>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</si>
  <si>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</si>
  <si>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</si>
  <si>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</si>
  <si>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</si>
  <si>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</si>
  <si>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</si>
  <si>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</si>
  <si>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</si>
  <si>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</si>
  <si>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</si>
  <si>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</si>
  <si>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</si>
  <si>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</si>
  <si>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</si>
  <si>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</si>
  <si>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</si>
  <si>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</si>
  <si>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</si>
  <si>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</si>
  <si>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</si>
  <si>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</si>
  <si>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</si>
  <si>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</si>
  <si>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</si>
  <si>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</si>
  <si>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</si>
  <si>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</si>
  <si>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</si>
  <si>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</si>
  <si>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</si>
  <si>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</si>
  <si>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</si>
  <si>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</si>
  <si>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</si>
  <si>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</si>
  <si>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</si>
  <si>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</si>
  <si>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</si>
  <si>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</si>
  <si>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</si>
  <si>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</si>
  <si>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</si>
  <si>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</si>
  <si>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</si>
  <si>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</si>
  <si>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</si>
  <si>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</si>
  <si>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</si>
  <si>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</si>
  <si>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</si>
  <si>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</si>
  <si>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</si>
  <si>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</si>
  <si>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</si>
  <si>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</si>
  <si>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</si>
  <si>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</si>
  <si>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</si>
  <si>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</si>
  <si>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</si>
  <si>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</si>
  <si>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</si>
  <si>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</si>
  <si>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</si>
  <si>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</si>
  <si>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</si>
  <si>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</si>
  <si>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</si>
  <si>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</si>
  <si>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</si>
  <si>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</si>
  <si>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</si>
  <si>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</si>
  <si>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</si>
  <si>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</si>
  <si>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</si>
  <si>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</si>
  <si>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</si>
  <si>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</si>
  <si>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</si>
  <si>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</si>
  <si>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</si>
  <si>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</si>
  <si>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</si>
  <si>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</si>
  <si>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</si>
  <si>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</si>
  <si>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</si>
  <si>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</si>
  <si>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</si>
  <si>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</si>
  <si>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</si>
  <si>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</si>
  <si>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</si>
  <si>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</si>
  <si>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</si>
  <si>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</si>
  <si>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</si>
  <si>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</si>
  <si>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</si>
  <si>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</si>
  <si>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</si>
  <si>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</si>
  <si>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</si>
  <si>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</si>
  <si>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</si>
  <si>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</si>
  <si>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</si>
  <si>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</si>
  <si>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</si>
  <si>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</si>
  <si>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</si>
  <si>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</si>
  <si>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</si>
  <si>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</si>
  <si>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</si>
  <si>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</si>
  <si>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</si>
  <si>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</si>
  <si>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</si>
  <si>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</si>
  <si>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</si>
  <si>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</si>
  <si>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</si>
  <si>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</si>
  <si>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</si>
  <si>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</si>
  <si>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</si>
  <si>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</si>
  <si>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</si>
  <si>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</si>
  <si>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</si>
  <si>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</si>
  <si>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</si>
  <si>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</si>
  <si>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</si>
  <si>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</si>
  <si>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</si>
  <si>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</si>
  <si>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</si>
  <si>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</si>
  <si>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</si>
  <si>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</si>
  <si>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</si>
  <si>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</si>
  <si>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</si>
  <si>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</si>
  <si>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</si>
  <si>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</si>
  <si>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</si>
  <si>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</si>
  <si>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</si>
  <si>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</si>
  <si>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</si>
  <si>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</si>
  <si>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</si>
  <si>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</si>
  <si>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</si>
  <si>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</si>
  <si>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</si>
  <si>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</si>
  <si>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</si>
  <si>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</si>
  <si>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</si>
  <si>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</si>
  <si>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</si>
  <si>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</si>
  <si>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</si>
  <si>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</si>
  <si>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</si>
  <si>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</si>
  <si>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</si>
  <si>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</si>
  <si>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</si>
  <si>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</si>
  <si>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</si>
  <si>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</si>
  <si>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</si>
  <si>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</si>
  <si>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</si>
  <si>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</si>
  <si>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</si>
  <si>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</si>
  <si>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</si>
  <si>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</si>
  <si>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</si>
  <si>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</si>
  <si>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</si>
  <si>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</si>
  <si>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</si>
  <si>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</si>
  <si>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</si>
  <si>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</si>
  <si>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</si>
  <si>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</si>
  <si>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</si>
  <si>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</si>
  <si>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</si>
  <si>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</si>
  <si>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</si>
  <si>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</si>
  <si>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</si>
  <si>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</si>
  <si>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</si>
  <si>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</si>
  <si>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</si>
  <si>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</si>
  <si>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</si>
  <si>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</si>
  <si>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</si>
  <si>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</si>
  <si>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</si>
  <si>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</si>
  <si>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</si>
  <si>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</si>
  <si>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</si>
  <si>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</si>
  <si>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</si>
  <si>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</si>
  <si>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</si>
  <si>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</si>
  <si>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</si>
  <si>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</si>
  <si>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</si>
  <si>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</si>
  <si>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</si>
  <si>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</si>
  <si>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</si>
  <si>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</si>
  <si>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</si>
  <si>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</si>
  <si>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</si>
  <si>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</si>
  <si>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</si>
  <si>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</si>
  <si>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</si>
  <si>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</si>
  <si>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</si>
  <si>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</si>
  <si>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</si>
  <si>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</si>
  <si>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</si>
  <si>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</si>
  <si>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</si>
  <si>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</si>
  <si>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</si>
  <si>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</si>
  <si>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</si>
  <si>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</si>
  <si>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</si>
  <si>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</si>
  <si>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</si>
  <si>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</si>
  <si>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</si>
  <si>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</si>
  <si>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</si>
  <si>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</si>
  <si>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</si>
  <si>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</si>
  <si>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</si>
  <si>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</si>
  <si>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</si>
  <si>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</si>
  <si>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</si>
  <si>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</si>
  <si>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</si>
  <si>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</si>
  <si>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</si>
  <si>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</si>
  <si>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</si>
  <si>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</si>
  <si>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</si>
  <si>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</si>
  <si>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</si>
  <si>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</si>
  <si>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</si>
  <si>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</si>
  <si>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</si>
  <si>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</si>
  <si>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</si>
  <si>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</si>
  <si>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</si>
  <si>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</si>
  <si>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</si>
  <si>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</si>
  <si>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</si>
  <si>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</si>
  <si>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</si>
  <si>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</si>
  <si>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</si>
  <si>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</si>
  <si>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</si>
  <si>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</si>
  <si>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</si>
  <si>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</si>
  <si>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</si>
  <si>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</si>
  <si>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</si>
  <si>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</si>
  <si>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</si>
  <si>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</si>
  <si>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</si>
  <si>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</si>
  <si>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</si>
  <si>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</si>
  <si>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</si>
  <si>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</si>
  <si>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</si>
  <si>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</si>
  <si>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</si>
  <si>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</si>
  <si>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</si>
  <si>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</si>
  <si>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</si>
  <si>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</si>
  <si>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</si>
  <si>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</si>
  <si>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</si>
  <si>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</si>
  <si>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</si>
  <si>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</si>
  <si>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</si>
  <si>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</si>
  <si>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</si>
  <si>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</si>
  <si>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</si>
  <si>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</si>
  <si>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</si>
  <si>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</si>
  <si>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</si>
  <si>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</si>
  <si>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</si>
  <si>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</si>
  <si>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</si>
  <si>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</si>
  <si>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</si>
  <si>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</si>
  <si>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</si>
  <si>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</si>
  <si>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</si>
  <si>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</si>
  <si>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</si>
  <si>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</si>
  <si>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</si>
  <si>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</si>
  <si>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</si>
  <si>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</si>
  <si>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</si>
  <si>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</si>
  <si>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</si>
  <si>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</si>
  <si>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</si>
  <si>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</si>
  <si>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</si>
  <si>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</si>
  <si>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</si>
  <si>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</si>
  <si>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</si>
  <si>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</si>
  <si>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</si>
  <si>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</si>
  <si>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</si>
  <si>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</si>
  <si>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</si>
  <si>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</si>
  <si>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</si>
  <si>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</si>
  <si>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</si>
  <si>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</si>
  <si>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</si>
  <si>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</si>
  <si>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</si>
  <si>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</si>
  <si>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</si>
  <si>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</si>
  <si>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</si>
  <si>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</si>
  <si>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</si>
  <si>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</si>
  <si>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</si>
  <si>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</si>
  <si>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</si>
  <si>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</si>
  <si>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</si>
  <si>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</si>
  <si>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</si>
  <si>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</si>
  <si>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</si>
  <si>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</si>
  <si>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</si>
  <si>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</si>
  <si>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</si>
  <si>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</si>
  <si>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</si>
  <si>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</si>
  <si>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</si>
  <si>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</si>
  <si>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</si>
  <si>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</si>
  <si>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</si>
  <si>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</si>
  <si>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</si>
  <si>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</si>
  <si>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</si>
  <si>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</si>
  <si>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</si>
  <si>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</si>
  <si>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</si>
  <si>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</si>
  <si>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</si>
  <si>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</si>
  <si>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</si>
  <si>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</si>
  <si>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</si>
  <si>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</si>
  <si>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</si>
  <si>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</si>
  <si>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</si>
  <si>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</si>
  <si>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</si>
  <si>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</si>
  <si>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</si>
  <si>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</si>
  <si>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</si>
  <si>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</si>
  <si>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</si>
  <si>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</si>
  <si>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</si>
  <si>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</si>
  <si>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</si>
  <si>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</si>
  <si>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</si>
  <si>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</si>
  <si>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</si>
  <si>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</si>
  <si>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</si>
  <si>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</si>
  <si>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</si>
  <si>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</si>
  <si>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</si>
  <si>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</si>
  <si>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</si>
  <si>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</si>
  <si>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</si>
  <si>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</si>
  <si>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</si>
  <si>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</si>
  <si>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</si>
  <si>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</si>
  <si>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</si>
  <si>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</si>
  <si>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</si>
  <si>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</si>
  <si>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</si>
  <si>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</si>
  <si>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</si>
  <si>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</si>
  <si>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</si>
  <si>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</si>
  <si>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</si>
  <si>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</si>
  <si>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</si>
  <si>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</si>
  <si>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</si>
  <si>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</si>
  <si>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</si>
  <si>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</si>
  <si>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</si>
  <si>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</si>
  <si>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</si>
  <si>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</si>
  <si>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</si>
  <si>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</si>
  <si>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</si>
  <si>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</si>
  <si>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</si>
  <si>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</si>
  <si>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</si>
  <si>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</si>
  <si>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</si>
  <si>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</si>
  <si>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</si>
  <si>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</si>
  <si>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</si>
  <si>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</si>
  <si>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</si>
  <si>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</si>
  <si>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</si>
  <si>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</si>
  <si>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</si>
  <si>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</si>
  <si>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</si>
  <si>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</si>
  <si>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</si>
  <si>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</si>
  <si>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</si>
  <si>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</si>
  <si>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</si>
  <si>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</si>
  <si>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</si>
  <si>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</si>
  <si>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</si>
  <si>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</si>
  <si>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</si>
  <si>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</si>
  <si>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</si>
  <si>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</si>
  <si>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</si>
  <si>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</si>
  <si>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</si>
  <si>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</si>
  <si>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</si>
  <si>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</si>
  <si>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</si>
  <si>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</si>
  <si>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</si>
  <si>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</si>
  <si>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</si>
  <si>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</si>
  <si>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</si>
  <si>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</si>
  <si>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</si>
  <si>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</si>
  <si>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</si>
  <si>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</si>
  <si>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</si>
  <si>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</si>
  <si>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</si>
  <si>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</si>
  <si>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</si>
  <si>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</si>
  <si>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</si>
  <si>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</si>
  <si>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</si>
  <si>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</si>
  <si>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</si>
  <si>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</si>
  <si>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</si>
  <si>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</si>
  <si>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</si>
  <si>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</si>
  <si>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</si>
  <si>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</si>
  <si>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</si>
  <si>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</si>
  <si>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</si>
  <si>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</si>
  <si>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</si>
  <si>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</si>
  <si>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</si>
  <si>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</si>
  <si>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</si>
  <si>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</si>
  <si>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</si>
  <si>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</si>
  <si>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</si>
  <si>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</si>
  <si>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</si>
  <si>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</si>
  <si>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</si>
  <si>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</si>
  <si>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</si>
  <si>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</si>
  <si>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</si>
  <si>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</si>
  <si>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</si>
  <si>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</si>
  <si>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</si>
  <si>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</si>
  <si>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</si>
  <si>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</si>
  <si>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</si>
  <si>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</si>
  <si>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</si>
  <si>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</si>
  <si>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</si>
  <si>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</si>
  <si>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</si>
  <si>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</si>
  <si>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</si>
  <si>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</si>
  <si>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</si>
  <si>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</si>
  <si>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</si>
  <si>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</si>
  <si>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</si>
  <si>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</si>
  <si>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</si>
  <si>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</si>
  <si>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</si>
  <si>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</si>
  <si>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</si>
  <si>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</si>
  <si>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</si>
  <si>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</si>
  <si>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</si>
  <si>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</si>
  <si>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</si>
  <si>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</si>
  <si>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</si>
  <si>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</si>
  <si>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</si>
  <si>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</si>
  <si>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</si>
  <si>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</si>
  <si>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</si>
  <si>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</si>
  <si>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</si>
  <si>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</si>
  <si>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</si>
  <si>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</si>
  <si>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</si>
  <si>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</si>
  <si>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</si>
  <si>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</si>
  <si>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</si>
  <si>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</si>
  <si>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</si>
  <si>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</si>
  <si>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</si>
  <si>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</si>
  <si>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</si>
  <si>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</si>
  <si>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</si>
  <si>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</si>
  <si>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</si>
  <si>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</si>
  <si>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</si>
  <si>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</si>
  <si>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</si>
  <si>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</si>
  <si>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</si>
  <si>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</si>
  <si>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</si>
  <si>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</si>
  <si>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</si>
  <si>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</si>
  <si>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</si>
  <si>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</si>
  <si>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</si>
  <si>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</si>
  <si>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</si>
  <si>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</si>
  <si>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</si>
  <si>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</si>
  <si>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</si>
  <si>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</si>
  <si>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</si>
  <si>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</si>
  <si>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</si>
  <si>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</si>
  <si>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</si>
  <si>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</si>
  <si>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</si>
  <si>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</si>
  <si>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</si>
  <si>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</si>
  <si>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</si>
  <si>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</si>
  <si>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</si>
  <si>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</si>
  <si>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</si>
  <si>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</si>
  <si>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</si>
  <si>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</si>
  <si>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</si>
  <si>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</si>
  <si>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</si>
  <si>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</si>
  <si>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</si>
  <si>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</si>
  <si>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</si>
  <si>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</si>
  <si>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</si>
  <si>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</si>
  <si>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</si>
  <si>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</si>
  <si>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</si>
  <si>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</si>
  <si>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</si>
  <si>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</si>
  <si>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</si>
  <si>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</si>
  <si>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</si>
  <si>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</si>
  <si>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</si>
  <si>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</si>
  <si>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</si>
  <si>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</si>
  <si>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</si>
  <si>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</si>
  <si>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</si>
  <si>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</si>
  <si>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</si>
  <si>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</si>
  <si>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</si>
  <si>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</si>
  <si>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</si>
  <si>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</si>
  <si>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</si>
  <si>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</si>
  <si>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</si>
  <si>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</si>
  <si>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</si>
  <si>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</si>
  <si>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</si>
  <si>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</si>
  <si>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</si>
  <si>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</si>
  <si>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</si>
  <si>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</si>
  <si>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</si>
  <si>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</si>
  <si>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</si>
  <si>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</si>
  <si>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</si>
  <si>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</si>
  <si>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</si>
  <si>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</si>
  <si>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</si>
  <si>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</si>
  <si>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</si>
  <si>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</si>
  <si>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</si>
  <si>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</si>
  <si>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</si>
  <si>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</si>
  <si>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</si>
  <si>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</si>
  <si>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</si>
  <si>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</si>
  <si>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</si>
  <si>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</si>
  <si>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</si>
  <si>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</si>
  <si>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</si>
  <si>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</si>
  <si>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</si>
  <si>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</si>
  <si>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</si>
  <si>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</si>
  <si>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</si>
  <si>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</si>
  <si>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</si>
  <si>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</si>
  <si>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</si>
  <si>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</si>
  <si>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</si>
  <si>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</si>
  <si>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</si>
  <si>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</si>
  <si>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</si>
  <si>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</si>
  <si>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</si>
  <si>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</si>
  <si>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</si>
  <si>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</si>
  <si>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</si>
  <si>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</si>
  <si>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</si>
  <si>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</si>
  <si>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</si>
  <si>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</si>
  <si>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</si>
  <si>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</si>
  <si>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</si>
  <si>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</si>
  <si>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</si>
  <si>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</si>
  <si>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</si>
  <si>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</si>
  <si>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</si>
  <si>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</si>
  <si>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</si>
  <si>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</si>
  <si>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</si>
  <si>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</si>
  <si>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</si>
  <si>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</si>
  <si>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</si>
  <si>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</si>
  <si>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</si>
  <si>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</si>
  <si>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</si>
  <si>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</si>
  <si>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</si>
  <si>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</si>
  <si>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</si>
  <si>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</si>
  <si>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</si>
  <si>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</si>
  <si>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</si>
  <si>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</si>
  <si>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</si>
  <si>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</si>
  <si>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</si>
  <si>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</si>
  <si>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</si>
  <si>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</si>
  <si>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</si>
  <si>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</si>
  <si>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</si>
  <si>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</si>
  <si>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</si>
  <si>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</si>
  <si>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</si>
  <si>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</si>
  <si>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</si>
  <si>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</si>
  <si>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</si>
  <si>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</si>
  <si>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</si>
  <si>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</si>
  <si>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</si>
  <si>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</si>
  <si>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</si>
  <si>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</si>
  <si>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</si>
  <si>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</si>
  <si>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</si>
  <si>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</si>
  <si>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</si>
  <si>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</si>
  <si>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</si>
  <si>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</si>
  <si>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</si>
  <si>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</si>
  <si>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</si>
  <si>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</si>
  <si>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</si>
  <si>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</si>
  <si>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</si>
  <si>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</si>
  <si>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</si>
  <si>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</si>
  <si>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</si>
  <si>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</si>
  <si>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</si>
  <si>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</si>
  <si>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</si>
  <si>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</si>
  <si>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</si>
  <si>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</si>
  <si>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</si>
  <si>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</si>
  <si>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</si>
  <si>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</si>
  <si>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</si>
  <si>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</si>
  <si>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</si>
  <si>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</si>
  <si>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</si>
  <si>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</si>
  <si>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</si>
  <si>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</si>
  <si>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</si>
  <si>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</si>
  <si>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</si>
  <si>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</si>
  <si>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</si>
  <si>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</si>
  <si>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</si>
  <si>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</si>
  <si>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</si>
  <si>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</si>
  <si>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</si>
  <si>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</si>
  <si>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</si>
  <si>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</si>
  <si>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</si>
  <si>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</si>
  <si>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</si>
  <si>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</si>
  <si>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</si>
  <si>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</si>
  <si>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</si>
  <si>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</si>
  <si>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</si>
  <si>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</si>
  <si>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</si>
  <si>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</si>
  <si>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</si>
  <si>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</si>
  <si>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</si>
  <si>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</si>
  <si>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</si>
  <si>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</si>
  <si>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</si>
  <si>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</si>
  <si>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</si>
  <si>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</si>
  <si>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</si>
  <si>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</si>
  <si>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</si>
  <si>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</si>
  <si>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</si>
  <si>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</si>
  <si>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</si>
  <si>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</si>
  <si>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</si>
  <si>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</si>
  <si>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</si>
  <si>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</si>
  <si>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</si>
  <si>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</si>
  <si>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</si>
  <si>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</si>
  <si>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</si>
  <si>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</si>
  <si>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</si>
  <si>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</si>
  <si>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</si>
  <si>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</si>
  <si>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</si>
  <si>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</si>
  <si>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</si>
  <si>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</si>
  <si>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</si>
  <si>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</si>
  <si>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</si>
  <si>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</si>
  <si>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</si>
  <si>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</si>
  <si>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</si>
  <si>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</si>
  <si>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</si>
  <si>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</si>
  <si>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</si>
  <si>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</si>
  <si>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</si>
  <si>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</si>
  <si>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</si>
  <si>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</si>
  <si>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</si>
  <si>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</si>
  <si>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</si>
  <si>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</si>
  <si>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</si>
  <si>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</si>
  <si>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</si>
  <si>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</si>
  <si>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</si>
  <si>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</si>
  <si>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</si>
  <si>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</si>
  <si>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</si>
  <si>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</si>
  <si>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</si>
  <si>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</si>
  <si>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</si>
  <si>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</si>
  <si>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</si>
  <si>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</si>
  <si>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</si>
  <si>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</si>
  <si>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</si>
  <si>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</si>
  <si>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</si>
  <si>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</si>
  <si>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</si>
  <si>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</si>
  <si>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</si>
  <si>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</si>
  <si>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</si>
  <si>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</si>
  <si>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</si>
  <si>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</si>
  <si>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</si>
  <si>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</si>
  <si>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</si>
  <si>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</si>
  <si>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</si>
  <si>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</si>
  <si>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</si>
  <si>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</si>
  <si>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</si>
  <si>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</si>
  <si>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</si>
  <si>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</si>
  <si>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</si>
  <si>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</si>
  <si>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</si>
  <si>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</si>
  <si>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</si>
  <si>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</si>
  <si>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</si>
  <si>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</si>
  <si>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</si>
  <si>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</si>
  <si>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</si>
  <si>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</si>
  <si>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</si>
  <si>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</si>
  <si>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</si>
  <si>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</si>
  <si>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</si>
  <si>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</si>
  <si>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</si>
  <si>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</si>
  <si>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</si>
  <si>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</si>
  <si>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</si>
  <si>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</si>
  <si>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</si>
  <si>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</si>
  <si>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</si>
  <si>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</si>
  <si>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</si>
  <si>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</si>
  <si>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</si>
  <si>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</si>
  <si>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</si>
  <si>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</si>
  <si>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</si>
  <si>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</si>
  <si>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</si>
  <si>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</si>
  <si>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</si>
  <si>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</si>
  <si>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</si>
  <si>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</si>
  <si>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</si>
  <si>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</si>
  <si>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</si>
  <si>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</si>
  <si>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</si>
  <si>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</si>
  <si>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</si>
  <si>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</si>
  <si>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</si>
  <si>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</si>
  <si>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</si>
  <si>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</si>
  <si>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</si>
  <si>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</si>
  <si>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</si>
  <si>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</si>
  <si>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</si>
  <si>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</si>
  <si>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</si>
  <si>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</si>
  <si>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</si>
  <si>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</si>
  <si>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</si>
  <si>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</si>
  <si>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</si>
  <si>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</si>
  <si>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</si>
  <si>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</si>
  <si>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</si>
  <si>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</si>
  <si>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</si>
  <si>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</si>
  <si>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</si>
  <si>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</si>
  <si>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</si>
  <si>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</si>
  <si>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</si>
  <si>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</si>
  <si>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</si>
  <si>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</si>
  <si>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</si>
  <si>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</si>
  <si>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</si>
  <si>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</si>
  <si>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</si>
  <si>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</si>
  <si>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</si>
  <si>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</si>
  <si>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</si>
  <si>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</si>
  <si>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</si>
  <si>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</si>
  <si>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</si>
  <si>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</si>
  <si>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</si>
  <si>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</si>
  <si>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</si>
  <si>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</si>
  <si>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</si>
  <si>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</si>
  <si>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</si>
  <si>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</si>
  <si>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</si>
  <si>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</si>
  <si>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</si>
  <si>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</si>
  <si>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</si>
  <si>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</si>
  <si>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</si>
  <si>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</si>
  <si>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</si>
  <si>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</si>
  <si>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</si>
  <si>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</si>
  <si>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</si>
  <si>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</si>
  <si>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</si>
  <si>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</si>
  <si>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</si>
  <si>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</si>
  <si>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</si>
  <si>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</si>
  <si>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</si>
  <si>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</si>
  <si>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</si>
  <si>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</si>
  <si>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</si>
  <si>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</si>
  <si>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</si>
  <si>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</si>
  <si>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</si>
  <si>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</si>
  <si>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</si>
  <si>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</si>
  <si>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</si>
  <si>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</si>
  <si>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</si>
  <si>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</si>
  <si>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</si>
  <si>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</si>
  <si>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</si>
  <si>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</si>
  <si>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</si>
  <si>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</si>
  <si>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</si>
  <si>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</si>
  <si>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</si>
  <si>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</si>
  <si>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</si>
  <si>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</si>
  <si>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</si>
  <si>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</si>
  <si>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</si>
  <si>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</si>
  <si>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</si>
  <si>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</si>
  <si>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</si>
  <si>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</si>
  <si>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</si>
  <si>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</si>
  <si>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</si>
  <si>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</si>
  <si>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</si>
  <si>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</si>
  <si>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</si>
  <si>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</si>
  <si>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</si>
  <si>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</si>
  <si>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</si>
  <si>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</si>
  <si>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</si>
  <si>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</si>
  <si>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</si>
  <si>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</si>
  <si>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</si>
  <si>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</si>
  <si>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</si>
  <si>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</si>
  <si>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</si>
  <si>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</si>
  <si>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</si>
  <si>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</si>
  <si>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</si>
  <si>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</si>
  <si>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</si>
  <si>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</si>
  <si>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</si>
  <si>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</si>
  <si>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</si>
  <si>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</si>
  <si>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</si>
  <si>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</si>
  <si>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</si>
  <si>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</si>
  <si>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</si>
  <si>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</si>
  <si>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</si>
  <si>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</si>
  <si>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</si>
  <si>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</si>
  <si>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</si>
  <si>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</si>
  <si>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</si>
  <si>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</si>
  <si>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</si>
  <si>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</si>
  <si>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</si>
  <si>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</si>
  <si>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</si>
  <si>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</si>
  <si>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</si>
  <si>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</si>
  <si>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</si>
  <si>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</si>
  <si>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</si>
  <si>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</si>
  <si>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</si>
  <si>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</si>
  <si>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</si>
  <si>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</si>
  <si>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</si>
  <si>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</si>
  <si>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</si>
  <si>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</si>
  <si>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</si>
  <si>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</si>
  <si>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</si>
  <si>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</si>
  <si>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</si>
  <si>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</si>
  <si>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</si>
  <si>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</si>
  <si>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</si>
  <si>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</si>
  <si>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</si>
  <si>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</si>
  <si>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</si>
  <si>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</si>
  <si>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</si>
  <si>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</si>
  <si>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</si>
  <si>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</si>
  <si>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</si>
  <si>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</si>
  <si>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</si>
  <si>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</si>
  <si>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</si>
  <si>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</si>
  <si>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</si>
  <si>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</si>
  <si>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</si>
  <si>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</si>
  <si>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</si>
  <si>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</si>
  <si>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</si>
  <si>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</si>
  <si>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</si>
  <si>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</si>
  <si>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</si>
  <si>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</si>
  <si>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</si>
  <si>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</si>
  <si>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</si>
  <si>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</si>
  <si>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</si>
  <si>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</si>
  <si>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</si>
  <si>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</si>
  <si>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</si>
  <si>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</si>
  <si>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</si>
  <si>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</si>
  <si>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</si>
  <si>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</si>
  <si>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</si>
  <si>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</si>
  <si>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</si>
  <si>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</si>
  <si>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</si>
  <si>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</si>
  <si>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</si>
  <si>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</si>
  <si>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</si>
  <si>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</si>
  <si>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</si>
  <si>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</si>
  <si>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</si>
  <si>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</si>
  <si>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</si>
  <si>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</si>
  <si>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</si>
  <si>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</si>
  <si>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</si>
  <si>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</si>
  <si>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</si>
  <si>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</si>
  <si>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</si>
  <si>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</si>
  <si>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</si>
  <si>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</si>
  <si>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</si>
  <si>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</si>
  <si>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</si>
  <si>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</si>
  <si>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</si>
  <si>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</si>
  <si>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</si>
  <si>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</si>
  <si>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</si>
  <si>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</si>
  <si>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</si>
  <si>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</si>
  <si>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</si>
  <si>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</si>
  <si>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</si>
  <si>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</si>
  <si>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</si>
  <si>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</si>
  <si>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</si>
  <si>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</si>
  <si>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</si>
  <si>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</si>
  <si>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</si>
  <si>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</si>
  <si>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</si>
  <si>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</si>
  <si>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</si>
  <si>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</si>
  <si>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</si>
  <si>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</si>
  <si>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</si>
  <si>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</si>
  <si>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</si>
  <si>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</si>
  <si>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</si>
  <si>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</si>
  <si>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</si>
  <si>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</si>
  <si>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</si>
  <si>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</si>
  <si>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</si>
  <si>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</si>
  <si>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</si>
  <si>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</si>
  <si>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</si>
  <si>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</si>
  <si>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</si>
  <si>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</si>
  <si>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</si>
  <si>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</si>
  <si>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</si>
  <si>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</si>
  <si>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</si>
  <si>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</si>
  <si>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</si>
  <si>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</si>
  <si>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</si>
  <si>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</si>
  <si>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</si>
  <si>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</si>
  <si>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</si>
  <si>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</si>
  <si>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</si>
  <si>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</si>
  <si>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</si>
  <si>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</si>
  <si>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</si>
  <si>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</si>
  <si>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</si>
  <si>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</si>
  <si>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</si>
  <si>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</si>
  <si>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</si>
  <si>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</si>
  <si>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</si>
  <si>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</si>
  <si>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</si>
  <si>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</si>
  <si>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</si>
  <si>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</si>
  <si>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</si>
  <si>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</si>
  <si>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</si>
  <si>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</si>
  <si>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</si>
  <si>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</si>
  <si>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</si>
  <si>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</si>
  <si>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</si>
  <si>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</si>
  <si>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</si>
  <si>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</si>
  <si>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</si>
  <si>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</si>
  <si>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</si>
  <si>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</si>
  <si>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</si>
  <si>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</si>
  <si>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</si>
  <si>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</si>
  <si>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</si>
  <si>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</si>
  <si>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</si>
  <si>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</si>
  <si>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</si>
  <si>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</si>
  <si>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</si>
  <si>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</si>
  <si>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</si>
  <si>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</si>
  <si>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</si>
  <si>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</si>
  <si>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</si>
  <si>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</si>
  <si>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</si>
  <si>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</si>
  <si>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</si>
  <si>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</si>
  <si>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</si>
  <si>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</si>
  <si>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</si>
  <si>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</si>
  <si>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</si>
  <si>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</si>
  <si>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</si>
  <si>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</si>
  <si>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</si>
  <si>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</si>
  <si>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</si>
  <si>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</si>
  <si>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</si>
  <si>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</si>
  <si>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</si>
  <si>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</si>
  <si>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</si>
  <si>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</si>
  <si>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</si>
  <si>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</si>
  <si>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</si>
  <si>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</si>
  <si>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</si>
  <si>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</si>
  <si>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</si>
  <si>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</si>
  <si>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</si>
  <si>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</si>
  <si>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</si>
  <si>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</si>
  <si>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</si>
  <si>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</si>
  <si>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</si>
  <si>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</si>
  <si>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</si>
  <si>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</si>
  <si>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</si>
  <si>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</si>
  <si>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</si>
  <si>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</si>
  <si>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</si>
  <si>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</si>
  <si>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</si>
  <si>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</si>
  <si>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</si>
  <si>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</si>
  <si>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</si>
  <si>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</si>
  <si>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</si>
  <si>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</si>
  <si>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</si>
  <si>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</si>
  <si>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</si>
  <si>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</si>
  <si>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</si>
  <si>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</si>
  <si>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</si>
  <si>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</si>
  <si>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</si>
  <si>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</si>
  <si>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</si>
  <si>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</si>
  <si>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</si>
  <si>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</si>
  <si>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</si>
  <si>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</si>
  <si>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</si>
  <si>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</si>
  <si>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</si>
  <si>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</si>
  <si>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</si>
  <si>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</si>
  <si>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</si>
  <si>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</si>
  <si>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</si>
  <si>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</si>
  <si>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</si>
  <si>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</si>
  <si>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</si>
  <si>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</si>
  <si>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</si>
  <si>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</si>
  <si>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</si>
  <si>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</si>
  <si>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</si>
  <si>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</si>
  <si>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</si>
  <si>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</si>
  <si>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</si>
  <si>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</si>
  <si>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</si>
  <si>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</si>
  <si>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</si>
  <si>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</si>
  <si>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</si>
  <si>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</si>
  <si>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</si>
  <si>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</si>
  <si>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</si>
  <si>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</si>
  <si>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</si>
  <si>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</si>
  <si>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</si>
  <si>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</si>
  <si>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</si>
  <si>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</si>
  <si>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</si>
  <si>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</si>
  <si>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</si>
  <si>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</si>
  <si>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</si>
  <si>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</si>
  <si>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</si>
  <si>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</si>
  <si>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</si>
  <si>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</si>
  <si>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</si>
  <si>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</si>
  <si>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</si>
  <si>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</si>
  <si>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</si>
  <si>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</si>
  <si>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</si>
  <si>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</si>
  <si>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</si>
  <si>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</si>
  <si>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</si>
  <si>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</si>
  <si>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</si>
  <si>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</si>
  <si>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</si>
  <si>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</si>
  <si>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</si>
  <si>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</si>
  <si>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</si>
  <si>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</si>
  <si>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</si>
  <si>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</si>
  <si>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</si>
  <si>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</si>
  <si>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</si>
  <si>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</si>
  <si>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</si>
  <si>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</si>
  <si>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</si>
  <si>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</si>
  <si>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</si>
  <si>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</si>
  <si>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</si>
  <si>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</si>
  <si>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</si>
  <si>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</si>
  <si>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</si>
  <si>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</si>
  <si>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</si>
  <si>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</si>
  <si>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</si>
  <si>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</si>
  <si>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</si>
  <si>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</si>
  <si>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</si>
  <si>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</si>
  <si>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</si>
  <si>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</si>
  <si>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</si>
  <si>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</si>
  <si>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</si>
  <si>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</si>
  <si>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</si>
  <si>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</si>
  <si>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</si>
  <si>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</si>
  <si>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</si>
  <si>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</si>
  <si>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</si>
  <si>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</si>
  <si>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</si>
  <si>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</si>
  <si>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</si>
  <si>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</si>
  <si>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</si>
  <si>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</si>
  <si>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</si>
  <si>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</si>
  <si>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</si>
  <si>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</si>
  <si>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</si>
  <si>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</si>
  <si>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</si>
  <si>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</si>
  <si>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</si>
  <si>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</si>
  <si>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</si>
  <si>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</si>
  <si>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</si>
  <si>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</si>
  <si>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</si>
  <si>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</si>
  <si>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</si>
  <si>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</si>
  <si>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</si>
  <si>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</si>
  <si>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</si>
  <si>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</si>
  <si>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</si>
  <si>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</si>
  <si>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</si>
  <si>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</si>
  <si>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</si>
  <si>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</si>
  <si>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</si>
  <si>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</si>
  <si>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</si>
  <si>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</si>
  <si>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</si>
  <si>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</si>
  <si>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</si>
  <si>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</si>
  <si>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</si>
  <si>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</si>
  <si>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</si>
  <si>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</si>
  <si>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</si>
  <si>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</si>
  <si>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</si>
  <si>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</si>
  <si>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</si>
  <si>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</si>
  <si>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</si>
  <si>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</si>
  <si>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</si>
  <si>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</si>
  <si>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</si>
  <si>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</si>
  <si>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</si>
  <si>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</si>
  <si>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</si>
  <si>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</si>
  <si>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</si>
  <si>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</si>
  <si>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</si>
  <si>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</si>
  <si>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</si>
  <si>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</si>
  <si>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</si>
  <si>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</si>
  <si>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</si>
  <si>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</si>
  <si>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</si>
  <si>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</si>
  <si>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</si>
  <si>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</si>
  <si>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</si>
  <si>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</si>
  <si>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</si>
  <si>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</si>
  <si>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</si>
  <si>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</si>
  <si>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</si>
  <si>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</si>
  <si>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</si>
  <si>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</si>
  <si>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</si>
  <si>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</si>
  <si>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</si>
  <si>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</si>
  <si>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</si>
  <si>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</si>
  <si>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</si>
  <si>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</si>
  <si>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</si>
  <si>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</si>
  <si>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</si>
  <si>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</si>
  <si>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</si>
  <si>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</si>
  <si>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</si>
  <si>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</si>
  <si>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</si>
  <si>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</si>
  <si>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</si>
  <si>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</si>
  <si>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</si>
  <si>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</si>
  <si>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</si>
  <si>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</si>
  <si>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</si>
  <si>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</si>
  <si>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</si>
  <si>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</si>
  <si>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</si>
  <si>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</si>
  <si>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</si>
  <si>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</si>
  <si>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</si>
  <si>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</si>
  <si>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</si>
  <si>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</si>
  <si>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</si>
  <si>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</si>
  <si>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</si>
  <si>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</si>
  <si>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</si>
  <si>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</si>
  <si>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</si>
  <si>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</si>
  <si>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</si>
  <si>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</si>
  <si>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</si>
  <si>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</si>
  <si>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</si>
  <si>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</si>
  <si>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</si>
  <si>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</si>
  <si>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</si>
  <si>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</si>
  <si>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</si>
  <si>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</si>
  <si>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</si>
  <si>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</si>
  <si>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</si>
  <si>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</si>
  <si>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</si>
  <si>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</si>
  <si>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</si>
  <si>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</si>
  <si>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</si>
  <si>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</si>
  <si>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</si>
  <si>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</si>
  <si>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</si>
  <si>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</si>
  <si>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</si>
  <si>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</si>
  <si>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</si>
  <si>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</si>
  <si>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</si>
  <si>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</si>
  <si>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</si>
  <si>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</si>
  <si>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</si>
  <si>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</si>
  <si>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</si>
  <si>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</si>
  <si>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</si>
  <si>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</si>
  <si>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</si>
  <si>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</si>
  <si>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</si>
  <si>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</si>
  <si>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</si>
  <si>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</si>
  <si>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</si>
  <si>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</si>
  <si>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</si>
  <si>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</si>
  <si>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</si>
  <si>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</si>
  <si>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</si>
  <si>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</si>
  <si>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</si>
  <si>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</si>
  <si>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</si>
  <si>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</si>
  <si>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</si>
  <si>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</si>
  <si>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</si>
  <si>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</si>
  <si>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</si>
  <si>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</si>
  <si>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</si>
  <si>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</si>
  <si>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</si>
  <si>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</si>
  <si>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</si>
  <si>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</si>
  <si>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</si>
  <si>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</si>
  <si>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</si>
  <si>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</si>
  <si>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</si>
  <si>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</si>
  <si>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</si>
  <si>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</si>
  <si>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</si>
  <si>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</si>
  <si>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</si>
  <si>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</si>
  <si>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</si>
  <si>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</si>
  <si>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</si>
  <si>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</si>
  <si>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</si>
  <si>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</si>
  <si>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</si>
  <si>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</si>
  <si>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</si>
  <si>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</si>
  <si>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</si>
  <si>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</si>
  <si>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</si>
  <si>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</si>
  <si>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</si>
  <si>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</si>
  <si>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</si>
  <si>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</si>
  <si>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</si>
  <si>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</si>
  <si>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</si>
  <si>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</si>
  <si>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</si>
  <si>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</si>
  <si>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</si>
  <si>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</si>
  <si>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</si>
  <si>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</si>
  <si>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</si>
  <si>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</si>
  <si>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</si>
  <si>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</si>
  <si>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</si>
  <si>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</si>
  <si>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</si>
  <si>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</si>
  <si>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</si>
  <si>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</si>
  <si>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</si>
  <si>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</si>
  <si>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</si>
  <si>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</si>
  <si>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</si>
  <si>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</si>
  <si>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</si>
  <si>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</si>
  <si>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</si>
  <si>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</si>
  <si>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</si>
  <si>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</si>
  <si>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</si>
  <si>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</si>
  <si>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</si>
  <si>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</si>
  <si>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</si>
  <si>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</si>
  <si>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</si>
  <si>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</si>
  <si>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</si>
  <si>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</si>
  <si>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</si>
  <si>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</si>
  <si>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</si>
  <si>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</si>
  <si>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</si>
  <si>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</si>
  <si>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</si>
  <si>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</si>
  <si>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</si>
  <si>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</si>
  <si>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</si>
  <si>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</si>
  <si>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</si>
  <si>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</si>
  <si>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</si>
  <si>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</si>
  <si>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</si>
  <si>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</si>
  <si>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</si>
  <si>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</si>
  <si>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</si>
  <si>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</si>
  <si>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</si>
  <si>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</si>
  <si>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</si>
  <si>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</si>
  <si>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</si>
  <si>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</si>
  <si>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</si>
  <si>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</si>
  <si>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</si>
  <si>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</si>
  <si>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</si>
  <si>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</si>
  <si>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</si>
  <si>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</si>
  <si>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</si>
  <si>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</si>
  <si>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</si>
  <si>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</si>
  <si>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</si>
  <si>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</si>
  <si>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</si>
  <si>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</si>
  <si>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</si>
  <si>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</si>
  <si>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</si>
  <si>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</si>
  <si>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</si>
  <si>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</si>
  <si>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</si>
  <si>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</si>
  <si>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</si>
  <si>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</si>
  <si>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</si>
  <si>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</si>
  <si>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</si>
  <si>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</si>
  <si>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</si>
  <si>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</si>
  <si>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</si>
  <si>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</si>
  <si>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</si>
  <si>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</si>
  <si>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</si>
  <si>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</si>
  <si>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</si>
  <si>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</si>
  <si>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</si>
  <si>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</si>
  <si>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</si>
  <si>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</si>
  <si>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</si>
  <si>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</si>
  <si>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</si>
  <si>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</si>
  <si>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</si>
  <si>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</si>
  <si>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</si>
  <si>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</si>
  <si>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</si>
  <si>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</si>
  <si>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</si>
  <si>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</si>
  <si>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</si>
  <si>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</si>
  <si>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</si>
  <si>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</si>
  <si>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</si>
  <si>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</si>
  <si>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</si>
  <si>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</si>
  <si>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</si>
  <si>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</si>
  <si>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</si>
  <si>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</si>
  <si>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</si>
  <si>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</si>
  <si>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</si>
  <si>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</si>
  <si>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</si>
  <si>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</si>
  <si>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</si>
  <si>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</si>
  <si>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</si>
  <si>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</si>
  <si>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</si>
  <si>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</si>
  <si>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</si>
  <si>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</si>
  <si>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</si>
  <si>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</si>
  <si>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</si>
  <si>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</si>
  <si>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</si>
  <si>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</si>
  <si>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</si>
  <si>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</si>
  <si>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</si>
  <si>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</si>
  <si>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</si>
  <si>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</si>
  <si>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</si>
  <si>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</si>
  <si>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</si>
  <si>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</si>
  <si>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</si>
  <si>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</si>
  <si>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</si>
  <si>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</si>
  <si>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</si>
  <si>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</si>
  <si>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</si>
  <si>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</si>
  <si>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</si>
  <si>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</si>
  <si>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</si>
  <si>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</si>
  <si>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</si>
  <si>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</si>
  <si>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</si>
  <si>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</si>
  <si>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</si>
  <si>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</si>
  <si>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</si>
  <si>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</si>
  <si>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</si>
  <si>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</si>
  <si>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</si>
  <si>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</si>
  <si>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</si>
  <si>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</si>
  <si>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</si>
  <si>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</si>
  <si>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</si>
  <si>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</si>
  <si>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</si>
  <si>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</si>
  <si>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</si>
  <si>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</si>
  <si>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</si>
  <si>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</si>
  <si>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</si>
  <si>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</si>
  <si>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</si>
  <si>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</si>
  <si>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</si>
  <si>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</si>
  <si>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</si>
  <si>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</si>
  <si>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</si>
  <si>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</si>
  <si>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</si>
  <si>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</si>
  <si>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</si>
  <si>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</si>
  <si>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</si>
  <si>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</si>
  <si>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</si>
  <si>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</si>
  <si>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</si>
  <si>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</si>
  <si>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</si>
  <si>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</si>
  <si>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</si>
  <si>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</si>
  <si>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</si>
  <si>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</si>
  <si>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</si>
  <si>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</si>
  <si>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</si>
  <si>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</si>
  <si>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</si>
  <si>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</si>
  <si>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</si>
  <si>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</si>
  <si>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</si>
  <si>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</si>
  <si>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</si>
  <si>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</si>
  <si>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</si>
  <si>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</si>
  <si>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</si>
  <si>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</si>
  <si>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</si>
  <si>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</si>
  <si>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</si>
  <si>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</si>
  <si>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</si>
  <si>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</si>
  <si>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</si>
  <si>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</si>
  <si>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</si>
  <si>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</si>
  <si>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</si>
  <si>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</si>
  <si>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</si>
  <si>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</si>
  <si>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</si>
  <si>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</si>
  <si>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</si>
  <si>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</si>
  <si>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</si>
  <si>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</si>
  <si>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</si>
  <si>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</si>
  <si>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</si>
  <si>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</si>
  <si>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</si>
  <si>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</si>
  <si>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</si>
  <si>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</si>
  <si>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</si>
  <si>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</si>
  <si>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</si>
  <si>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</si>
  <si>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</si>
  <si>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</si>
  <si>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</si>
  <si>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</si>
  <si>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</si>
  <si>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</si>
  <si>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</si>
  <si>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</si>
  <si>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</si>
  <si>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</si>
  <si>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</si>
  <si>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</si>
  <si>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</si>
  <si>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</si>
  <si>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</si>
  <si>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</si>
  <si>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</si>
  <si>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</si>
  <si>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</si>
  <si>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</si>
  <si>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</si>
  <si>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</si>
  <si>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</si>
  <si>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</si>
  <si>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</si>
  <si>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</si>
  <si>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</si>
  <si>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</si>
  <si>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</si>
  <si>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</si>
  <si>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</si>
  <si>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</si>
  <si>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</si>
  <si>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</si>
  <si>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</si>
  <si>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</si>
  <si>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</si>
  <si>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</si>
  <si>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</si>
  <si>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</si>
  <si>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</si>
  <si>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</si>
  <si>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</si>
  <si>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</si>
  <si>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</si>
  <si>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</si>
  <si>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</si>
  <si>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</si>
  <si>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</si>
  <si>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</si>
  <si>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</si>
  <si>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</si>
  <si>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</si>
  <si>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</si>
  <si>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</si>
  <si>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</si>
  <si>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</si>
  <si>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</si>
  <si>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</si>
  <si>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</si>
  <si>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</si>
  <si>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</si>
  <si>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</si>
  <si>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</si>
  <si>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</si>
  <si>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</si>
  <si>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</si>
  <si>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</si>
  <si>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</si>
  <si>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</si>
  <si>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</si>
  <si>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</si>
  <si>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</si>
  <si>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</si>
  <si>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</si>
  <si>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</si>
  <si>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</si>
  <si>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</si>
  <si>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</si>
  <si>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</si>
  <si>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</si>
  <si>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</si>
  <si>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</si>
  <si>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</si>
  <si>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</si>
  <si>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</si>
  <si>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</si>
  <si>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</si>
  <si>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</si>
  <si>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</si>
  <si>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</si>
  <si>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</si>
  <si>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</si>
  <si>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</si>
  <si>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</si>
  <si>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</si>
  <si>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</si>
  <si>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</si>
  <si>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</si>
  <si>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</si>
  <si>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</si>
  <si>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</si>
  <si>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</si>
  <si>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</si>
  <si>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</si>
  <si>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</si>
  <si>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</si>
  <si>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</si>
  <si>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</si>
  <si>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</si>
  <si>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</si>
  <si>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</si>
  <si>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</si>
  <si>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</si>
  <si>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</si>
  <si>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</si>
  <si>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</si>
  <si>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</si>
  <si>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</si>
  <si>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</si>
  <si>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</si>
  <si>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</si>
  <si>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</si>
  <si>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</si>
  <si>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</si>
  <si>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</si>
  <si>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</si>
  <si>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</si>
  <si>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</si>
  <si>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</si>
  <si>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</si>
  <si>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</si>
  <si>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</si>
  <si>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</si>
  <si>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</si>
  <si>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</si>
  <si>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</si>
  <si>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</si>
  <si>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</si>
  <si>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</si>
  <si>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</si>
  <si>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</si>
  <si>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</si>
  <si>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</si>
  <si>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</si>
  <si>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</si>
  <si>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</si>
  <si>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</si>
  <si>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</si>
  <si>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</si>
  <si>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</si>
  <si>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</si>
  <si>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</si>
  <si>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</si>
  <si>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</si>
  <si>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</si>
  <si>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</si>
  <si>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</si>
  <si>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</si>
  <si>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</si>
  <si>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</si>
  <si>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</si>
  <si>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</si>
  <si>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</si>
  <si>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</si>
  <si>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</si>
  <si>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</si>
  <si>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</si>
  <si>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</si>
  <si>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</si>
  <si>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</si>
  <si>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</si>
  <si>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</si>
  <si>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</si>
  <si>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</si>
  <si>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</si>
  <si>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</si>
  <si>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</si>
  <si>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</si>
  <si>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</si>
  <si>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</si>
  <si>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</si>
  <si>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</si>
  <si>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</si>
  <si>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</si>
  <si>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</si>
  <si>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</si>
  <si>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</si>
  <si>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</si>
  <si>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</si>
  <si>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</si>
  <si>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</si>
  <si>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</si>
  <si>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</si>
  <si>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</si>
  <si>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</si>
  <si>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</si>
  <si>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</si>
  <si>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</si>
  <si>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</si>
  <si>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</si>
  <si>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</si>
  <si>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</si>
  <si>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</si>
  <si>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</si>
  <si>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</si>
  <si>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</si>
  <si>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</si>
  <si>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</si>
  <si>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</si>
  <si>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</si>
  <si>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</si>
  <si>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</si>
  <si>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</si>
  <si>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</si>
  <si>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</si>
  <si>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</si>
  <si>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</si>
  <si>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</si>
  <si>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</si>
  <si>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</si>
  <si>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</si>
  <si>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</si>
  <si>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</si>
  <si>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</si>
  <si>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</si>
  <si>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</si>
  <si>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</si>
  <si>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</si>
  <si>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</si>
  <si>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</si>
  <si>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</si>
  <si>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</si>
  <si>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</si>
  <si>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</si>
  <si>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</si>
  <si>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</si>
  <si>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</si>
  <si>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</si>
  <si>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</si>
  <si>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</si>
  <si>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</si>
  <si>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</si>
  <si>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</si>
  <si>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</si>
  <si>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</si>
  <si>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</si>
  <si>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</si>
  <si>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</si>
  <si>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</si>
  <si>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</si>
  <si>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</si>
  <si>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</si>
  <si>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</si>
  <si>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</si>
  <si>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</si>
  <si>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</si>
  <si>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</si>
  <si>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</si>
  <si>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</si>
  <si>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</si>
  <si>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</si>
  <si>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</si>
  <si>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</si>
  <si>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</si>
  <si>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</si>
  <si>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</si>
  <si>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</si>
  <si>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</si>
  <si>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</si>
  <si>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</si>
  <si>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</si>
  <si>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</si>
  <si>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</si>
  <si>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</si>
  <si>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</si>
  <si>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</si>
  <si>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</si>
  <si>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</si>
  <si>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</si>
  <si>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</si>
  <si>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</si>
  <si>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</si>
  <si>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</si>
  <si>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</si>
  <si>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</si>
  <si>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</si>
  <si>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</si>
  <si>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</si>
  <si>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</si>
  <si>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</si>
  <si>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</si>
  <si>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</si>
  <si>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</si>
  <si>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</si>
  <si>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</si>
  <si>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</si>
  <si>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</si>
  <si>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</si>
  <si>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</si>
  <si>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</si>
  <si>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</si>
  <si>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</si>
  <si>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</si>
  <si>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</si>
  <si>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</si>
  <si>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</si>
  <si>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</si>
  <si>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</si>
  <si>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</si>
  <si>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</si>
  <si>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</si>
  <si>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</si>
  <si>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</si>
  <si>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</si>
  <si>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</si>
  <si>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</si>
  <si>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</si>
  <si>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</si>
  <si>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</si>
  <si>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</si>
  <si>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</si>
  <si>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</si>
  <si>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</si>
  <si>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</si>
  <si>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</si>
  <si>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</si>
  <si>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</si>
  <si>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</si>
  <si>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</si>
  <si>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</si>
  <si>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</si>
  <si>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</si>
  <si>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</si>
  <si>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</si>
  <si>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</si>
  <si>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</si>
  <si>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</si>
  <si>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</si>
  <si>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</si>
  <si>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</si>
  <si>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</si>
  <si>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</si>
  <si>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</si>
  <si>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</si>
  <si>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</si>
  <si>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</si>
  <si>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</si>
  <si>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</si>
  <si>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</si>
  <si>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</si>
  <si>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</si>
  <si>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</si>
  <si>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</si>
  <si>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</si>
  <si>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</si>
  <si>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</si>
  <si>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</si>
  <si>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</si>
  <si>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</si>
  <si>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</si>
  <si>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</si>
  <si>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</si>
  <si>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</si>
  <si>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</si>
  <si>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</si>
  <si>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</si>
  <si>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</si>
  <si>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</si>
  <si>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</si>
  <si>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</si>
  <si>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</si>
  <si>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</si>
  <si>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</si>
  <si>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</si>
  <si>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</si>
  <si>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</si>
  <si>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</si>
  <si>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</si>
  <si>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</si>
  <si>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</si>
  <si>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</si>
  <si>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</si>
  <si>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</si>
  <si>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</si>
  <si>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</si>
  <si>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</si>
  <si>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</si>
  <si>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</si>
  <si>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</si>
  <si>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</si>
  <si>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</si>
  <si>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</si>
  <si>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</si>
  <si>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</si>
  <si>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</si>
  <si>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</si>
  <si>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</si>
  <si>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</si>
  <si>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</si>
  <si>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</si>
  <si>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</si>
  <si>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</si>
  <si>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</si>
  <si>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</si>
  <si>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</si>
  <si>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</si>
  <si>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</si>
  <si>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</si>
  <si>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</si>
  <si>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</si>
  <si>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</si>
  <si>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</si>
  <si>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</si>
  <si>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</si>
  <si>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</si>
  <si>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</si>
  <si>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</si>
  <si>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</si>
  <si>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</si>
  <si>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</si>
  <si>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</si>
  <si>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</si>
  <si>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</si>
  <si>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</si>
  <si>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</si>
  <si>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</si>
  <si>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</si>
  <si>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</si>
  <si>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</si>
  <si>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</si>
  <si>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</si>
  <si>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</si>
  <si>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</si>
  <si>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</si>
  <si>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</si>
  <si>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</si>
  <si>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</si>
  <si>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</si>
  <si>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</si>
  <si>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</si>
  <si>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</si>
  <si>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</si>
  <si>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</si>
  <si>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</si>
  <si>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</si>
  <si>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</si>
  <si>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</si>
  <si>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</si>
  <si>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</si>
  <si>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</si>
  <si>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</si>
  <si>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</si>
  <si>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</si>
  <si>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</si>
  <si>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</si>
  <si>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</si>
  <si>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</si>
  <si>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</si>
  <si>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</si>
  <si>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</si>
  <si>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</si>
  <si>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</si>
  <si>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</si>
  <si>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</si>
  <si>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</si>
  <si>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</si>
  <si>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</si>
  <si>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</si>
  <si>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</si>
  <si>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</si>
  <si>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</si>
  <si>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</si>
  <si>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</si>
  <si>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</si>
  <si>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</si>
  <si>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</si>
  <si>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</si>
  <si>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</si>
  <si>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</si>
  <si>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</si>
  <si>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</si>
  <si>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</si>
  <si>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</si>
  <si>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</si>
  <si>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</si>
  <si>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</si>
  <si>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</si>
  <si>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</si>
  <si>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</si>
  <si>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</si>
  <si>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</si>
  <si>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</si>
  <si>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</si>
  <si>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</si>
  <si>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</si>
  <si>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</si>
  <si>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</si>
  <si>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</si>
  <si>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</si>
  <si>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</si>
  <si>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</si>
  <si>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</si>
  <si>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</si>
  <si>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</si>
  <si>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</si>
  <si>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</si>
  <si>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</si>
  <si>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</si>
  <si>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</si>
  <si>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</si>
  <si>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</si>
  <si>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</si>
  <si>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</si>
  <si>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</si>
  <si>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</si>
  <si>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</si>
  <si>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</si>
  <si>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</si>
  <si>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</si>
  <si>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</si>
  <si>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</si>
  <si>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</si>
  <si>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</si>
  <si>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</si>
  <si>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</si>
  <si>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</si>
  <si>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</si>
  <si>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</si>
  <si>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</si>
  <si>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</si>
  <si>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</si>
  <si>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</si>
  <si>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</si>
  <si>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</si>
  <si>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</si>
  <si>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</si>
  <si>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</si>
  <si>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</si>
  <si>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</si>
  <si>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</si>
  <si>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</si>
  <si>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</si>
  <si>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</si>
  <si>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</si>
  <si>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</si>
  <si>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</si>
  <si>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</si>
  <si>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</si>
  <si>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</si>
  <si>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</si>
  <si>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</si>
  <si>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</si>
  <si>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</si>
  <si>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</si>
  <si>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</si>
  <si>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</si>
  <si>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</si>
  <si>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</si>
  <si>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</si>
  <si>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</si>
  <si>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</si>
  <si>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</si>
  <si>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</si>
  <si>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</si>
  <si>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</si>
  <si>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</si>
  <si>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</si>
  <si>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</si>
  <si>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</si>
  <si>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</si>
  <si>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</si>
  <si>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</si>
  <si>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</si>
  <si>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</si>
  <si>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</si>
  <si>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</si>
  <si>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</si>
  <si>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</si>
  <si>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</si>
  <si>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</si>
  <si>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</si>
  <si>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</si>
  <si>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</si>
  <si>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</si>
  <si>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</si>
  <si>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</si>
  <si>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</si>
  <si>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</si>
  <si>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</si>
  <si>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</si>
  <si>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</si>
  <si>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</si>
  <si>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</si>
  <si>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</si>
  <si>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</si>
  <si>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</si>
  <si>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</si>
  <si>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</si>
  <si>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</si>
  <si>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</si>
  <si>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</si>
  <si>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</si>
  <si>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</si>
  <si>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</si>
  <si>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</si>
  <si>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</si>
  <si>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</si>
  <si>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</si>
  <si>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</si>
  <si>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</si>
  <si>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</si>
  <si>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</si>
  <si>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</si>
  <si>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</si>
  <si>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</si>
  <si>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</si>
  <si>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</si>
  <si>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</si>
  <si>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</si>
  <si>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</si>
  <si>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</si>
  <si>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</si>
  <si>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</si>
  <si>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</si>
  <si>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</si>
  <si>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</si>
  <si>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</si>
  <si>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</si>
  <si>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</si>
  <si>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</si>
  <si>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</si>
  <si>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</si>
  <si>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</si>
  <si>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</si>
  <si>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</si>
  <si>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</si>
  <si>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</si>
  <si>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</si>
  <si>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</si>
  <si>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</si>
  <si>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</si>
  <si>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</si>
  <si>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</si>
  <si>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</si>
  <si>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</si>
  <si>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</si>
  <si>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</si>
  <si>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</si>
  <si>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</si>
  <si>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</si>
  <si>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</si>
  <si>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</si>
  <si>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</si>
  <si>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</si>
  <si>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</si>
  <si>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</si>
  <si>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</si>
  <si>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</si>
  <si>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</si>
  <si>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</si>
  <si>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</si>
  <si>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</si>
  <si>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</si>
  <si>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</si>
  <si>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</si>
  <si>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</si>
  <si>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</si>
  <si>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</si>
  <si>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</si>
  <si>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</si>
  <si>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</si>
  <si>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</si>
  <si>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</si>
  <si>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</si>
  <si>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</si>
  <si>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</si>
  <si>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</si>
  <si>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</si>
  <si>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</si>
  <si>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</si>
  <si>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</si>
  <si>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</si>
  <si>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</si>
  <si>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</si>
  <si>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</si>
  <si>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</si>
  <si>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</si>
  <si>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</si>
  <si>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</si>
  <si>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</si>
  <si>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</si>
  <si>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</si>
  <si>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</si>
  <si>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</si>
  <si>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</si>
  <si>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</si>
  <si>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</si>
  <si>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</si>
  <si>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</si>
  <si>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</si>
  <si>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</si>
  <si>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</si>
  <si>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</si>
  <si>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</si>
  <si>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</si>
  <si>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</si>
  <si>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</si>
  <si>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</si>
  <si>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</si>
  <si>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</si>
  <si>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</si>
  <si>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</si>
  <si>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</si>
  <si>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</si>
  <si>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</si>
  <si>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</si>
  <si>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</si>
  <si>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</si>
  <si>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</si>
  <si>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</si>
  <si>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</si>
  <si>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</si>
  <si>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</si>
  <si>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</si>
  <si>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</si>
  <si>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</si>
  <si>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</si>
  <si>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</si>
  <si>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</si>
  <si>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</si>
  <si>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</si>
  <si>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</si>
  <si>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</si>
  <si>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</si>
  <si>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</si>
  <si>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</si>
  <si>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</si>
  <si>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</si>
  <si>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</si>
  <si>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</si>
  <si>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</si>
  <si>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</si>
  <si>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</si>
  <si>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</si>
  <si>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</si>
  <si>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</si>
  <si>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</si>
  <si>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</si>
  <si>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</si>
  <si>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</si>
  <si>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</si>
  <si>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</si>
  <si>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</si>
  <si>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</si>
  <si>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</si>
  <si>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</si>
  <si>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</si>
  <si>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</si>
  <si>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</si>
  <si>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</si>
  <si>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</si>
  <si>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</si>
  <si>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</si>
  <si>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</si>
  <si>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</si>
  <si>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</si>
  <si>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</si>
  <si>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</si>
  <si>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</si>
  <si>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</si>
  <si>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</si>
  <si>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</si>
  <si>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</si>
  <si>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</si>
  <si>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</si>
  <si>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</si>
  <si>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</si>
  <si>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</si>
  <si>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</si>
  <si>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</si>
  <si>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</si>
  <si>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</si>
  <si>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</si>
  <si>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</si>
  <si>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</si>
  <si>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</si>
  <si>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</si>
  <si>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</si>
  <si>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</si>
  <si>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</si>
  <si>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</si>
  <si>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</si>
  <si>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</si>
  <si>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</si>
  <si>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</si>
  <si>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</si>
  <si>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</si>
  <si>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</si>
  <si>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</si>
  <si>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</si>
  <si>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</si>
  <si>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</si>
  <si>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</si>
  <si>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</si>
  <si>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</si>
  <si>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</si>
  <si>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</si>
  <si>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</si>
  <si>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</si>
  <si>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</si>
  <si>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</si>
  <si>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</si>
  <si>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</si>
  <si>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</si>
  <si>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</si>
  <si>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</si>
  <si>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</si>
  <si>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</si>
  <si>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</si>
  <si>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</si>
  <si>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</si>
  <si>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</si>
  <si>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</si>
  <si>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</si>
  <si>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</si>
  <si>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</si>
  <si>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</si>
  <si>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</si>
  <si>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</si>
  <si>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</si>
  <si>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</si>
  <si>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</si>
  <si>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</si>
  <si>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</si>
  <si>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</si>
  <si>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</si>
  <si>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</si>
  <si>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</si>
  <si>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</si>
  <si>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</si>
  <si>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</si>
  <si>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</si>
  <si>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</si>
  <si>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</si>
  <si>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</si>
  <si>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</si>
  <si>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</si>
  <si>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</si>
  <si>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</si>
  <si>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</si>
  <si>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</si>
  <si>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</si>
  <si>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</si>
  <si>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</si>
  <si>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</si>
  <si>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</si>
  <si>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</si>
  <si>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</si>
  <si>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</si>
  <si>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</si>
  <si>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</si>
  <si>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</si>
  <si>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</si>
  <si>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</si>
  <si>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</si>
  <si>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</si>
  <si>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</si>
  <si>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</si>
  <si>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</si>
  <si>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</si>
  <si>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</si>
  <si>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</si>
  <si>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</si>
  <si>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</si>
  <si>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</si>
  <si>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</si>
  <si>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</si>
  <si>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</si>
  <si>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</si>
  <si>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</si>
  <si>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</si>
  <si>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</si>
  <si>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</si>
  <si>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</si>
  <si>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</si>
  <si>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</si>
  <si>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</si>
  <si>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</si>
  <si>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</si>
  <si>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</si>
  <si>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</si>
  <si>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</si>
  <si>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</si>
  <si>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</si>
  <si>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</si>
  <si>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</si>
  <si>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</si>
  <si>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</si>
  <si>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</si>
  <si>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</si>
  <si>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</si>
  <si>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</si>
  <si>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</si>
  <si>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</si>
  <si>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</si>
  <si>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</si>
  <si>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</si>
  <si>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</si>
  <si>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</si>
  <si>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</si>
  <si>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</si>
  <si>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</si>
  <si>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</si>
  <si>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</si>
  <si>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</si>
  <si>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</si>
  <si>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</si>
  <si>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</si>
  <si>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</si>
  <si>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</si>
  <si>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</si>
  <si>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</si>
  <si>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</si>
  <si>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</si>
  <si>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</si>
  <si>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</si>
  <si>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</si>
  <si>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</si>
  <si>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</si>
  <si>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</si>
  <si>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</si>
  <si>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</si>
  <si>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</si>
  <si>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</si>
  <si>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</si>
  <si>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</si>
  <si>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</si>
  <si>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</si>
  <si>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</si>
  <si>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</si>
  <si>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</si>
  <si>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</si>
  <si>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</si>
  <si>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</si>
  <si>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</si>
  <si>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</si>
  <si>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</si>
  <si>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</si>
  <si>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</si>
  <si>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</si>
  <si>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</si>
  <si>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</si>
  <si>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</si>
  <si>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</si>
  <si>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</si>
  <si>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</si>
  <si>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</si>
  <si>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</si>
  <si>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</si>
  <si>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</si>
  <si>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</si>
  <si>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</si>
  <si>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</si>
  <si>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</si>
  <si>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</si>
  <si>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</si>
  <si>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</si>
  <si>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</si>
  <si>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</si>
  <si>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</si>
  <si>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</si>
  <si>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</si>
  <si>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</si>
  <si>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</si>
  <si>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</si>
  <si>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</si>
  <si>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</si>
  <si>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</si>
  <si>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</si>
  <si>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</si>
  <si>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</si>
  <si>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</si>
  <si>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</si>
  <si>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</si>
  <si>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</si>
  <si>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</si>
  <si>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</si>
  <si>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</si>
  <si>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</si>
  <si>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</si>
  <si>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</si>
  <si>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</si>
  <si>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</si>
  <si>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</si>
  <si>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</si>
  <si>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</si>
  <si>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</si>
  <si>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</si>
  <si>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</si>
  <si>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</si>
  <si>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</si>
  <si>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</si>
  <si>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</si>
  <si>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</si>
  <si>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</si>
  <si>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</si>
  <si>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</si>
  <si>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</si>
  <si>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</si>
  <si>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</si>
  <si>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</si>
  <si>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</si>
  <si>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</si>
  <si>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</si>
  <si>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</si>
  <si>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</si>
  <si>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</si>
  <si>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</si>
  <si>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</si>
  <si>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</si>
  <si>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</si>
  <si>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</si>
  <si>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</si>
  <si>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</si>
  <si>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</si>
  <si>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</si>
  <si>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</si>
  <si>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</si>
  <si>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</si>
  <si>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</si>
  <si>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</si>
  <si>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</si>
  <si>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</si>
  <si>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</si>
  <si>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</si>
  <si>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</si>
  <si>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</si>
  <si>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</si>
  <si>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</si>
  <si>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</si>
  <si>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</si>
  <si>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</si>
  <si>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</si>
  <si>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</si>
  <si>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</si>
  <si>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</si>
  <si>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</si>
  <si>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</si>
  <si>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</si>
  <si>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</si>
  <si>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</si>
  <si>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</si>
  <si>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</si>
  <si>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</si>
  <si>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</si>
  <si>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</si>
  <si>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</si>
  <si>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</si>
  <si>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</si>
  <si>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</si>
  <si>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</si>
  <si>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</si>
  <si>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</si>
  <si>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</si>
  <si>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</si>
  <si>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</si>
  <si>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</si>
  <si>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</si>
  <si>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</si>
  <si>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</si>
  <si>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</si>
  <si>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</si>
  <si>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</si>
  <si>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</si>
  <si>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</si>
  <si>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</si>
  <si>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</si>
  <si>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</si>
  <si>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</si>
  <si>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</si>
  <si>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</si>
  <si>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</si>
  <si>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</si>
  <si>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</si>
  <si>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</si>
  <si>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</si>
  <si>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</si>
  <si>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</si>
  <si>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</si>
  <si>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</si>
  <si>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</si>
  <si>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</si>
  <si>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</si>
  <si>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</si>
  <si>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</si>
  <si>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</si>
  <si>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</si>
  <si>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</si>
  <si>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</si>
  <si>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</si>
  <si>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</si>
  <si>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</si>
  <si>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</si>
  <si>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</si>
  <si>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</si>
  <si>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</si>
  <si>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</si>
  <si>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</si>
  <si>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</si>
  <si>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</si>
  <si>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</si>
  <si>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</si>
  <si>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</si>
  <si>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</si>
  <si>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</si>
  <si>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</si>
  <si>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</si>
  <si>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</si>
  <si>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</si>
  <si>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</si>
  <si>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</si>
  <si>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</si>
  <si>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</si>
  <si>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</si>
  <si>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</si>
  <si>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</si>
  <si>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</si>
  <si>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</si>
  <si>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</si>
  <si>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</si>
  <si>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</si>
  <si>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</si>
  <si>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</si>
  <si>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</si>
  <si>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</si>
  <si>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</si>
  <si>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</si>
  <si>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</si>
  <si>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</si>
  <si>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</si>
  <si>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</si>
  <si>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</si>
  <si>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</si>
  <si>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</si>
  <si>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</si>
  <si>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</si>
  <si>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</si>
  <si>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</si>
  <si>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</si>
  <si>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</si>
  <si>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</si>
  <si>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</si>
  <si>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</si>
  <si>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</si>
  <si>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</si>
  <si>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</si>
  <si>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</si>
  <si>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</si>
  <si>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</si>
  <si>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</si>
  <si>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</si>
  <si>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</si>
  <si>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</si>
  <si>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</si>
  <si>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</si>
  <si>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</si>
  <si>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</si>
  <si>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</si>
  <si>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</si>
  <si>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</si>
  <si>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</si>
  <si>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</si>
  <si>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</si>
  <si>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</si>
  <si>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</si>
  <si>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</si>
  <si>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</si>
  <si>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</si>
  <si>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</si>
  <si>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</si>
  <si>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</si>
  <si>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</si>
  <si>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</si>
  <si>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</si>
  <si>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</si>
  <si>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</si>
  <si>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</si>
  <si>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</si>
  <si>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</si>
  <si>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</si>
  <si>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</si>
  <si>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</si>
  <si>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</si>
  <si>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</si>
  <si>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</si>
  <si>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</si>
  <si>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</si>
  <si>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</si>
  <si>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</si>
  <si>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</si>
  <si>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</si>
  <si>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</si>
  <si>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</si>
  <si>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</si>
  <si>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</si>
  <si>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</si>
  <si>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</si>
  <si>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</si>
  <si>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</si>
  <si>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</si>
  <si>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</si>
  <si>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</si>
  <si>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</si>
  <si>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</si>
  <si>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</si>
  <si>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</si>
  <si>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</si>
  <si>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</si>
  <si>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</si>
  <si>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</si>
  <si>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</si>
  <si>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</si>
  <si>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</si>
  <si>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</si>
  <si>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</si>
  <si>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</si>
  <si>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</si>
  <si>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</si>
  <si>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</si>
  <si>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</si>
  <si>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</si>
  <si>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</si>
  <si>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</si>
  <si>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</si>
  <si>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</si>
  <si>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</si>
  <si>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</si>
  <si>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</si>
  <si>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</si>
  <si>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</si>
  <si>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</si>
  <si>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</si>
  <si>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</si>
  <si>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</si>
  <si>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</si>
  <si>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</si>
  <si>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</si>
  <si>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</si>
  <si>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</si>
  <si>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</si>
  <si>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</si>
  <si>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</si>
  <si>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</si>
  <si>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</si>
  <si>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</si>
  <si>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</si>
  <si>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</si>
  <si>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</si>
  <si>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</si>
  <si>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</si>
  <si>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</si>
  <si>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</si>
  <si>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</si>
  <si>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</si>
  <si>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</si>
  <si>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</si>
  <si>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</si>
  <si>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</si>
  <si>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</si>
  <si>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</si>
  <si>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</si>
  <si>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</si>
  <si>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</si>
  <si>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</si>
  <si>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</si>
  <si>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</si>
  <si>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</si>
  <si>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</si>
  <si>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</si>
  <si>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</si>
  <si>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</si>
  <si>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</si>
  <si>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</si>
  <si>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</si>
  <si>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</si>
  <si>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</si>
  <si>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</si>
  <si>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</si>
  <si>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</si>
  <si>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</si>
  <si>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</si>
  <si>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</si>
  <si>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</si>
  <si>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</si>
  <si>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</si>
  <si>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</si>
  <si>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</si>
  <si>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</si>
  <si>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</si>
  <si>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</si>
  <si>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</si>
  <si>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</si>
  <si>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</si>
  <si>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</si>
  <si>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</si>
  <si>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</si>
  <si>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</si>
  <si>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</si>
  <si>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</si>
  <si>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</si>
  <si>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</si>
  <si>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</si>
  <si>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</si>
  <si>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</si>
  <si>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</si>
  <si>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</si>
  <si>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</si>
  <si>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</si>
  <si>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</si>
  <si>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</si>
  <si>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</si>
  <si>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</si>
  <si>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</si>
  <si>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</si>
  <si>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</si>
  <si>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</si>
  <si>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</si>
  <si>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</si>
  <si>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</si>
  <si>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</si>
  <si>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</si>
  <si>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</si>
  <si>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</si>
  <si>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</si>
  <si>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</si>
  <si>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</si>
  <si>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</si>
  <si>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</si>
  <si>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</si>
  <si>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</si>
  <si>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</si>
  <si>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</si>
  <si>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</si>
  <si>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</si>
  <si>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</si>
  <si>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</si>
  <si>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</si>
  <si>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</si>
  <si>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</si>
  <si>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</si>
  <si>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</si>
  <si>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</si>
  <si>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</si>
  <si>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</si>
  <si>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</si>
  <si>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</si>
  <si>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</si>
  <si>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</si>
  <si>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</si>
  <si>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</si>
  <si>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</si>
  <si>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</si>
  <si>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</si>
  <si>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</si>
  <si>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</si>
  <si>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</si>
  <si>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</si>
  <si>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</si>
  <si>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</si>
  <si>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</si>
  <si>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</si>
  <si>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</si>
  <si>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</si>
  <si>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</si>
  <si>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</si>
  <si>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</si>
  <si>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</si>
  <si>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</si>
  <si>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</si>
  <si>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</si>
  <si>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</si>
  <si>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</si>
  <si>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</si>
  <si>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</si>
  <si>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</si>
  <si>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</si>
  <si>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</si>
  <si>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</si>
  <si>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</si>
  <si>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</si>
  <si>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</si>
  <si>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</si>
  <si>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</si>
  <si>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</si>
  <si>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</si>
  <si>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</si>
  <si>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</si>
  <si>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</si>
  <si>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</si>
  <si>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</si>
  <si>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</si>
  <si>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</si>
  <si>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</si>
  <si>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</si>
  <si>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</si>
  <si>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</si>
  <si>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</si>
  <si>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</si>
  <si>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</si>
  <si>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</si>
  <si>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</si>
  <si>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</si>
  <si>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</si>
  <si>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</si>
  <si>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</si>
  <si>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</si>
  <si>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</si>
  <si>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</si>
  <si>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</si>
  <si>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</si>
  <si>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</si>
  <si>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</si>
  <si>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</si>
  <si>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</si>
  <si>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</si>
  <si>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</si>
  <si>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</si>
  <si>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</si>
  <si>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</si>
  <si>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</si>
  <si>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</si>
  <si>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</si>
  <si>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</si>
  <si>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</si>
  <si>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</si>
  <si>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</si>
  <si>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</si>
  <si>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</si>
  <si>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</si>
  <si>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</si>
  <si>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</si>
  <si>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</si>
  <si>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</si>
  <si>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</si>
  <si>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</si>
  <si>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</si>
  <si>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</si>
  <si>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</si>
  <si>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</si>
  <si>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</si>
  <si>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</si>
  <si>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</si>
  <si>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</si>
  <si>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</si>
  <si>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</si>
  <si>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</si>
  <si>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</si>
  <si>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</si>
  <si>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</si>
  <si>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</si>
  <si>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</si>
  <si>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</si>
  <si>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</si>
  <si>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</si>
  <si>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</si>
  <si>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</si>
  <si>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</si>
  <si>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</si>
  <si>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</si>
  <si>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</si>
  <si>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</si>
  <si>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</si>
  <si>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</si>
  <si>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</si>
  <si>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</si>
  <si>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</si>
  <si>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</si>
  <si>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</si>
  <si>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</si>
  <si>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</si>
  <si>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</si>
  <si>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</si>
  <si>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</si>
  <si>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</si>
  <si>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</si>
  <si>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</si>
  <si>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</si>
  <si>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</si>
  <si>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</si>
  <si>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</si>
  <si>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</si>
  <si>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</si>
  <si>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</si>
  <si>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</si>
  <si>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</si>
  <si>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</si>
  <si>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</si>
  <si>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</si>
  <si>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</si>
  <si>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</si>
  <si>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</si>
  <si>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</si>
  <si>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</si>
  <si>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</si>
  <si>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</si>
  <si>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</si>
  <si>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</si>
  <si>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</si>
  <si>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</si>
  <si>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</si>
  <si>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</si>
  <si>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</si>
  <si>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</si>
  <si>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</si>
  <si>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</si>
  <si>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</si>
  <si>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</si>
  <si>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</si>
  <si>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</si>
  <si>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</si>
  <si>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</si>
  <si>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</si>
  <si>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</si>
  <si>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</si>
  <si>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</si>
  <si>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</si>
  <si>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</si>
  <si>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</si>
  <si>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</si>
  <si>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</si>
  <si>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</si>
  <si>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</si>
  <si>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</si>
  <si>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</si>
  <si>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</si>
  <si>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</si>
  <si>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</si>
  <si>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</si>
  <si>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</si>
  <si>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</si>
  <si>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</si>
  <si>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</si>
  <si>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</si>
  <si>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</si>
  <si>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</si>
  <si>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</si>
  <si>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</si>
  <si>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</si>
  <si>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</si>
  <si>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</si>
  <si>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</si>
  <si>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</si>
  <si>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</si>
  <si>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</si>
  <si>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</si>
  <si>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</si>
  <si>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</si>
  <si>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</si>
  <si>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</si>
  <si>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</si>
  <si>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</si>
  <si>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</si>
  <si>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</si>
  <si>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</si>
  <si>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</si>
  <si>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</si>
  <si>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</si>
  <si>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</si>
  <si>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</si>
  <si>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</si>
  <si>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</si>
  <si>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</si>
  <si>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</si>
  <si>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</si>
  <si>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</si>
  <si>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</si>
  <si>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</si>
  <si>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</si>
  <si>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</si>
  <si>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</si>
  <si>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</si>
  <si>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</si>
  <si>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</si>
  <si>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</si>
  <si>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</si>
  <si>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</si>
  <si>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</si>
  <si>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</si>
  <si>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</si>
  <si>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</si>
  <si>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</si>
  <si>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</si>
  <si>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</si>
  <si>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</si>
  <si>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</si>
  <si>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</si>
  <si>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</si>
  <si>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</si>
  <si>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</si>
  <si>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</si>
  <si>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</si>
  <si>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</si>
  <si>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</si>
  <si>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</si>
  <si>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</si>
  <si>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</si>
  <si>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</si>
  <si>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</si>
  <si>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</si>
  <si>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</si>
  <si>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</si>
  <si>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</si>
  <si>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</si>
  <si>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</si>
  <si>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</si>
  <si>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</si>
  <si>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</si>
  <si>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</si>
  <si>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</si>
  <si>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</si>
  <si>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</si>
  <si>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</si>
  <si>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</si>
  <si>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</si>
  <si>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</si>
  <si>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</si>
  <si>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</si>
  <si>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</si>
  <si>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</si>
  <si>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</si>
  <si>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</si>
  <si>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</si>
  <si>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</si>
  <si>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</si>
  <si>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</si>
  <si>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</si>
  <si>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</si>
  <si>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</si>
  <si>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</si>
  <si>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</si>
  <si>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</si>
  <si>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</si>
  <si>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</si>
  <si>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</si>
  <si>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</si>
  <si>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</si>
  <si>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</si>
  <si>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</si>
  <si>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</si>
  <si>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</si>
  <si>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</si>
  <si>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</si>
  <si>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</si>
  <si>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</si>
  <si>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</si>
  <si>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</si>
  <si>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</si>
  <si>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</si>
  <si>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</si>
  <si>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</si>
  <si>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</si>
  <si>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</si>
  <si>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</si>
  <si>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</si>
  <si>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</si>
  <si>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</si>
  <si>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</si>
  <si>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</si>
  <si>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</si>
  <si>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</si>
  <si>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</si>
  <si>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</si>
  <si>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</si>
  <si>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</si>
  <si>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</si>
  <si>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</si>
  <si>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</si>
  <si>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</si>
  <si>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</si>
  <si>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</si>
  <si>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</si>
  <si>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</si>
  <si>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</si>
  <si>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</si>
  <si>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</si>
  <si>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</si>
  <si>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</si>
  <si>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</si>
  <si>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</si>
  <si>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</si>
  <si>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</si>
  <si>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</si>
  <si>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</si>
  <si>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</si>
  <si>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</si>
  <si>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</si>
  <si>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</si>
  <si>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</si>
  <si>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</si>
  <si>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</si>
  <si>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</si>
  <si>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</si>
  <si>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</si>
  <si>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</si>
  <si>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</si>
  <si>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</si>
  <si>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</si>
  <si>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</si>
  <si>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</si>
  <si>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</si>
  <si>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Totals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</si>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</sst>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4" fillId="0" borderId="0" xfId="0" applyNumberFormat="1" applyFon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845-A0ED-3DCCEDB23E2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D-4845-A0ED-3DCCEDB23E2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D-4845-A0ED-3DCCEDB2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455215"/>
        <c:axId val="1633456047"/>
      </c:lineChart>
      <c:catAx>
        <c:axId val="163345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56047"/>
        <c:crosses val="autoZero"/>
        <c:auto val="1"/>
        <c:lblAlgn val="ctr"/>
        <c:lblOffset val="100"/>
        <c:noMultiLvlLbl val="0"/>
      </c:catAx>
      <c:valAx>
        <c:axId val="16334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F9-4DBD-9B02-AA52FC5CE957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F9-4DBD-9B02-AA52FC5CE957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F9-4DBD-9B02-AA52FC5C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832943"/>
        <c:axId val="1720834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F9-4DBD-9B02-AA52FC5CE9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F9-4DBD-9B02-AA52FC5CE9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F9-4DBD-9B02-AA52FC5CE9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Totals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9-4DBD-9B02-AA52FC5CE957}"/>
                  </c:ext>
                </c:extLst>
              </c15:ser>
            </c15:filteredLineSeries>
          </c:ext>
        </c:extLst>
      </c:lineChart>
      <c:catAx>
        <c:axId val="172083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34191"/>
        <c:crosses val="autoZero"/>
        <c:auto val="1"/>
        <c:lblAlgn val="ctr"/>
        <c:lblOffset val="100"/>
        <c:noMultiLvlLbl val="0"/>
      </c:catAx>
      <c:valAx>
        <c:axId val="17208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5</xdr:row>
      <xdr:rowOff>57150</xdr:rowOff>
    </xdr:from>
    <xdr:to>
      <xdr:col>25</xdr:col>
      <xdr:colOff>514349</xdr:colOff>
      <xdr:row>35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F65C5-8D0B-452D-7B53-BC7BF691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16</xdr:row>
      <xdr:rowOff>76200</xdr:rowOff>
    </xdr:from>
    <xdr:to>
      <xdr:col>8</xdr:col>
      <xdr:colOff>152400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6EC2D-87AF-4344-8B7D-1E0202BE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24.888416203707" createdVersion="8" refreshedVersion="8" minRefreshableVersion="3" recordCount="4115" xr:uid="{9315A581-ADFA-4706-85DA-E8BD425238BD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49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14" maxValue="2016" count="4">
        <m/>
        <n v="2015"/>
        <n v="2014"/>
        <n v="2016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0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0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0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0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0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0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0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0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0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0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0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0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0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5BEE3-A0CC-4351-B890-39D249F7FB5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5">
        <item x="2"/>
        <item x="1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E1" zoomScaleNormal="100" workbookViewId="0">
      <selection activeCell="U2" sqref="U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style="10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" bestFit="1" customWidth="1"/>
    <col min="17" max="17" width="15.28515625" bestFit="1" customWidth="1"/>
    <col min="18" max="18" width="16.85546875" bestFit="1" customWidth="1"/>
    <col min="19" max="19" width="23.42578125" style="18" bestFit="1" customWidth="1"/>
    <col min="20" max="20" width="22" style="1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9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6" t="s">
        <v>8365</v>
      </c>
      <c r="T1" s="14" t="s">
        <v>8366</v>
      </c>
      <c r="U1" s="19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10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7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10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7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10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7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10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7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10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7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10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7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10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7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10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7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7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10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7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10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7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10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7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10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7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10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7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10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7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10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7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10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7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10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7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1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7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10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7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10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7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10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7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10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7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10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7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10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7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10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7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10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7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10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7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1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7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10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7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10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7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10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7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10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7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10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7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10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7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10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7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10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7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10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7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1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7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10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7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10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7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10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7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10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7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10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7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10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7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10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7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10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7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10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7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1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7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10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7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10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7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10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7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10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7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10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7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10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7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10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7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10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7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10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7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1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7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10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7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10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7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10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7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10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7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10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7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10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7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10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7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10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7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10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7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1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7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10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7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10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7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10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7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10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7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10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7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10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7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10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7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10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7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10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7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1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7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10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7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10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7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10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7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10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7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10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7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10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7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10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7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10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7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10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7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1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7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10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7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10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7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10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7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10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7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10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7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10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7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10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7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10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7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10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7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1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7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10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7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10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7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10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7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10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7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10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7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10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7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10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7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10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7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10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7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7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10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7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10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7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10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7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10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7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10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7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10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7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10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7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10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7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10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7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1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7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10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7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10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7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10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7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10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7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10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7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10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7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10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7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10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7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10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7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1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7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10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7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10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7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10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7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10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7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10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7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10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7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10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7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10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7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10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7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1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7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10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7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10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7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10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7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10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7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10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7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10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7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10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7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10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7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10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7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1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7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10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7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10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7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10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7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10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7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10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7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10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7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10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7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10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7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10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7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1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7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10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7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s="10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7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s="10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7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s="10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7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s="10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7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s="10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7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s="10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7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s="10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7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s="10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7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s="1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7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s="10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7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s="10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7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s="10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7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s="10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7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s="10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7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s="10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7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s="10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7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s="10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7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s="10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7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s="1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7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s="10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7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s="10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7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s="10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7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s="10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7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s="10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7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s="10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7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s="10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7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s="10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7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s="10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7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s="1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7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s="10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7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s="10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7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s="10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7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s="10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7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s="10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7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s="10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7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s="10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7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s="10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7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s="10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7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s="1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7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s="10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7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s="10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7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s="10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7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s="10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7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s="10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7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s="10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7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s="10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7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s="10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7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s="10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7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s="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7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s="10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7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s="10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7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s="10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7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s="10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7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s="10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7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s="10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7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s="10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7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s="10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7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s="10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7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s="1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7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s="10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7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s="10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7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s="10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7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s="10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7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s="10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7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s="10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7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s="10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7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s="10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7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s="10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7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s="1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7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s="10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7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s="10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7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s="10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7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s="10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7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s="10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7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s="10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7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s="10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7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s="10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7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s="10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7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s="1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7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s="10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7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10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7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10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7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10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7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10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7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10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7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10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7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10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7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10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7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1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7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10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7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10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7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10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7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10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7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10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7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10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7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10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7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10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7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10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7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1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7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10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7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10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7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10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7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10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7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10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7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10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7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10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7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10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7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10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7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1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7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10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7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10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7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10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7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10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7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10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7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10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7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10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7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10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7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10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7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1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7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10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7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10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7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10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7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10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7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10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7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10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7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10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7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10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7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10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7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1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7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10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7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10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7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10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7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10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7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10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7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10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7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10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7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10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7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10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7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1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7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10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7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10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7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10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7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10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7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10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7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10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7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10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7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10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7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10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7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7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10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7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10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7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10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7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10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7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10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7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10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7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10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7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10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7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10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7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1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7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10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7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10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7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10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7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10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7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10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7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10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7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10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7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10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7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10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7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1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7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10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7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10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7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10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7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10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7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10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7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10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7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10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7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10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7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10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7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1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7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10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7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10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7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10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7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10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7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10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7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10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7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10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7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10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7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10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7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1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7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10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7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10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7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10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7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10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7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10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7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10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7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10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7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10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7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10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7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1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7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10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7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10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7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10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7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10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7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10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7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10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7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10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7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10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7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10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7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1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7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10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7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10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7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10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7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10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7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10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7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10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7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10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7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10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7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10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7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1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7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10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7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10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7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10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7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10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7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10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7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10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7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10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7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10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7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10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7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1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7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10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7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10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7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10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7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10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7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10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7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10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7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10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7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10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7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10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7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1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7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10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7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10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7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10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7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10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7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10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7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10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7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10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7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10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7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10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7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7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10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7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10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7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10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7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10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7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10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7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10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7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10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7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10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7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10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7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1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7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10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7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s="10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7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s="10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7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s="10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7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s="10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7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s="10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7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s="10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7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s="10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7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s="10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7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s="1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7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s="10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7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s="10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7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s="10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7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s="10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7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s="10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7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s="10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7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s="10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7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s="10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7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s="10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7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s="1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7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s="10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7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s="10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7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s="10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7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s="10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7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s="10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7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s="10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7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s="10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7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s="10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7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s="10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7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s="1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7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s="10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7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s="10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7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s="10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7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s="10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7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s="10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7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s="10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7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s="10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7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s="10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7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s="10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7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s="1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7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s="10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7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s="10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7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s="10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7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s="10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7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s="10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7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s="10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7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s="10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7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s="10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7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s="10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7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s="1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7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s="10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7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s="10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7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s="10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7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s="10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7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s="10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7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s="10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7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s="10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7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s="10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7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s="10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7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s="1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7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s="10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7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s="10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7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s="10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7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s="10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7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s="10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7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s="10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7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s="10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7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s="10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7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s="10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7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s="1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7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s="10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7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s="10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7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s="10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7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s="10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7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s="10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7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s="10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7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s="10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7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s="10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7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s="10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7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s="1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7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s="10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7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s="10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7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s="10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7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s="10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7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s="10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7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s="10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7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s="10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7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s="10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7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s="10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7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s="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7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s="10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7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s="10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7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s="10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7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s="10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7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s="10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7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s="10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7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s="10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7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s="10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7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s="10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7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s="1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7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s="10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7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s="10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7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s="10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7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s="10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7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s="10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7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s="10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7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s="10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7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s="10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7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s="10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7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s="1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7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s="10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7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s="10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7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s="10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7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s="10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7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s="10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7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s="10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7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s="10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7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s="10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7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s="10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7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s="1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7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s="10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7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s="10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7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s="10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7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s="10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7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s="10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7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s="10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7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s="10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7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s="10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7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s="10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7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s="1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7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s="10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7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s="10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7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s="10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7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s="10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7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s="10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7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s="10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7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s="10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7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s="10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7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s="10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7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s="1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7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s="10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7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s="10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7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s="10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7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s="10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7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s="10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7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s="10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7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s="10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7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s="10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7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s="10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7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s="1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7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s="10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7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s="10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7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s="10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7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s="10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7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s="10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7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s="10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7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s="10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7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s="10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7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s="10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7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s="1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7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s="10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7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s="10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7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s="10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7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s="10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7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s="10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7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s="10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7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s="10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7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s="10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7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s="10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7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s="1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7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s="10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7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s="10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7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s="10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7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s="10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7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s="10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7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s="10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7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s="10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7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s="10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7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s="10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7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s="1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7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s="10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7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10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7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10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7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10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7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10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7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10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7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10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7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10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7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10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7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7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10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7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10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7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10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7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10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7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10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7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10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7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10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7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10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7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10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7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1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7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10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7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10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7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10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7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10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7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10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7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10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7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10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7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10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7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10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7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1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7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10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7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10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7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10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7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10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7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10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7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10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7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10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7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10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7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10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7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1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7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10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7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10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7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10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7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10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7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10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7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10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7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10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7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10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7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10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7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1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7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10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7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10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7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10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7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10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7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10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7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10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7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10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7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10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7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10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7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1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7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10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7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s="10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7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s="10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7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s="10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7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s="10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7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s="10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7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s="10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7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s="10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7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s="10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7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s="1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7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s="10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7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s="10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7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s="10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7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s="10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7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s="10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7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s="10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7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s="10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7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s="10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7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s="10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7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s="1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7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s="10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7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s="10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7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s="10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7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s="10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7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s="10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7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s="10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7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s="10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7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s="10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7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s="10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7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s="1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7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s="10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7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s="10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7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s="10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7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s="10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7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s="10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7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s="10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7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s="10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7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s="10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7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s="10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7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s="1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7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s="10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7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s="10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7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s="10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7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s="10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7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s="10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7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s="10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7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s="10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7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s="10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7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s="10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7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s="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7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s="10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7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s="10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7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s="10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7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s="10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7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s="10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7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s="10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7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s="10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7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s="10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7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s="10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7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s="1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7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s="10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7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10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7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10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7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10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7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10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7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10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7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10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7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10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7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10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7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1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7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10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7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10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7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10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7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10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7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10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7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10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7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10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7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10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7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10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7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1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7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10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7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10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7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10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7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10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7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10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7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10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7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10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7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10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7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10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7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1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7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10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7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10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7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10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7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10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7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10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7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10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7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10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7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10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7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10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7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1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7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10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7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s="10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7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s="10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7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s="10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7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s="10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7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s="10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7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s="10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7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s="10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7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s="10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7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s="1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7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s="10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7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s="10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7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s="10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7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s="10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7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s="10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7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s="10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7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s="10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7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s="10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7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s="10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7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s="1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7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s="10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7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10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7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10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7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10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7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10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7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10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7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10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7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10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7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10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7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1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7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10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7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10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7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10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7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10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7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10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7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10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7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10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7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10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7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10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7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1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7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10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7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10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7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10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7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10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7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10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7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10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7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10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7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10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7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10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7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7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10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7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10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7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10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7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10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7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10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7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10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7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10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7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10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7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10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7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1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7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10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7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10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7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10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7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10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7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10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7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10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7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10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7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10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7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10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7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1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7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10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7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10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7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10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7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10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7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10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7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10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7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10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7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10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7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10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7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1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7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10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7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10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7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10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7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10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7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10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7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10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7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10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7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10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7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10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7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1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7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10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7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10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7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10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7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10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7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10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7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10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7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10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7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10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7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10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7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1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7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10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7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s="10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7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s="10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7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s="10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7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s="10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7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s="10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7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s="10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7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s="10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7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s="10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7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s="1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7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s="10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7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s="10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7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s="10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7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s="10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7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s="10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7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s="10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7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s="10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7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s="10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7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s="10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7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s="1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7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s="10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7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s="10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7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s="10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7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s="10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7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s="10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7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s="10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7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s="10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7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s="10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7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s="10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7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s="1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7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s="10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7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s="10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7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s="10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7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s="10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7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s="10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7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s="10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7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s="10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7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s="10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7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s="10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7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s="1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7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s="10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7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s="10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7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s="10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7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s="10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7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s="10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7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s="10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7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s="10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7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s="10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7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s="10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7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s="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7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s="10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7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s="10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7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s="10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7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s="10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7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s="10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7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s="10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7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s="10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7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s="10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7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s="10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7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s="1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7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s="10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7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s="10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7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s="10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7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s="10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7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s="10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7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s="10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7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s="10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7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s="10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7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s="10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7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s="1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7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s="10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7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s="10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7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s="10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7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s="10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7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s="10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7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s="10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7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s="10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7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s="10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7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s="10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7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s="1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7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s="10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7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s="10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7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s="10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7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s="10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7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s="10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7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s="10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7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s="10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7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s="10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7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s="10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7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s="1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7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s="10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7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s="10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7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s="10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7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s="10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7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s="10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7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s="10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7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s="10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7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s="10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7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s="10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7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s="1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7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s="10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7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s="10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7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s="10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7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s="10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7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s="10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7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s="10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7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s="10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7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s="10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7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s="10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7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s="1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7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s="10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7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s="10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7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s="10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7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s="10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7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s="10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7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s="10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7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s="10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7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s="10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7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s="10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7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s="1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7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s="10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7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s="10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7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s="10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7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s="10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7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s="10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7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s="10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7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s="10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7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s="10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7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s="10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7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s="1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7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s="10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7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s="10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7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s="10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7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s="10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7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s="10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7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s="10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7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s="10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7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s="10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7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s="10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7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s="1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7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s="10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7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10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7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10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7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10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7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10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7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10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7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10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7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10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7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10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7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7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10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7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10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7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10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7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10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7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10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7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10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7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10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7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10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7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10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7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1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7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10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7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10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7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10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7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10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7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10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7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10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7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10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7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10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7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10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7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1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7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10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7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10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7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10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7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10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7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10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7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10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7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10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7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10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7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10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7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1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7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10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7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10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7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10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7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10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7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10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7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10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7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10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7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10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7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10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7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1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7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10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7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10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7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10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7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10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7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10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7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10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7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10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7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10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7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10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7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1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7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10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7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10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7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10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7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10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7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10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7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s="10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7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s="10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7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s="10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7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s="10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7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s="1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7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s="10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7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s="10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7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s="10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7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s="10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7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s="10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7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s="10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7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s="10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7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s="10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7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s="10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7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s="1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7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s="10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7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s="10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7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s="10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7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s="10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7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s="10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7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s="10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7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s="10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7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s="10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7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s="10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7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s="1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7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s="10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7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s="10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7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s="10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7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s="10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7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s="10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7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s="10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7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s="10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7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s="10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7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s="10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7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s="1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7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s="10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7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s="10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7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s="10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7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s="10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7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s="10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7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s="10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7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s="10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7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s="10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7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s="10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7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s="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7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s="10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7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s="10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7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s="10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7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s="10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7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s="10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7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s="10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7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s="10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7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s="10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7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s="10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7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s="1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7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s="10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7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s="10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7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s="10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7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s="10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7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s="10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7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s="10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7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s="10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7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s="10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7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s="10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7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s="1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7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s="10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7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s="10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7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s="10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7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s="10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7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s="10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7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s="10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7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s="10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7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s="10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7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s="10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7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s="1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7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s="10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7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s="10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7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s="10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7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s="10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7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s="10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7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s="10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7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s="10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7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s="10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7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s="10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7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s="1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7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s="10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7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s="10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7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s="10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7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s="10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7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s="10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7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s="10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7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s="10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7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s="10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7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s="10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7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s="1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7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s="10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7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s="10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7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s="10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7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s="10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7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s="10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7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s="10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7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s="10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7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s="10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7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s="10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7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s="1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7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s="10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7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s="10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7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s="10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7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s="10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7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s="10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7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s="10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7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s="10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7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s="10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7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s="10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7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s="1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7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s="10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7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s="10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7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s="10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7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s="10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7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s="10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7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10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7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10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7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10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7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10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7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1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7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10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7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10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7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10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7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10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7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10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7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10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7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10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7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10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7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10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7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1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7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10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7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10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7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10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7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10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7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10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7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10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7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10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7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10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7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10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7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7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10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7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10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7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10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7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10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7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10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7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10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7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10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7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10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7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10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7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1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7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10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7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10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7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10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7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10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7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10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7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10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7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10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7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10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7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10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7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1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7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10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7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10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7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10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7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10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7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10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7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10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7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10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7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10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7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10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7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1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7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10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7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10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7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10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7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10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7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10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7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10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7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10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7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10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7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10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7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1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7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10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7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10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7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10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7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10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7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10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7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10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7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10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7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10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7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10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7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1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7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10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7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10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7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10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7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10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7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10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7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10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7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10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7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10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7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10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7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1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7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10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7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10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7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10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7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10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7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10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7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10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7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10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7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10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7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10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7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1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7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10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7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10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7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10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7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10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7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10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7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s="10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7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s="10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7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s="10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7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s="10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7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s="1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7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s="10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7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s="10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7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s="10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7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s="10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7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10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7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s="10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7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s="10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7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s="10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7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s="10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7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s="1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7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s="10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7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s="10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7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s="10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7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s="10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7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s="10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7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10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7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10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7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10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7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10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7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7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10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7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10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7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10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7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10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7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10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7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10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7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10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7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10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7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10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7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1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7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10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7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10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7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10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7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10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7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10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7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10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7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10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7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10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7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10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7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1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7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10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7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10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7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10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7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10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7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10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7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10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7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10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7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10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7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10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7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1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7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10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7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10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7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10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7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10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7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10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7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10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7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10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7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10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7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10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7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1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7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10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7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10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7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10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7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10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7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10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7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10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7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10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7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10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7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10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7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1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7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10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7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10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7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10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7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10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7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10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7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10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7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10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7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10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7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10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7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1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7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10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7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10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7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10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7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10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7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10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7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10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7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10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7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10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7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10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7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1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7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10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7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10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7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10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7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10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7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10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7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10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7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10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7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10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7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10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7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1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7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10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7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10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7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10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7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10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7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10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7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10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7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10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7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10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7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10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7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1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7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10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7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10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7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10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7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10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7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10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7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s="10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7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s="10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7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s="10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7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s="10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7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s="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7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s="10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7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s="10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7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s="10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7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s="10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7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s="10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7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s="10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7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s="10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7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s="10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7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s="10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7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s="1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7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s="10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7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s="10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7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s="10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7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s="10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7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s="10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7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s="10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7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s="10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7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s="10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7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s="10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7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s="1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7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s="10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7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s="10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7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s="10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7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s="10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7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s="10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7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s="10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7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s="10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7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s="10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7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s="10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7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s="1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7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s="10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7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s="10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7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s="10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7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s="10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7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s="10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7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s="10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7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s="10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7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s="10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7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s="10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7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s="1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7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s="10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7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s="10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7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10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7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10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7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10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7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10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7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10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7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10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7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10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7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1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7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10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7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10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7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10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7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10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7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10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7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10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7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10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7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10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7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10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7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1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7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10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7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10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7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10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7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10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7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10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7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10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7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10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7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10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7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10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7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1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7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10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7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10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7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s="10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7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s="10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7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s="10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7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s="10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7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s="10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7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s="10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7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s="10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7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s="1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7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s="10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7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s="10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7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s="10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7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s="10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7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s="10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7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s="10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7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s="10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7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s="10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7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s="10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7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s="1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7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s="10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7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s="10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7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10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7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10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7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10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7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10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7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10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7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10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7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10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7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7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10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7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10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7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10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7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10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7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10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7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10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7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10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7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10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7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10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7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1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7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10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7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10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7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10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7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10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7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10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7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10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7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10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7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10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7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10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7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1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7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10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7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10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7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10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7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10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7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10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7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10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7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10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7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10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7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10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7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1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7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10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7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10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7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s="10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7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s="10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7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s="10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7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s="10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7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s="10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7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s="10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7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s="10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7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s="1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7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s="10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7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s="10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7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s="10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7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s="10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7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s="10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7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s="10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7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s="10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7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s="10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7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s="10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7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s="1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7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s="10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7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s="10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7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10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7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10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7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10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7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10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7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10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7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10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7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10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7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1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7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10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7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10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7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10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7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10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7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10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7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10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7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10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7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10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7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10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7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1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7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10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7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10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7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s="10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7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s="10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7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s="10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7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s="10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7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s="10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7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s="10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7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s="10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7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s="1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7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s="10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7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s="10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7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s="10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7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s="10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7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s="10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7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s="10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7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s="10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7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s="10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7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s="10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7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s="1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7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s="10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7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s="10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7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10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7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10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7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10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7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10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7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10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7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10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7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10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7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7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10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7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10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7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10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7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10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7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10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7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10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7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10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7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10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7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10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7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1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7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10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7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10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7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10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7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10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7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10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7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10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7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10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7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10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7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10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7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1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7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10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7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10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7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10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7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10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7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10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7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10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7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10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7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10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7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10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7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1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7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10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7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10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7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10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7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10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7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10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7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10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7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10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7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10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7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10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7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1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7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10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7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10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7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10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7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10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7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10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7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10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7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10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7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10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7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10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7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1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7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10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7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10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7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10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7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10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7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10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7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10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7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10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7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10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7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10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7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1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7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10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7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10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7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10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7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10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7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10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7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10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7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10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7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10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7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10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7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1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7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10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7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10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7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10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7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10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7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10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7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10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7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10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7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10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7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10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7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1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7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10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7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10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7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10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7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10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7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10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7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10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7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10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7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10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7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10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7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1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7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10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7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10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7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s="10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7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s="10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7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s="10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7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s="10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7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s="10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7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s="10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7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s="10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7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s="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7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s="10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7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s="10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7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s="10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7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s="10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7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s="10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7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s="10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7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s="10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7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s="10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7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s="10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7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s="1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7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s="10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7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s="10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7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s="10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7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s="10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7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s="10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7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s="10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7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s="10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7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s="10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7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s="10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7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s="1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7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s="10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7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s="10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7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s="10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7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s="10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7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s="10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7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s="10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7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s="10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7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s="10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7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s="10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7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s="1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7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s="10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7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s="10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7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10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7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10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7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10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7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10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7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10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7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10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7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10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7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1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7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10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7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10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7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10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7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10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7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10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7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10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7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10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7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10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7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10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7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1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7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10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7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10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7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10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7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10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7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10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7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s="10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7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s="10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7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s="10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7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s="10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7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s="1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7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s="10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7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s="10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7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s="10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7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s="10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7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s="10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7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s="10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7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s="10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7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s="10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7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s="10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7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s="1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7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s="10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7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s="10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7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s="10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7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s="10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7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s="10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7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s="10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7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s="10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7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s="10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7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s="10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7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s="1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7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s="10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7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s="10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7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s="10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7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s="10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7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s="10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7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s="10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7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s="10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7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s="10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7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s="10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7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s="1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7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s="10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7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s="10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7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s="10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7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s="10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7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s="10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7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s="10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7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s="10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7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s="10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7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s="10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7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s="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7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s="10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7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s="10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7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s="10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7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s="10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7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s="10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7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s="10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7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s="10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7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s="10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7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s="10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7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s="1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7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s="10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7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s="10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7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10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7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10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7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10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7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10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7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10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7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10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7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10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7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1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7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10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7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10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7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10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7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10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7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10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7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10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7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10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7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10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7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10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7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1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7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10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7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10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7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10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7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10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7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10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7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10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7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10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7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10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7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10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7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1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7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10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7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10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7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10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7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10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7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10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7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10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7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10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7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10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7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10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7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1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7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10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7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10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7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s="10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7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s="10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7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s="10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7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s="10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7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s="10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7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s="10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7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s="10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7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s="1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7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s="10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7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s="10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7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s="10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7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s="10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7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s="10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7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s="10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7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s="10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7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s="10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7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s="10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7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s="1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7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s="10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7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s="10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7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10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7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10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7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10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7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10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7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10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7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10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7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10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7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1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7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10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7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10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7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10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7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10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7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10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7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10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7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10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7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10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7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10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7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1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7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10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7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10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7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s="10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7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s="10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7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s="10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7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s="10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7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s="10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7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s="10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7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s="10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7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s="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7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s="10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7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s="10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7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s="10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7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s="10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7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s="10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7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s="10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7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s="10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7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s="10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7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s="10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7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s="1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7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s="10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7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s="10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7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10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7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10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7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10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7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10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7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10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7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10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7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10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7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1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7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10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7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10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7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10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7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10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7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10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7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10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7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10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7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10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7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10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7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1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7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10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7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10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7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10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7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10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7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10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7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10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7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10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7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10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7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10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7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1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7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10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7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10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7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10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7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10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7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10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7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10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7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10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7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10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7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10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7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1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7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10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7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10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7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10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7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10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7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10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7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10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7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10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7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10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7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10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7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1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7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10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7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10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7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10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7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10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7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10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7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10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7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10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7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10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7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10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7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1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7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10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7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10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7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s="10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7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s="10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7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s="10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7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s="10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7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s="10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7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s="10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7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s="10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7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s="1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7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s="10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7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s="10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7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s="10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7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s="10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7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s="10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7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s="10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7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s="10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7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s="10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7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s="10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7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s="1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7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s="10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7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s="10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7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10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7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10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7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10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7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10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7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10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7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10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7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10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7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7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10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7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10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7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10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7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10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7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10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7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10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7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10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7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10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7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10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7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1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7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10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7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10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7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10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7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10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7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10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7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10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7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10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7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10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7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10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7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1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7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10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7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10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7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10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7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10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7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10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7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10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7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10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7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10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7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10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7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1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7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10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7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10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7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10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7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10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7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10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7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10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7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10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7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10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7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10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7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1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7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10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7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10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7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10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7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10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7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10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7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10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7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10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7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10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7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10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7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1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7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10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7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10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7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10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7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10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7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10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7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10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7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10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7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10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7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10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7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1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7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10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7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10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7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10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7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10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7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10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7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10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7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10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7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10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7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10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7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1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7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10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7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10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7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10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7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10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7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10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7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10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7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10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7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10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7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10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7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1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7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10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7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10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7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10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7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10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7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10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7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10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7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10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7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10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7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10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7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1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7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10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7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10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7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10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7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10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7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10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7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10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7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10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7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10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7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10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7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7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10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7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10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7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10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7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10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7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10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7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10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7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10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7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10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7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10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7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1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7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10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7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10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7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s="10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7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s="10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7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s="10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7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s="10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7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s="10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7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s="10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7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s="10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7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s="1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7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s="10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7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s="10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7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s="10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7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s="10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7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s="10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7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s="10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7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s="10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7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s="10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7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s="10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7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s="1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7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s="10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7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s="10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7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s="10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7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s="10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7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s="10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7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s="10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7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s="10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7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s="10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7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s="10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7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s="1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7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s="10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7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s="10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7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s="10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7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s="10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7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s="10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7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s="10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7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s="10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7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s="10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7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s="10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7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s="1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7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s="10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7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s="10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7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10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7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10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7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10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7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10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7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10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7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10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7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10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7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1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7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10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7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10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7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10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7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10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7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10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7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10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7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10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7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10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7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10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7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1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7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10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7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10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7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10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7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10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7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10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7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10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7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10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7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10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7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10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7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1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7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10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7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10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7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10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7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10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7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10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7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10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7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10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7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10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7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10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7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1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7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10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7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10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7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10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7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10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7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10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7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10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7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10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7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10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7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10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7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7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10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7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10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7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10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7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10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7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10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7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10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7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10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7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10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7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10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7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1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7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10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7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10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7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10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7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10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7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10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7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10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7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10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7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10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7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10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7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1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7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10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7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10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7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10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7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10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7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10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7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10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7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10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7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10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7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10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7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1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7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10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7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10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7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10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7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10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7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10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7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10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7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10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7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10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7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10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7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1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7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10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7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10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7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10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7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10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7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10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7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10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7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10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7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10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7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10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7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1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7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10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7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10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7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10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7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10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7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10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7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10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7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10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7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10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7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10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7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1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7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10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7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10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7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10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7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10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7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10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7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10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7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10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7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10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7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10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7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1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7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10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7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10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7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10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7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10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7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10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7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10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7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10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7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10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7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10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7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1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7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10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7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10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7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10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7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10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7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10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7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10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7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10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7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10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7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10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7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1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7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10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7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10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7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10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7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10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7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10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7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10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7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10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7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10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7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10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7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7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10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7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10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7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10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7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10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7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10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7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10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7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10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7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10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7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10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7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1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7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10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7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10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7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10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7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10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7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10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7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10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7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10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7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10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7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10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7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1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7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10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7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10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7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10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7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10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7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10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7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10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7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10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7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10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7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10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7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1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7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10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7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10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7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10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7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10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7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10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7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10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7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10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7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10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7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10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7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1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7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10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7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10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7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10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7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10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7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10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7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10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7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10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7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10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7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10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7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1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7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10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7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10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7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10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7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10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7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10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7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10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7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10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7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10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7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10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7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1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7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10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7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10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7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10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7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10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7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10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7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10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7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10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7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10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7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10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7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1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7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10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7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10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7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10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7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10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7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10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7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10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7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10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7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10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7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10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7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1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7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10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7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10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7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10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7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10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7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10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7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10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7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10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7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10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7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10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7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1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7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10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7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10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7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s="10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7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s="10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7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s="10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7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s="10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7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s="10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7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s="10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7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s="10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7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s="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7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s="10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7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s="10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7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s="10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7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s="10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7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s="10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7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s="10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7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s="10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7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s="10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7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s="10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7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s="1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7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s="10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7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s="10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7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s="10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7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s="10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7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s="10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7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s="10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7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s="10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7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s="10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7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s="10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7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s="1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7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s="10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7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s="10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7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s="10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7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s="10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7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s="10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7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s="10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7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s="10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7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10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7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s="10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7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s="1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7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s="10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7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s="10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7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10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7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10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7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10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7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10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7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10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7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10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7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10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7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1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7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10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7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10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7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10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7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10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7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10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7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10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7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10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7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10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7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10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7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1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7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10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7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10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7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10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7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10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7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10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7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10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7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10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7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10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7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10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7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1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7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10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7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10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7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10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7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10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7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10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7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10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7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10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7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10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7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10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7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1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7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10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7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10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7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10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7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10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7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10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7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10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7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10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7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10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7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10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7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1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7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10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7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10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7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10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7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10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7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10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7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10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7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10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7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10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7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10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7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1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7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10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7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10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7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s="10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7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s="10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7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s="10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7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s="10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7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s="10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7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s="10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7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s="10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7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s="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7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s="10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7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s="10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7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s="10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7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s="10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7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s="10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7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s="10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7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s="10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7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s="10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7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s="10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7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s="1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7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s="10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7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s="10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7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10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7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10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7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10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7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10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7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10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7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10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7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10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7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1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7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10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7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10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7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10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7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10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7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10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7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10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7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10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7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10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7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10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7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1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7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10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7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10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7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10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7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10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7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10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7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10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7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10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7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10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7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10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7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1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7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10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7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10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7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10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7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10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7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10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7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10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7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10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7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10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7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10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7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1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7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10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7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10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7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10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7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10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7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10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7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10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7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10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7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10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7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10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7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1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7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10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7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10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7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10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7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10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7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10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7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10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7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10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7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10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7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10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7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1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7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10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7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10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7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s="10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7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s="10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7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s="10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7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s="10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7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s="10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7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s="10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7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s="10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7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s="1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7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s="10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7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s="10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7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s="10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7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s="10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7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s="10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7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s="10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7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s="10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7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s="10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7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s="10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7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s="1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7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s="10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7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s="10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7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10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7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10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7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10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7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10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7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10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7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10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7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10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7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7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10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7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10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7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10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7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10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7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10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7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10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7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10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7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10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7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10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7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1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7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10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7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10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7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10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7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10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7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10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7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10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7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10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7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10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7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10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7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1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7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10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7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10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7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10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7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10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7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10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7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10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7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10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7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10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7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10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7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1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7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10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7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10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7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s="10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7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s="10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7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10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7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10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7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10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7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10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7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10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7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1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7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10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7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10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7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10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7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10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7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10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7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10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7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10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7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10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7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10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7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1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7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10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7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10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7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10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7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10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7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10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7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10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7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10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7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10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7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10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7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1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7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10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7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s="10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7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s="10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7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s="10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7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s="10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7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s="10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7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s="10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7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s="10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7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s="10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7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s="1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7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s="10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7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s="10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7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s="10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7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s="10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7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s="10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7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s="10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7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s="10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7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s="10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7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s="10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7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s="1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7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s="10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7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s="10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7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s="10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7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s="10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7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s="10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7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s="10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7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s="10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7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s="10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7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s="10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7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s="1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7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s="10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7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s="10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7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10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7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10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7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10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7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10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7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10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7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10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7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10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7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7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10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7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10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7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10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7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10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7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10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7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10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7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10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7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10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7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10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7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1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7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10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7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10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7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10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7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10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7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10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7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10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7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10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7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10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7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10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7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1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7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10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7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10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7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10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7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10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7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10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7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10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7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10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7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10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7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10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7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1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7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10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7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10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7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s="10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7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s="10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7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s="10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7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s="10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7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s="10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7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s="10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7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s="10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7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s="1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7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s="10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7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s="10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7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s="10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7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s="10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7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s="10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7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s="10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7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s="10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7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s="10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7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s="10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7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s="1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7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s="10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7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s="10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7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s="10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7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s="10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7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s="10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7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s="10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7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s="10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7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s="10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7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s="10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7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s="1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7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s="10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7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s="10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7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s="10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7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s="10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7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s="10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7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s="10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7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s="10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7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s="10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7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s="10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7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s="1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7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s="10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7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s="10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7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s="10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7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s="10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7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s="10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7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s="10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7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s="10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7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s="10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7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s="10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7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s="1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7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s="10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7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s="10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7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s="10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7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s="10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7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s="10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7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s="10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7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s="10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7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s="10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7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s="10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7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s="1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7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s="10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7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s="10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7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s="10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7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s="10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7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s="10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7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s="10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7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s="10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7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s="10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7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s="10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7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s="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7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s="10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7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s="10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7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s="10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7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s="10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7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s="10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7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s="10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7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s="10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7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s="10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7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s="10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7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s="1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7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s="10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7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s="10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7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s="10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7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s="10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7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s="10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7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s="10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7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s="10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7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s="10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7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s="10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7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s="1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7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s="10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7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s="10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7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s="10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7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s="10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7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s="10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7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s="10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7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s="10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7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s="10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7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s="10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7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s="1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7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s="10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7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s="10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7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s="10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7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s="10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7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s="10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7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s="10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7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s="10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7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s="10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7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s="10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7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s="1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7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s="10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7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s="10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7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s="10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7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s="10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7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s="10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7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s="10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7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s="10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7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s="10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7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s="10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7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s="1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7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s="10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7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s="10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7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s="10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7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s="10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7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s="10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7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s="10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7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s="10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7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s="10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7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s="10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7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s="1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7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s="10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7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s="10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7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s="10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7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s="10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7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s="10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7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s="10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7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s="10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7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s="10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7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s="10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7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s="1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7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s="10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7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s="10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7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s="10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7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23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s="10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7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s="10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7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s="10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7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s="10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7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s="10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7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s="10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7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s="1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7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s="10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7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s="10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7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s="10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7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s="10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7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s="10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7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s="10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7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s="10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7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s="10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7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s="10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7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s="1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7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s="10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7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s="10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7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s="10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7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s="10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7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s="10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7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s="10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7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s="10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7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s="10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7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s="10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7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s="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7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s="10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7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s="10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7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s="10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7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s="10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7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s="10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7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s="10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7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s="10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7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s="10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7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s="10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7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s="1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7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s="10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7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s="10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7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10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7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10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7">
        <f t="shared" si="227"/>
        <v>42097.874155092592</v>
      </c>
      <c r="T2924" s="15">
        <f t="shared" si="228"/>
        <v>42142.874155092592</v>
      </c>
      <c r="U2924">
        <f>YEAR(S2924)</f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10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7">
        <f t="shared" si="227"/>
        <v>42013.15253472222</v>
      </c>
      <c r="T2925" s="15">
        <f t="shared" si="228"/>
        <v>42028.125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10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7">
        <f t="shared" si="227"/>
        <v>42103.556828703702</v>
      </c>
      <c r="T2926" s="15">
        <f t="shared" si="228"/>
        <v>42133.165972222225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10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7">
        <f t="shared" si="227"/>
        <v>41863.584120370368</v>
      </c>
      <c r="T2927" s="15">
        <f t="shared" si="228"/>
        <v>41893.584120370368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10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7">
        <f t="shared" si="227"/>
        <v>42044.765960648147</v>
      </c>
      <c r="T2928" s="15">
        <f t="shared" si="228"/>
        <v>42058.765960648147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10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7">
        <f t="shared" si="227"/>
        <v>41806.669317129628</v>
      </c>
      <c r="T2929" s="15">
        <f t="shared" si="228"/>
        <v>41835.208333333336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1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7">
        <f t="shared" si="227"/>
        <v>42403.998217592598</v>
      </c>
      <c r="T2930" s="15">
        <f t="shared" si="228"/>
        <v>42433.998217592598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10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7">
        <f t="shared" si="227"/>
        <v>41754.564328703702</v>
      </c>
      <c r="T2931" s="15">
        <f t="shared" si="228"/>
        <v>41784.564328703702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10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7">
        <f t="shared" si="227"/>
        <v>42101.584074074075</v>
      </c>
      <c r="T2932" s="15">
        <f t="shared" si="228"/>
        <v>42131.584074074075</v>
      </c>
      <c r="U2932">
        <f>YEAR(S2932)</f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10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7">
        <f t="shared" si="227"/>
        <v>41872.291238425925</v>
      </c>
      <c r="T2933" s="15">
        <f t="shared" si="228"/>
        <v>41897.255555555559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10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7">
        <f t="shared" si="227"/>
        <v>42025.164780092593</v>
      </c>
      <c r="T2934" s="15">
        <f t="shared" si="228"/>
        <v>42056.458333333328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10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7">
        <f t="shared" si="227"/>
        <v>42495.956631944442</v>
      </c>
      <c r="T2935" s="15">
        <f t="shared" si="228"/>
        <v>42525.956631944442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10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7">
        <f t="shared" si="227"/>
        <v>41775.636157407411</v>
      </c>
      <c r="T2936" s="15">
        <f t="shared" si="228"/>
        <v>41805.636157407411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10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7">
        <f t="shared" si="227"/>
        <v>42553.583425925928</v>
      </c>
      <c r="T2937" s="15">
        <f t="shared" si="228"/>
        <v>42611.708333333328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10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7">
        <f t="shared" si="227"/>
        <v>41912.650729166664</v>
      </c>
      <c r="T2938" s="15">
        <f t="shared" si="228"/>
        <v>41925.207638888889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10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7">
        <f t="shared" si="227"/>
        <v>41803.457326388889</v>
      </c>
      <c r="T2939" s="15">
        <f t="shared" si="228"/>
        <v>41833.457326388889</v>
      </c>
      <c r="U2939">
        <f>YEAR(S2939)</f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1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7">
        <f t="shared" si="227"/>
        <v>42004.703865740739</v>
      </c>
      <c r="T2940" s="15">
        <f t="shared" si="228"/>
        <v>42034.703865740739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10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7">
        <f t="shared" si="227"/>
        <v>41845.809166666666</v>
      </c>
      <c r="T2941" s="15">
        <f t="shared" si="228"/>
        <v>41879.041666666664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10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7">
        <f t="shared" si="227"/>
        <v>41982.773356481484</v>
      </c>
      <c r="T2942" s="15">
        <f t="shared" si="228"/>
        <v>42022.773356481484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s="10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7">
        <f t="shared" si="227"/>
        <v>42034.960127314815</v>
      </c>
      <c r="T2943" s="15">
        <f t="shared" si="228"/>
        <v>42064.960127314815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s="10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7">
        <f t="shared" si="227"/>
        <v>42334.803923611107</v>
      </c>
      <c r="T2944" s="15">
        <f t="shared" si="228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s="10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7">
        <f t="shared" si="227"/>
        <v>42077.129398148143</v>
      </c>
      <c r="T2945" s="15">
        <f t="shared" si="228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s="10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7">
        <f t="shared" si="227"/>
        <v>42132.9143287037</v>
      </c>
      <c r="T2946" s="15">
        <f t="shared" si="228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s="10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7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s="10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7">
        <f t="shared" si="232"/>
        <v>42567.531157407408</v>
      </c>
      <c r="T2948" s="15">
        <f t="shared" si="233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s="10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7">
        <f t="shared" si="232"/>
        <v>42649.562118055561</v>
      </c>
      <c r="T2949" s="15">
        <f t="shared" si="233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s="1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7">
        <f t="shared" si="232"/>
        <v>42097.649224537032</v>
      </c>
      <c r="T2950" s="15">
        <f t="shared" si="233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s="10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7">
        <f t="shared" si="232"/>
        <v>42297.823113425926</v>
      </c>
      <c r="T2951" s="15">
        <f t="shared" si="233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s="10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7">
        <f t="shared" si="232"/>
        <v>42362.36518518519</v>
      </c>
      <c r="T2952" s="15">
        <f t="shared" si="233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10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7">
        <f t="shared" si="232"/>
        <v>41872.802928240737</v>
      </c>
      <c r="T2953" s="15">
        <f t="shared" si="233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10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7">
        <f t="shared" si="232"/>
        <v>42628.690266203703</v>
      </c>
      <c r="T2954" s="15">
        <f t="shared" si="233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10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7">
        <f t="shared" si="232"/>
        <v>42255.791909722218</v>
      </c>
      <c r="T2955" s="15">
        <f t="shared" si="233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10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7">
        <f t="shared" si="232"/>
        <v>42790.583368055552</v>
      </c>
      <c r="T2956" s="15">
        <f t="shared" si="233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10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7">
        <f t="shared" si="232"/>
        <v>42141.741307870368</v>
      </c>
      <c r="T2957" s="15">
        <f t="shared" si="233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10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7">
        <f t="shared" si="232"/>
        <v>42464.958912037036</v>
      </c>
      <c r="T2958" s="15">
        <f t="shared" si="233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10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7">
        <f t="shared" si="232"/>
        <v>42031.011249999996</v>
      </c>
      <c r="T2959" s="15">
        <f t="shared" si="233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1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7">
        <f t="shared" si="232"/>
        <v>42438.779131944444</v>
      </c>
      <c r="T2960" s="15">
        <f t="shared" si="233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10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7">
        <f t="shared" si="232"/>
        <v>42498.008391203708</v>
      </c>
      <c r="T2961" s="15">
        <f t="shared" si="233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10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7">
        <f t="shared" si="232"/>
        <v>41863.757210648146</v>
      </c>
      <c r="T2962" s="15">
        <f t="shared" si="233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s="10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7">
        <f t="shared" si="232"/>
        <v>42061.212488425925</v>
      </c>
      <c r="T2963" s="15">
        <f t="shared" si="233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s="10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7">
        <f t="shared" si="232"/>
        <v>42036.24428240741</v>
      </c>
      <c r="T2964" s="15">
        <f t="shared" si="233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s="10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7">
        <f t="shared" si="232"/>
        <v>42157.470185185186</v>
      </c>
      <c r="T2965" s="15">
        <f t="shared" si="233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s="10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7">
        <f t="shared" si="232"/>
        <v>41827.909942129627</v>
      </c>
      <c r="T2966" s="15">
        <f t="shared" si="233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s="10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7">
        <f t="shared" si="232"/>
        <v>42162.729548611111</v>
      </c>
      <c r="T2967" s="15">
        <f t="shared" si="233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s="10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7">
        <f t="shared" si="232"/>
        <v>42233.738564814819</v>
      </c>
      <c r="T2968" s="15">
        <f t="shared" si="233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s="10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7">
        <f t="shared" si="232"/>
        <v>42042.197824074072</v>
      </c>
      <c r="T2969" s="15">
        <f t="shared" si="233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s="1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7">
        <f t="shared" si="232"/>
        <v>42585.523842592593</v>
      </c>
      <c r="T2970" s="15">
        <f t="shared" si="233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s="10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7">
        <f t="shared" si="232"/>
        <v>42097.786493055552</v>
      </c>
      <c r="T2971" s="15">
        <f t="shared" si="233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s="10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7">
        <f t="shared" si="232"/>
        <v>41808.669571759259</v>
      </c>
      <c r="T2972" s="15">
        <f t="shared" si="233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s="10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7">
        <f t="shared" si="232"/>
        <v>41852.658310185187</v>
      </c>
      <c r="T2973" s="15">
        <f t="shared" si="233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s="10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7">
        <f t="shared" si="232"/>
        <v>42694.110185185185</v>
      </c>
      <c r="T2974" s="15">
        <f t="shared" si="233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s="10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7">
        <f t="shared" si="232"/>
        <v>42341.818379629629</v>
      </c>
      <c r="T2975" s="15">
        <f t="shared" si="233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s="10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7">
        <f t="shared" si="232"/>
        <v>41880.061006944445</v>
      </c>
      <c r="T2976" s="15">
        <f t="shared" si="233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s="10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7">
        <f t="shared" si="232"/>
        <v>41941.683865740742</v>
      </c>
      <c r="T2977" s="15">
        <f t="shared" si="233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s="10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7">
        <f t="shared" si="232"/>
        <v>42425.730671296296</v>
      </c>
      <c r="T2978" s="15">
        <f t="shared" si="233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s="10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7">
        <f t="shared" si="232"/>
        <v>42026.88118055556</v>
      </c>
      <c r="T2979" s="15">
        <f t="shared" si="233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s="1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7">
        <f t="shared" si="232"/>
        <v>41922.640590277777</v>
      </c>
      <c r="T2980" s="15">
        <f t="shared" si="233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s="10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7">
        <f t="shared" si="232"/>
        <v>41993.824340277773</v>
      </c>
      <c r="T2981" s="15">
        <f t="shared" si="233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s="10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7">
        <f t="shared" si="232"/>
        <v>42219.915856481486</v>
      </c>
      <c r="T2982" s="15">
        <f t="shared" si="233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10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7">
        <f t="shared" si="232"/>
        <v>42225.559675925921</v>
      </c>
      <c r="T2983" s="15">
        <f t="shared" si="233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10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7">
        <f t="shared" si="232"/>
        <v>42381.686840277776</v>
      </c>
      <c r="T2984" s="15">
        <f t="shared" si="233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10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7">
        <f t="shared" si="232"/>
        <v>41894.632361111115</v>
      </c>
      <c r="T2985" s="15">
        <f t="shared" si="233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10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7">
        <f t="shared" si="232"/>
        <v>42576.278715277775</v>
      </c>
      <c r="T2986" s="15">
        <f t="shared" si="233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10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7">
        <f t="shared" si="232"/>
        <v>42654.973703703698</v>
      </c>
      <c r="T2987" s="15">
        <f t="shared" si="233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10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7">
        <f t="shared" si="232"/>
        <v>42431.500069444446</v>
      </c>
      <c r="T2988" s="15">
        <f t="shared" si="233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10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7">
        <f t="shared" si="232"/>
        <v>42627.307303240741</v>
      </c>
      <c r="T2989" s="15">
        <f t="shared" si="233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1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7">
        <f t="shared" si="232"/>
        <v>42511.362048611118</v>
      </c>
      <c r="T2990" s="15">
        <f t="shared" si="233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10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7">
        <f t="shared" si="232"/>
        <v>42337.02039351852</v>
      </c>
      <c r="T2991" s="15">
        <f t="shared" si="233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10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7">
        <f t="shared" si="232"/>
        <v>42341.57430555555</v>
      </c>
      <c r="T2992" s="15">
        <f t="shared" si="233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10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7">
        <f t="shared" si="232"/>
        <v>42740.837152777778</v>
      </c>
      <c r="T2993" s="15">
        <f t="shared" si="233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10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7">
        <f t="shared" si="232"/>
        <v>42622.767476851848</v>
      </c>
      <c r="T2994" s="15">
        <f t="shared" si="233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10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7">
        <f t="shared" si="232"/>
        <v>42390.838738425926</v>
      </c>
      <c r="T2995" s="15">
        <f t="shared" si="233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10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7">
        <f t="shared" si="232"/>
        <v>41885.478842592594</v>
      </c>
      <c r="T2996" s="15">
        <f t="shared" si="233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10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7">
        <f t="shared" si="232"/>
        <v>42724.665173611109</v>
      </c>
      <c r="T2997" s="15">
        <f t="shared" si="233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10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7">
        <f t="shared" si="232"/>
        <v>42090.912500000006</v>
      </c>
      <c r="T2998" s="15">
        <f t="shared" si="233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10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7">
        <f t="shared" si="232"/>
        <v>42775.733715277776</v>
      </c>
      <c r="T2999" s="15">
        <f t="shared" si="233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1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7">
        <f t="shared" si="232"/>
        <v>41778.193622685183</v>
      </c>
      <c r="T3000" s="15">
        <f t="shared" si="233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10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7">
        <f t="shared" si="232"/>
        <v>42780.740277777775</v>
      </c>
      <c r="T3001" s="15">
        <f t="shared" si="233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10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7">
        <f t="shared" si="232"/>
        <v>42752.827199074076</v>
      </c>
      <c r="T3002" s="15">
        <f t="shared" si="233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10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7">
        <f t="shared" si="232"/>
        <v>42534.895625000005</v>
      </c>
      <c r="T3003" s="15">
        <f t="shared" si="233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10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7">
        <f t="shared" si="232"/>
        <v>41239.83625</v>
      </c>
      <c r="T3004" s="15">
        <f t="shared" si="233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10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7">
        <f t="shared" si="232"/>
        <v>42398.849259259259</v>
      </c>
      <c r="T3005" s="15">
        <f t="shared" si="233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10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7">
        <f t="shared" si="232"/>
        <v>41928.881064814814</v>
      </c>
      <c r="T3006" s="15">
        <f t="shared" si="233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10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7">
        <f t="shared" si="232"/>
        <v>41888.674826388888</v>
      </c>
      <c r="T3007" s="15">
        <f t="shared" si="233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10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7">
        <f t="shared" si="232"/>
        <v>41957.756840277783</v>
      </c>
      <c r="T3008" s="15">
        <f t="shared" si="233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10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7">
        <f t="shared" si="232"/>
        <v>42098.216238425928</v>
      </c>
      <c r="T3009" s="15">
        <f t="shared" si="233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7">
        <f t="shared" si="232"/>
        <v>42360.212025462963</v>
      </c>
      <c r="T3010" s="15">
        <f t="shared" si="233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10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4">ROUND(E3011/D3011*100,0)</f>
        <v>120</v>
      </c>
      <c r="P3011">
        <f t="shared" ref="P3011:P3074" si="235">IFERROR(ROUND(E3011/L3011,2),0)</f>
        <v>233.9</v>
      </c>
      <c r="Q3011" s="10" t="s">
        <v>8315</v>
      </c>
      <c r="R3011" t="s">
        <v>8355</v>
      </c>
      <c r="S3011" s="17">
        <f t="shared" ref="S3011:S3074" si="236">(((J3011/60)/60)/24)+DATE(1970,1,1)</f>
        <v>41939.569907407407</v>
      </c>
      <c r="T3011" s="15">
        <f t="shared" ref="T3011:T3074" si="237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10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4"/>
        <v>158</v>
      </c>
      <c r="P3012">
        <f t="shared" si="235"/>
        <v>158</v>
      </c>
      <c r="Q3012" s="10" t="s">
        <v>8315</v>
      </c>
      <c r="R3012" t="s">
        <v>8355</v>
      </c>
      <c r="S3012" s="17">
        <f t="shared" si="236"/>
        <v>41996.832395833335</v>
      </c>
      <c r="T3012" s="15">
        <f t="shared" si="23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10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4"/>
        <v>124</v>
      </c>
      <c r="P3013">
        <f t="shared" si="235"/>
        <v>14.84</v>
      </c>
      <c r="Q3013" s="10" t="s">
        <v>8315</v>
      </c>
      <c r="R3013" t="s">
        <v>8355</v>
      </c>
      <c r="S3013" s="17">
        <f t="shared" si="236"/>
        <v>42334.468935185185</v>
      </c>
      <c r="T3013" s="15">
        <f t="shared" si="23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10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4"/>
        <v>117</v>
      </c>
      <c r="P3014">
        <f t="shared" si="235"/>
        <v>85.18</v>
      </c>
      <c r="Q3014" s="10" t="s">
        <v>8315</v>
      </c>
      <c r="R3014" t="s">
        <v>8355</v>
      </c>
      <c r="S3014" s="17">
        <f t="shared" si="236"/>
        <v>42024.702893518523</v>
      </c>
      <c r="T3014" s="15">
        <f t="shared" si="23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10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4"/>
        <v>157</v>
      </c>
      <c r="P3015">
        <f t="shared" si="235"/>
        <v>146.69</v>
      </c>
      <c r="Q3015" s="10" t="s">
        <v>8315</v>
      </c>
      <c r="R3015" t="s">
        <v>8355</v>
      </c>
      <c r="S3015" s="17">
        <f t="shared" si="236"/>
        <v>42146.836215277777</v>
      </c>
      <c r="T3015" s="15">
        <f t="shared" si="23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10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4"/>
        <v>113</v>
      </c>
      <c r="P3016">
        <f t="shared" si="235"/>
        <v>50.76</v>
      </c>
      <c r="Q3016" s="10" t="s">
        <v>8315</v>
      </c>
      <c r="R3016" t="s">
        <v>8355</v>
      </c>
      <c r="S3016" s="17">
        <f t="shared" si="236"/>
        <v>41920.123611111114</v>
      </c>
      <c r="T3016" s="15">
        <f t="shared" si="23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10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4"/>
        <v>103</v>
      </c>
      <c r="P3017">
        <f t="shared" si="235"/>
        <v>87.7</v>
      </c>
      <c r="Q3017" s="10" t="s">
        <v>8315</v>
      </c>
      <c r="R3017" t="s">
        <v>8355</v>
      </c>
      <c r="S3017" s="17">
        <f t="shared" si="236"/>
        <v>41785.72729166667</v>
      </c>
      <c r="T3017" s="15">
        <f t="shared" si="23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10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4"/>
        <v>103</v>
      </c>
      <c r="P3018">
        <f t="shared" si="235"/>
        <v>242.28</v>
      </c>
      <c r="Q3018" s="10" t="s">
        <v>8315</v>
      </c>
      <c r="R3018" t="s">
        <v>8355</v>
      </c>
      <c r="S3018" s="17">
        <f t="shared" si="236"/>
        <v>41778.548055555555</v>
      </c>
      <c r="T3018" s="15">
        <f t="shared" si="23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10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4"/>
        <v>106</v>
      </c>
      <c r="P3019">
        <f t="shared" si="235"/>
        <v>146.44999999999999</v>
      </c>
      <c r="Q3019" s="10" t="s">
        <v>8315</v>
      </c>
      <c r="R3019" t="s">
        <v>8355</v>
      </c>
      <c r="S3019" s="17">
        <f t="shared" si="236"/>
        <v>41841.850034722222</v>
      </c>
      <c r="T3019" s="15">
        <f t="shared" si="23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1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4"/>
        <v>101</v>
      </c>
      <c r="P3020">
        <f t="shared" si="235"/>
        <v>103.17</v>
      </c>
      <c r="Q3020" s="10" t="s">
        <v>8315</v>
      </c>
      <c r="R3020" t="s">
        <v>8355</v>
      </c>
      <c r="S3020" s="17">
        <f t="shared" si="236"/>
        <v>42163.29833333334</v>
      </c>
      <c r="T3020" s="15">
        <f t="shared" si="23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10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4"/>
        <v>121</v>
      </c>
      <c r="P3021">
        <f t="shared" si="235"/>
        <v>80.459999999999994</v>
      </c>
      <c r="Q3021" s="10" t="s">
        <v>8315</v>
      </c>
      <c r="R3021" t="s">
        <v>8355</v>
      </c>
      <c r="S3021" s="17">
        <f t="shared" si="236"/>
        <v>41758.833564814813</v>
      </c>
      <c r="T3021" s="15">
        <f t="shared" si="23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10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4"/>
        <v>101</v>
      </c>
      <c r="P3022">
        <f t="shared" si="235"/>
        <v>234.67</v>
      </c>
      <c r="Q3022" s="10" t="s">
        <v>8315</v>
      </c>
      <c r="R3022" t="s">
        <v>8355</v>
      </c>
      <c r="S3022" s="17">
        <f t="shared" si="236"/>
        <v>42170.846446759257</v>
      </c>
      <c r="T3022" s="15">
        <f t="shared" si="23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10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4"/>
        <v>116</v>
      </c>
      <c r="P3023">
        <f t="shared" si="235"/>
        <v>50.69</v>
      </c>
      <c r="Q3023" s="10" t="s">
        <v>8315</v>
      </c>
      <c r="R3023" t="s">
        <v>8355</v>
      </c>
      <c r="S3023" s="17">
        <f t="shared" si="236"/>
        <v>42660.618854166663</v>
      </c>
      <c r="T3023" s="15">
        <f t="shared" si="23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10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4"/>
        <v>101</v>
      </c>
      <c r="P3024">
        <f t="shared" si="235"/>
        <v>162.71</v>
      </c>
      <c r="Q3024" s="10" t="s">
        <v>8315</v>
      </c>
      <c r="R3024" t="s">
        <v>8355</v>
      </c>
      <c r="S3024" s="17">
        <f t="shared" si="236"/>
        <v>42564.95380787037</v>
      </c>
      <c r="T3024" s="15">
        <f t="shared" si="23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10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4"/>
        <v>103</v>
      </c>
      <c r="P3025">
        <f t="shared" si="235"/>
        <v>120.17</v>
      </c>
      <c r="Q3025" s="10" t="s">
        <v>8315</v>
      </c>
      <c r="R3025" t="s">
        <v>8355</v>
      </c>
      <c r="S3025" s="17">
        <f t="shared" si="236"/>
        <v>42121.675763888896</v>
      </c>
      <c r="T3025" s="15">
        <f t="shared" si="23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10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4"/>
        <v>246</v>
      </c>
      <c r="P3026">
        <f t="shared" si="235"/>
        <v>67.7</v>
      </c>
      <c r="Q3026" s="10" t="s">
        <v>8315</v>
      </c>
      <c r="R3026" t="s">
        <v>8355</v>
      </c>
      <c r="S3026" s="17">
        <f t="shared" si="236"/>
        <v>41158.993923611109</v>
      </c>
      <c r="T3026" s="15">
        <f t="shared" si="23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10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4"/>
        <v>302</v>
      </c>
      <c r="P3027">
        <f t="shared" si="235"/>
        <v>52.1</v>
      </c>
      <c r="Q3027" s="10" t="s">
        <v>8315</v>
      </c>
      <c r="R3027" t="s">
        <v>8355</v>
      </c>
      <c r="S3027" s="17">
        <f t="shared" si="236"/>
        <v>41761.509409722225</v>
      </c>
      <c r="T3027" s="15">
        <f t="shared" si="23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10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4"/>
        <v>143</v>
      </c>
      <c r="P3028">
        <f t="shared" si="235"/>
        <v>51.6</v>
      </c>
      <c r="Q3028" s="10" t="s">
        <v>8315</v>
      </c>
      <c r="R3028" t="s">
        <v>8355</v>
      </c>
      <c r="S3028" s="17">
        <f t="shared" si="236"/>
        <v>42783.459398148145</v>
      </c>
      <c r="T3028" s="15">
        <f t="shared" si="23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10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4"/>
        <v>131</v>
      </c>
      <c r="P3029">
        <f t="shared" si="235"/>
        <v>164.3</v>
      </c>
      <c r="Q3029" s="10" t="s">
        <v>8315</v>
      </c>
      <c r="R3029" t="s">
        <v>8355</v>
      </c>
      <c r="S3029" s="17">
        <f t="shared" si="236"/>
        <v>42053.704293981486</v>
      </c>
      <c r="T3029" s="15">
        <f t="shared" si="23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1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4"/>
        <v>168</v>
      </c>
      <c r="P3030">
        <f t="shared" si="235"/>
        <v>84.86</v>
      </c>
      <c r="Q3030" s="10" t="s">
        <v>8315</v>
      </c>
      <c r="R3030" t="s">
        <v>8355</v>
      </c>
      <c r="S3030" s="17">
        <f t="shared" si="236"/>
        <v>42567.264178240745</v>
      </c>
      <c r="T3030" s="15">
        <f t="shared" si="23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10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4"/>
        <v>110</v>
      </c>
      <c r="P3031">
        <f t="shared" si="235"/>
        <v>94.55</v>
      </c>
      <c r="Q3031" s="10" t="s">
        <v>8315</v>
      </c>
      <c r="R3031" t="s">
        <v>8355</v>
      </c>
      <c r="S3031" s="17">
        <f t="shared" si="236"/>
        <v>41932.708877314813</v>
      </c>
      <c r="T3031" s="15">
        <f t="shared" si="23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10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4"/>
        <v>107</v>
      </c>
      <c r="P3032">
        <f t="shared" si="235"/>
        <v>45.54</v>
      </c>
      <c r="Q3032" s="10" t="s">
        <v>8315</v>
      </c>
      <c r="R3032" t="s">
        <v>8355</v>
      </c>
      <c r="S3032" s="17">
        <f t="shared" si="236"/>
        <v>42233.747349537036</v>
      </c>
      <c r="T3032" s="15">
        <f t="shared" si="23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10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4"/>
        <v>100</v>
      </c>
      <c r="P3033">
        <f t="shared" si="235"/>
        <v>51.72</v>
      </c>
      <c r="Q3033" s="10" t="s">
        <v>8315</v>
      </c>
      <c r="R3033" t="s">
        <v>8355</v>
      </c>
      <c r="S3033" s="17">
        <f t="shared" si="236"/>
        <v>42597.882488425923</v>
      </c>
      <c r="T3033" s="15">
        <f t="shared" si="23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10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4"/>
        <v>127</v>
      </c>
      <c r="P3034">
        <f t="shared" si="235"/>
        <v>50.88</v>
      </c>
      <c r="Q3034" s="10" t="s">
        <v>8315</v>
      </c>
      <c r="R3034" t="s">
        <v>8355</v>
      </c>
      <c r="S3034" s="17">
        <f t="shared" si="236"/>
        <v>42228.044664351852</v>
      </c>
      <c r="T3034" s="15">
        <f t="shared" si="23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10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4"/>
        <v>147</v>
      </c>
      <c r="P3035">
        <f t="shared" si="235"/>
        <v>191.13</v>
      </c>
      <c r="Q3035" s="10" t="s">
        <v>8315</v>
      </c>
      <c r="R3035" t="s">
        <v>8355</v>
      </c>
      <c r="S3035" s="17">
        <f t="shared" si="236"/>
        <v>42570.110243055555</v>
      </c>
      <c r="T3035" s="15">
        <f t="shared" si="23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10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4"/>
        <v>113</v>
      </c>
      <c r="P3036">
        <f t="shared" si="235"/>
        <v>89.31</v>
      </c>
      <c r="Q3036" s="10" t="s">
        <v>8315</v>
      </c>
      <c r="R3036" t="s">
        <v>8355</v>
      </c>
      <c r="S3036" s="17">
        <f t="shared" si="236"/>
        <v>42644.535358796296</v>
      </c>
      <c r="T3036" s="15">
        <f t="shared" si="23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10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4"/>
        <v>109</v>
      </c>
      <c r="P3037">
        <f t="shared" si="235"/>
        <v>88.59</v>
      </c>
      <c r="Q3037" s="10" t="s">
        <v>8315</v>
      </c>
      <c r="R3037" t="s">
        <v>8355</v>
      </c>
      <c r="S3037" s="17">
        <f t="shared" si="236"/>
        <v>41368.560289351852</v>
      </c>
      <c r="T3037" s="15">
        <f t="shared" si="23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10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4"/>
        <v>127</v>
      </c>
      <c r="P3038">
        <f t="shared" si="235"/>
        <v>96.3</v>
      </c>
      <c r="Q3038" s="10" t="s">
        <v>8315</v>
      </c>
      <c r="R3038" t="s">
        <v>8355</v>
      </c>
      <c r="S3038" s="17">
        <f t="shared" si="236"/>
        <v>41466.785231481481</v>
      </c>
      <c r="T3038" s="15">
        <f t="shared" si="23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10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4"/>
        <v>213</v>
      </c>
      <c r="P3039">
        <f t="shared" si="235"/>
        <v>33.31</v>
      </c>
      <c r="Q3039" s="10" t="s">
        <v>8315</v>
      </c>
      <c r="R3039" t="s">
        <v>8355</v>
      </c>
      <c r="S3039" s="17">
        <f t="shared" si="236"/>
        <v>40378.893206018518</v>
      </c>
      <c r="T3039" s="15">
        <f t="shared" si="23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1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4"/>
        <v>101</v>
      </c>
      <c r="P3040">
        <f t="shared" si="235"/>
        <v>37.22</v>
      </c>
      <c r="Q3040" s="10" t="s">
        <v>8315</v>
      </c>
      <c r="R3040" t="s">
        <v>8355</v>
      </c>
      <c r="S3040" s="17">
        <f t="shared" si="236"/>
        <v>42373.252280092594</v>
      </c>
      <c r="T3040" s="15">
        <f t="shared" si="23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10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4"/>
        <v>109</v>
      </c>
      <c r="P3041">
        <f t="shared" si="235"/>
        <v>92.13</v>
      </c>
      <c r="Q3041" s="10" t="s">
        <v>8315</v>
      </c>
      <c r="R3041" t="s">
        <v>8355</v>
      </c>
      <c r="S3041" s="17">
        <f t="shared" si="236"/>
        <v>41610.794421296298</v>
      </c>
      <c r="T3041" s="15">
        <f t="shared" si="23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10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4"/>
        <v>108</v>
      </c>
      <c r="P3042">
        <f t="shared" si="235"/>
        <v>76.790000000000006</v>
      </c>
      <c r="Q3042" s="10" t="s">
        <v>8315</v>
      </c>
      <c r="R3042" t="s">
        <v>8355</v>
      </c>
      <c r="S3042" s="17">
        <f t="shared" si="236"/>
        <v>42177.791909722218</v>
      </c>
      <c r="T3042" s="15">
        <f t="shared" si="23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10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4"/>
        <v>110</v>
      </c>
      <c r="P3043">
        <f t="shared" si="235"/>
        <v>96.53</v>
      </c>
      <c r="Q3043" s="10" t="s">
        <v>8315</v>
      </c>
      <c r="R3043" t="s">
        <v>8355</v>
      </c>
      <c r="S3043" s="17">
        <f t="shared" si="236"/>
        <v>42359.868611111116</v>
      </c>
      <c r="T3043" s="15">
        <f t="shared" si="23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10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4"/>
        <v>128</v>
      </c>
      <c r="P3044">
        <f t="shared" si="235"/>
        <v>51.89</v>
      </c>
      <c r="Q3044" s="10" t="s">
        <v>8315</v>
      </c>
      <c r="R3044" t="s">
        <v>8355</v>
      </c>
      <c r="S3044" s="17">
        <f t="shared" si="236"/>
        <v>42253.688043981485</v>
      </c>
      <c r="T3044" s="15">
        <f t="shared" si="23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10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4"/>
        <v>110</v>
      </c>
      <c r="P3045">
        <f t="shared" si="235"/>
        <v>128.91</v>
      </c>
      <c r="Q3045" s="10" t="s">
        <v>8315</v>
      </c>
      <c r="R3045" t="s">
        <v>8355</v>
      </c>
      <c r="S3045" s="17">
        <f t="shared" si="236"/>
        <v>42083.070590277777</v>
      </c>
      <c r="T3045" s="15">
        <f t="shared" si="23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10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4"/>
        <v>109</v>
      </c>
      <c r="P3046">
        <f t="shared" si="235"/>
        <v>84.11</v>
      </c>
      <c r="Q3046" s="10" t="s">
        <v>8315</v>
      </c>
      <c r="R3046" t="s">
        <v>8355</v>
      </c>
      <c r="S3046" s="17">
        <f t="shared" si="236"/>
        <v>42387.7268287037</v>
      </c>
      <c r="T3046" s="15">
        <f t="shared" si="23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10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4"/>
        <v>133</v>
      </c>
      <c r="P3047">
        <f t="shared" si="235"/>
        <v>82.94</v>
      </c>
      <c r="Q3047" s="10" t="s">
        <v>8315</v>
      </c>
      <c r="R3047" t="s">
        <v>8355</v>
      </c>
      <c r="S3047" s="17">
        <f t="shared" si="236"/>
        <v>41843.155729166669</v>
      </c>
      <c r="T3047" s="15">
        <f t="shared" si="23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10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4"/>
        <v>191</v>
      </c>
      <c r="P3048">
        <f t="shared" si="235"/>
        <v>259.95</v>
      </c>
      <c r="Q3048" s="10" t="s">
        <v>8315</v>
      </c>
      <c r="R3048" t="s">
        <v>8355</v>
      </c>
      <c r="S3048" s="17">
        <f t="shared" si="236"/>
        <v>41862.803078703706</v>
      </c>
      <c r="T3048" s="15">
        <f t="shared" si="23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10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4"/>
        <v>149</v>
      </c>
      <c r="P3049">
        <f t="shared" si="235"/>
        <v>37.25</v>
      </c>
      <c r="Q3049" s="10" t="s">
        <v>8315</v>
      </c>
      <c r="R3049" t="s">
        <v>8355</v>
      </c>
      <c r="S3049" s="17">
        <f t="shared" si="236"/>
        <v>42443.989050925928</v>
      </c>
      <c r="T3049" s="15">
        <f t="shared" si="23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1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4"/>
        <v>166</v>
      </c>
      <c r="P3050">
        <f t="shared" si="235"/>
        <v>177.02</v>
      </c>
      <c r="Q3050" s="10" t="s">
        <v>8315</v>
      </c>
      <c r="R3050" t="s">
        <v>8355</v>
      </c>
      <c r="S3050" s="17">
        <f t="shared" si="236"/>
        <v>41975.901180555549</v>
      </c>
      <c r="T3050" s="15">
        <f t="shared" si="23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10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4"/>
        <v>107</v>
      </c>
      <c r="P3051">
        <f t="shared" si="235"/>
        <v>74.069999999999993</v>
      </c>
      <c r="Q3051" s="10" t="s">
        <v>8315</v>
      </c>
      <c r="R3051" t="s">
        <v>8355</v>
      </c>
      <c r="S3051" s="17">
        <f t="shared" si="236"/>
        <v>42139.014525462961</v>
      </c>
      <c r="T3051" s="15">
        <f t="shared" si="23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10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4"/>
        <v>106</v>
      </c>
      <c r="P3052">
        <f t="shared" si="235"/>
        <v>70.67</v>
      </c>
      <c r="Q3052" s="10" t="s">
        <v>8315</v>
      </c>
      <c r="R3052" t="s">
        <v>8355</v>
      </c>
      <c r="S3052" s="17">
        <f t="shared" si="236"/>
        <v>42465.16851851852</v>
      </c>
      <c r="T3052" s="15">
        <f t="shared" si="23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s="10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4"/>
        <v>24</v>
      </c>
      <c r="P3053">
        <f t="shared" si="235"/>
        <v>23.63</v>
      </c>
      <c r="Q3053" s="10" t="s">
        <v>8315</v>
      </c>
      <c r="R3053" t="s">
        <v>8355</v>
      </c>
      <c r="S3053" s="17">
        <f t="shared" si="236"/>
        <v>42744.416030092587</v>
      </c>
      <c r="T3053" s="15">
        <f t="shared" si="23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s="10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4"/>
        <v>0</v>
      </c>
      <c r="P3054">
        <f t="shared" si="235"/>
        <v>37.5</v>
      </c>
      <c r="Q3054" s="10" t="s">
        <v>8315</v>
      </c>
      <c r="R3054" t="s">
        <v>8355</v>
      </c>
      <c r="S3054" s="17">
        <f t="shared" si="236"/>
        <v>42122.670069444444</v>
      </c>
      <c r="T3054" s="15">
        <f t="shared" si="23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s="10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4"/>
        <v>0</v>
      </c>
      <c r="P3055">
        <f t="shared" si="235"/>
        <v>13.33</v>
      </c>
      <c r="Q3055" s="10" t="s">
        <v>8315</v>
      </c>
      <c r="R3055" t="s">
        <v>8355</v>
      </c>
      <c r="S3055" s="17">
        <f t="shared" si="236"/>
        <v>41862.761724537035</v>
      </c>
      <c r="T3055" s="15">
        <f t="shared" si="23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s="10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4"/>
        <v>0</v>
      </c>
      <c r="P3056">
        <f t="shared" si="235"/>
        <v>0</v>
      </c>
      <c r="Q3056" s="10" t="s">
        <v>8315</v>
      </c>
      <c r="R3056" t="s">
        <v>8355</v>
      </c>
      <c r="S3056" s="17">
        <f t="shared" si="236"/>
        <v>42027.832800925928</v>
      </c>
      <c r="T3056" s="15">
        <f t="shared" si="23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s="10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4"/>
        <v>0</v>
      </c>
      <c r="P3057">
        <f t="shared" si="235"/>
        <v>1</v>
      </c>
      <c r="Q3057" s="10" t="s">
        <v>8315</v>
      </c>
      <c r="R3057" t="s">
        <v>8355</v>
      </c>
      <c r="S3057" s="17">
        <f t="shared" si="236"/>
        <v>41953.95821759259</v>
      </c>
      <c r="T3057" s="15">
        <f t="shared" si="23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s="10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4"/>
        <v>0</v>
      </c>
      <c r="P3058">
        <f t="shared" si="235"/>
        <v>0</v>
      </c>
      <c r="Q3058" s="10" t="s">
        <v>8315</v>
      </c>
      <c r="R3058" t="s">
        <v>8355</v>
      </c>
      <c r="S3058" s="17">
        <f t="shared" si="236"/>
        <v>41851.636388888888</v>
      </c>
      <c r="T3058" s="15">
        <f t="shared" si="23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s="10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4"/>
        <v>0</v>
      </c>
      <c r="P3059">
        <f t="shared" si="235"/>
        <v>0</v>
      </c>
      <c r="Q3059" s="10" t="s">
        <v>8315</v>
      </c>
      <c r="R3059" t="s">
        <v>8355</v>
      </c>
      <c r="S3059" s="17">
        <f t="shared" si="236"/>
        <v>42433.650590277779</v>
      </c>
      <c r="T3059" s="15">
        <f t="shared" si="23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s="1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4"/>
        <v>0</v>
      </c>
      <c r="P3060">
        <f t="shared" si="235"/>
        <v>1</v>
      </c>
      <c r="Q3060" s="10" t="s">
        <v>8315</v>
      </c>
      <c r="R3060" t="s">
        <v>8355</v>
      </c>
      <c r="S3060" s="17">
        <f t="shared" si="236"/>
        <v>42460.374305555553</v>
      </c>
      <c r="T3060" s="15">
        <f t="shared" si="23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s="10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4"/>
        <v>3</v>
      </c>
      <c r="P3061">
        <f t="shared" si="235"/>
        <v>41</v>
      </c>
      <c r="Q3061" s="10" t="s">
        <v>8315</v>
      </c>
      <c r="R3061" t="s">
        <v>8355</v>
      </c>
      <c r="S3061" s="17">
        <f t="shared" si="236"/>
        <v>41829.935717592591</v>
      </c>
      <c r="T3061" s="15">
        <f t="shared" si="23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s="10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4"/>
        <v>0</v>
      </c>
      <c r="P3062">
        <f t="shared" si="235"/>
        <v>55.83</v>
      </c>
      <c r="Q3062" s="10" t="s">
        <v>8315</v>
      </c>
      <c r="R3062" t="s">
        <v>8355</v>
      </c>
      <c r="S3062" s="17">
        <f t="shared" si="236"/>
        <v>42245.274699074071</v>
      </c>
      <c r="T3062" s="15">
        <f t="shared" si="23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s="10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4"/>
        <v>0</v>
      </c>
      <c r="P3063">
        <f t="shared" si="235"/>
        <v>0</v>
      </c>
      <c r="Q3063" s="10" t="s">
        <v>8315</v>
      </c>
      <c r="R3063" t="s">
        <v>8355</v>
      </c>
      <c r="S3063" s="17">
        <f t="shared" si="236"/>
        <v>41834.784120370372</v>
      </c>
      <c r="T3063" s="15">
        <f t="shared" si="23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s="10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4"/>
        <v>67</v>
      </c>
      <c r="P3064">
        <f t="shared" si="235"/>
        <v>99.76</v>
      </c>
      <c r="Q3064" s="10" t="s">
        <v>8315</v>
      </c>
      <c r="R3064" t="s">
        <v>8355</v>
      </c>
      <c r="S3064" s="17">
        <f t="shared" si="236"/>
        <v>42248.535787037035</v>
      </c>
      <c r="T3064" s="15">
        <f t="shared" si="23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s="10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4"/>
        <v>20</v>
      </c>
      <c r="P3065">
        <f t="shared" si="235"/>
        <v>25.52</v>
      </c>
      <c r="Q3065" s="10" t="s">
        <v>8315</v>
      </c>
      <c r="R3065" t="s">
        <v>8355</v>
      </c>
      <c r="S3065" s="17">
        <f t="shared" si="236"/>
        <v>42630.922893518517</v>
      </c>
      <c r="T3065" s="15">
        <f t="shared" si="23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s="10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4"/>
        <v>11</v>
      </c>
      <c r="P3066">
        <f t="shared" si="235"/>
        <v>117.65</v>
      </c>
      <c r="Q3066" s="10" t="s">
        <v>8315</v>
      </c>
      <c r="R3066" t="s">
        <v>8355</v>
      </c>
      <c r="S3066" s="17">
        <f t="shared" si="236"/>
        <v>42299.130162037036</v>
      </c>
      <c r="T3066" s="15">
        <f t="shared" si="23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s="10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4"/>
        <v>0</v>
      </c>
      <c r="P3067">
        <f t="shared" si="235"/>
        <v>5</v>
      </c>
      <c r="Q3067" s="10" t="s">
        <v>8315</v>
      </c>
      <c r="R3067" t="s">
        <v>8355</v>
      </c>
      <c r="S3067" s="17">
        <f t="shared" si="236"/>
        <v>41825.055231481485</v>
      </c>
      <c r="T3067" s="15">
        <f t="shared" si="23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s="10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4"/>
        <v>12</v>
      </c>
      <c r="P3068">
        <f t="shared" si="235"/>
        <v>2796.67</v>
      </c>
      <c r="Q3068" s="10" t="s">
        <v>8315</v>
      </c>
      <c r="R3068" t="s">
        <v>8355</v>
      </c>
      <c r="S3068" s="17">
        <f t="shared" si="236"/>
        <v>42531.228437500002</v>
      </c>
      <c r="T3068" s="15">
        <f t="shared" si="23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s="10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4"/>
        <v>3</v>
      </c>
      <c r="P3069">
        <f t="shared" si="235"/>
        <v>200</v>
      </c>
      <c r="Q3069" s="10" t="s">
        <v>8315</v>
      </c>
      <c r="R3069" t="s">
        <v>8355</v>
      </c>
      <c r="S3069" s="17">
        <f t="shared" si="236"/>
        <v>42226.938414351855</v>
      </c>
      <c r="T3069" s="15">
        <f t="shared" si="23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s="1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4"/>
        <v>0</v>
      </c>
      <c r="P3070">
        <f t="shared" si="235"/>
        <v>87.5</v>
      </c>
      <c r="Q3070" s="10" t="s">
        <v>8315</v>
      </c>
      <c r="R3070" t="s">
        <v>8355</v>
      </c>
      <c r="S3070" s="17">
        <f t="shared" si="236"/>
        <v>42263.691574074073</v>
      </c>
      <c r="T3070" s="15">
        <f t="shared" si="23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s="10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4"/>
        <v>14</v>
      </c>
      <c r="P3071">
        <f t="shared" si="235"/>
        <v>20.14</v>
      </c>
      <c r="Q3071" s="10" t="s">
        <v>8315</v>
      </c>
      <c r="R3071" t="s">
        <v>8355</v>
      </c>
      <c r="S3071" s="17">
        <f t="shared" si="236"/>
        <v>41957.833726851852</v>
      </c>
      <c r="T3071" s="15">
        <f t="shared" si="23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s="10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4"/>
        <v>3</v>
      </c>
      <c r="P3072">
        <f t="shared" si="235"/>
        <v>20.88</v>
      </c>
      <c r="Q3072" s="10" t="s">
        <v>8315</v>
      </c>
      <c r="R3072" t="s">
        <v>8355</v>
      </c>
      <c r="S3072" s="17">
        <f t="shared" si="236"/>
        <v>42690.733437499999</v>
      </c>
      <c r="T3072" s="15">
        <f t="shared" si="23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s="10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4"/>
        <v>60</v>
      </c>
      <c r="P3073">
        <f t="shared" si="235"/>
        <v>61.31</v>
      </c>
      <c r="Q3073" s="10" t="s">
        <v>8315</v>
      </c>
      <c r="R3073" t="s">
        <v>8355</v>
      </c>
      <c r="S3073" s="17">
        <f t="shared" si="236"/>
        <v>42097.732418981483</v>
      </c>
      <c r="T3073" s="15">
        <f t="shared" si="23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s="10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4"/>
        <v>0</v>
      </c>
      <c r="P3074">
        <f t="shared" si="235"/>
        <v>1</v>
      </c>
      <c r="Q3074" s="10" t="s">
        <v>8315</v>
      </c>
      <c r="R3074" t="s">
        <v>8355</v>
      </c>
      <c r="S3074" s="17">
        <f t="shared" si="236"/>
        <v>42658.690532407403</v>
      </c>
      <c r="T3074" s="15">
        <f t="shared" si="237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s="10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38">ROUND(E3075/D3075*100,0)</f>
        <v>0</v>
      </c>
      <c r="P3075">
        <f t="shared" ref="P3075:P3138" si="239">IFERROR(ROUND(E3075/L3075,2),0)</f>
        <v>92.14</v>
      </c>
      <c r="Q3075" s="10" t="s">
        <v>8315</v>
      </c>
      <c r="R3075" t="s">
        <v>8355</v>
      </c>
      <c r="S3075" s="17">
        <f t="shared" ref="S3075:S3138" si="240">(((J3075/60)/60)/24)+DATE(1970,1,1)</f>
        <v>42111.684027777781</v>
      </c>
      <c r="T3075" s="15">
        <f t="shared" ref="T3075:T3138" si="241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s="10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38"/>
        <v>0</v>
      </c>
      <c r="P3076">
        <f t="shared" si="239"/>
        <v>7.33</v>
      </c>
      <c r="Q3076" s="10" t="s">
        <v>8315</v>
      </c>
      <c r="R3076" t="s">
        <v>8355</v>
      </c>
      <c r="S3076" s="17">
        <f t="shared" si="240"/>
        <v>42409.571284722217</v>
      </c>
      <c r="T3076" s="15">
        <f t="shared" si="241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s="10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38"/>
        <v>9</v>
      </c>
      <c r="P3077">
        <f t="shared" si="239"/>
        <v>64.8</v>
      </c>
      <c r="Q3077" s="10" t="s">
        <v>8315</v>
      </c>
      <c r="R3077" t="s">
        <v>8355</v>
      </c>
      <c r="S3077" s="17">
        <f t="shared" si="240"/>
        <v>42551.102314814809</v>
      </c>
      <c r="T3077" s="15">
        <f t="shared" si="241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s="10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38"/>
        <v>15</v>
      </c>
      <c r="P3078">
        <f t="shared" si="239"/>
        <v>30.12</v>
      </c>
      <c r="Q3078" s="10" t="s">
        <v>8315</v>
      </c>
      <c r="R3078" t="s">
        <v>8355</v>
      </c>
      <c r="S3078" s="17">
        <f t="shared" si="240"/>
        <v>42226.651886574073</v>
      </c>
      <c r="T3078" s="15">
        <f t="shared" si="241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s="10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38"/>
        <v>0</v>
      </c>
      <c r="P3079">
        <f t="shared" si="239"/>
        <v>52.5</v>
      </c>
      <c r="Q3079" s="10" t="s">
        <v>8315</v>
      </c>
      <c r="R3079" t="s">
        <v>8355</v>
      </c>
      <c r="S3079" s="17">
        <f t="shared" si="240"/>
        <v>42766.956921296296</v>
      </c>
      <c r="T3079" s="15">
        <f t="shared" si="241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s="1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38"/>
        <v>0</v>
      </c>
      <c r="P3080">
        <f t="shared" si="239"/>
        <v>23.67</v>
      </c>
      <c r="Q3080" s="10" t="s">
        <v>8315</v>
      </c>
      <c r="R3080" t="s">
        <v>8355</v>
      </c>
      <c r="S3080" s="17">
        <f t="shared" si="240"/>
        <v>42031.138831018514</v>
      </c>
      <c r="T3080" s="15">
        <f t="shared" si="241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s="10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38"/>
        <v>1</v>
      </c>
      <c r="P3081">
        <f t="shared" si="239"/>
        <v>415.78</v>
      </c>
      <c r="Q3081" s="10" t="s">
        <v>8315</v>
      </c>
      <c r="R3081" t="s">
        <v>8355</v>
      </c>
      <c r="S3081" s="17">
        <f t="shared" si="240"/>
        <v>42055.713368055556</v>
      </c>
      <c r="T3081" s="15">
        <f t="shared" si="241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s="10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38"/>
        <v>0</v>
      </c>
      <c r="P3082">
        <f t="shared" si="239"/>
        <v>53.71</v>
      </c>
      <c r="Q3082" s="10" t="s">
        <v>8315</v>
      </c>
      <c r="R3082" t="s">
        <v>8355</v>
      </c>
      <c r="S3082" s="17">
        <f t="shared" si="240"/>
        <v>41940.028287037036</v>
      </c>
      <c r="T3082" s="15">
        <f t="shared" si="241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s="10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38"/>
        <v>0</v>
      </c>
      <c r="P3083">
        <f t="shared" si="239"/>
        <v>420.6</v>
      </c>
      <c r="Q3083" s="10" t="s">
        <v>8315</v>
      </c>
      <c r="R3083" t="s">
        <v>8355</v>
      </c>
      <c r="S3083" s="17">
        <f t="shared" si="240"/>
        <v>42237.181608796294</v>
      </c>
      <c r="T3083" s="15">
        <f t="shared" si="241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s="10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38"/>
        <v>0</v>
      </c>
      <c r="P3084">
        <f t="shared" si="239"/>
        <v>0</v>
      </c>
      <c r="Q3084" s="10" t="s">
        <v>8315</v>
      </c>
      <c r="R3084" t="s">
        <v>8355</v>
      </c>
      <c r="S3084" s="17">
        <f t="shared" si="240"/>
        <v>42293.922986111109</v>
      </c>
      <c r="T3084" s="15">
        <f t="shared" si="241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s="10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38"/>
        <v>0</v>
      </c>
      <c r="P3085">
        <f t="shared" si="239"/>
        <v>18.670000000000002</v>
      </c>
      <c r="Q3085" s="10" t="s">
        <v>8315</v>
      </c>
      <c r="R3085" t="s">
        <v>8355</v>
      </c>
      <c r="S3085" s="17">
        <f t="shared" si="240"/>
        <v>41853.563402777778</v>
      </c>
      <c r="T3085" s="15">
        <f t="shared" si="241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s="10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38"/>
        <v>12</v>
      </c>
      <c r="P3086">
        <f t="shared" si="239"/>
        <v>78.33</v>
      </c>
      <c r="Q3086" s="10" t="s">
        <v>8315</v>
      </c>
      <c r="R3086" t="s">
        <v>8355</v>
      </c>
      <c r="S3086" s="17">
        <f t="shared" si="240"/>
        <v>42100.723738425921</v>
      </c>
      <c r="T3086" s="15">
        <f t="shared" si="241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s="10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38"/>
        <v>2</v>
      </c>
      <c r="P3087">
        <f t="shared" si="239"/>
        <v>67.78</v>
      </c>
      <c r="Q3087" s="10" t="s">
        <v>8315</v>
      </c>
      <c r="R3087" t="s">
        <v>8355</v>
      </c>
      <c r="S3087" s="17">
        <f t="shared" si="240"/>
        <v>42246.883784722217</v>
      </c>
      <c r="T3087" s="15">
        <f t="shared" si="241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s="10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38"/>
        <v>0</v>
      </c>
      <c r="P3088">
        <f t="shared" si="239"/>
        <v>16.670000000000002</v>
      </c>
      <c r="Q3088" s="10" t="s">
        <v>8315</v>
      </c>
      <c r="R3088" t="s">
        <v>8355</v>
      </c>
      <c r="S3088" s="17">
        <f t="shared" si="240"/>
        <v>42173.67082175926</v>
      </c>
      <c r="T3088" s="15">
        <f t="shared" si="241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s="10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38"/>
        <v>1</v>
      </c>
      <c r="P3089">
        <f t="shared" si="239"/>
        <v>62.5</v>
      </c>
      <c r="Q3089" s="10" t="s">
        <v>8315</v>
      </c>
      <c r="R3089" t="s">
        <v>8355</v>
      </c>
      <c r="S3089" s="17">
        <f t="shared" si="240"/>
        <v>42665.150347222225</v>
      </c>
      <c r="T3089" s="15">
        <f t="shared" si="241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s="1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38"/>
        <v>0</v>
      </c>
      <c r="P3090">
        <f t="shared" si="239"/>
        <v>42</v>
      </c>
      <c r="Q3090" s="10" t="s">
        <v>8315</v>
      </c>
      <c r="R3090" t="s">
        <v>8355</v>
      </c>
      <c r="S3090" s="17">
        <f t="shared" si="240"/>
        <v>41981.57230324074</v>
      </c>
      <c r="T3090" s="15">
        <f t="shared" si="241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s="10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38"/>
        <v>23</v>
      </c>
      <c r="P3091">
        <f t="shared" si="239"/>
        <v>130.09</v>
      </c>
      <c r="Q3091" s="10" t="s">
        <v>8315</v>
      </c>
      <c r="R3091" t="s">
        <v>8355</v>
      </c>
      <c r="S3091" s="17">
        <f t="shared" si="240"/>
        <v>42528.542627314819</v>
      </c>
      <c r="T3091" s="15">
        <f t="shared" si="241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s="10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38"/>
        <v>5</v>
      </c>
      <c r="P3092">
        <f t="shared" si="239"/>
        <v>1270.22</v>
      </c>
      <c r="Q3092" s="10" t="s">
        <v>8315</v>
      </c>
      <c r="R3092" t="s">
        <v>8355</v>
      </c>
      <c r="S3092" s="17">
        <f t="shared" si="240"/>
        <v>42065.818807870368</v>
      </c>
      <c r="T3092" s="15">
        <f t="shared" si="241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s="10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38"/>
        <v>16</v>
      </c>
      <c r="P3093">
        <f t="shared" si="239"/>
        <v>88.44</v>
      </c>
      <c r="Q3093" s="10" t="s">
        <v>8315</v>
      </c>
      <c r="R3093" t="s">
        <v>8355</v>
      </c>
      <c r="S3093" s="17">
        <f t="shared" si="240"/>
        <v>42566.948414351849</v>
      </c>
      <c r="T3093" s="15">
        <f t="shared" si="241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s="10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38"/>
        <v>1</v>
      </c>
      <c r="P3094">
        <f t="shared" si="239"/>
        <v>56.34</v>
      </c>
      <c r="Q3094" s="10" t="s">
        <v>8315</v>
      </c>
      <c r="R3094" t="s">
        <v>8355</v>
      </c>
      <c r="S3094" s="17">
        <f t="shared" si="240"/>
        <v>42255.619351851856</v>
      </c>
      <c r="T3094" s="15">
        <f t="shared" si="241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s="10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38"/>
        <v>23</v>
      </c>
      <c r="P3095">
        <f t="shared" si="239"/>
        <v>53.53</v>
      </c>
      <c r="Q3095" s="10" t="s">
        <v>8315</v>
      </c>
      <c r="R3095" t="s">
        <v>8355</v>
      </c>
      <c r="S3095" s="17">
        <f t="shared" si="240"/>
        <v>41760.909039351849</v>
      </c>
      <c r="T3095" s="15">
        <f t="shared" si="241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s="10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38"/>
        <v>0</v>
      </c>
      <c r="P3096">
        <f t="shared" si="239"/>
        <v>25</v>
      </c>
      <c r="Q3096" s="10" t="s">
        <v>8315</v>
      </c>
      <c r="R3096" t="s">
        <v>8355</v>
      </c>
      <c r="S3096" s="17">
        <f t="shared" si="240"/>
        <v>42207.795787037037</v>
      </c>
      <c r="T3096" s="15">
        <f t="shared" si="241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s="10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38"/>
        <v>0</v>
      </c>
      <c r="P3097">
        <f t="shared" si="239"/>
        <v>50</v>
      </c>
      <c r="Q3097" s="10" t="s">
        <v>8315</v>
      </c>
      <c r="R3097" t="s">
        <v>8355</v>
      </c>
      <c r="S3097" s="17">
        <f t="shared" si="240"/>
        <v>42523.025231481486</v>
      </c>
      <c r="T3097" s="15">
        <f t="shared" si="241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s="10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38"/>
        <v>4</v>
      </c>
      <c r="P3098">
        <f t="shared" si="239"/>
        <v>56.79</v>
      </c>
      <c r="Q3098" s="10" t="s">
        <v>8315</v>
      </c>
      <c r="R3098" t="s">
        <v>8355</v>
      </c>
      <c r="S3098" s="17">
        <f t="shared" si="240"/>
        <v>42114.825532407413</v>
      </c>
      <c r="T3098" s="15">
        <f t="shared" si="241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s="10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38"/>
        <v>17</v>
      </c>
      <c r="P3099">
        <f t="shared" si="239"/>
        <v>40.83</v>
      </c>
      <c r="Q3099" s="10" t="s">
        <v>8315</v>
      </c>
      <c r="R3099" t="s">
        <v>8355</v>
      </c>
      <c r="S3099" s="17">
        <f t="shared" si="240"/>
        <v>42629.503483796296</v>
      </c>
      <c r="T3099" s="15">
        <f t="shared" si="241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s="1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38"/>
        <v>4</v>
      </c>
      <c r="P3100">
        <f t="shared" si="239"/>
        <v>65.11</v>
      </c>
      <c r="Q3100" s="10" t="s">
        <v>8315</v>
      </c>
      <c r="R3100" t="s">
        <v>8355</v>
      </c>
      <c r="S3100" s="17">
        <f t="shared" si="240"/>
        <v>42359.792233796295</v>
      </c>
      <c r="T3100" s="15">
        <f t="shared" si="241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s="10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38"/>
        <v>14</v>
      </c>
      <c r="P3101">
        <f t="shared" si="239"/>
        <v>55.6</v>
      </c>
      <c r="Q3101" s="10" t="s">
        <v>8315</v>
      </c>
      <c r="R3101" t="s">
        <v>8355</v>
      </c>
      <c r="S3101" s="17">
        <f t="shared" si="240"/>
        <v>42382.189710648148</v>
      </c>
      <c r="T3101" s="15">
        <f t="shared" si="241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s="10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38"/>
        <v>15</v>
      </c>
      <c r="P3102">
        <f t="shared" si="239"/>
        <v>140.54</v>
      </c>
      <c r="Q3102" s="10" t="s">
        <v>8315</v>
      </c>
      <c r="R3102" t="s">
        <v>8355</v>
      </c>
      <c r="S3102" s="17">
        <f t="shared" si="240"/>
        <v>41902.622395833336</v>
      </c>
      <c r="T3102" s="15">
        <f t="shared" si="241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s="10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38"/>
        <v>12</v>
      </c>
      <c r="P3103">
        <f t="shared" si="239"/>
        <v>25</v>
      </c>
      <c r="Q3103" s="10" t="s">
        <v>8315</v>
      </c>
      <c r="R3103" t="s">
        <v>8355</v>
      </c>
      <c r="S3103" s="17">
        <f t="shared" si="240"/>
        <v>42171.383530092593</v>
      </c>
      <c r="T3103" s="15">
        <f t="shared" si="241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s="10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38"/>
        <v>39</v>
      </c>
      <c r="P3104">
        <f t="shared" si="239"/>
        <v>69.53</v>
      </c>
      <c r="Q3104" s="10" t="s">
        <v>8315</v>
      </c>
      <c r="R3104" t="s">
        <v>8355</v>
      </c>
      <c r="S3104" s="17">
        <f t="shared" si="240"/>
        <v>42555.340486111112</v>
      </c>
      <c r="T3104" s="15">
        <f t="shared" si="241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s="10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38"/>
        <v>0</v>
      </c>
      <c r="P3105">
        <f t="shared" si="239"/>
        <v>5.5</v>
      </c>
      <c r="Q3105" s="10" t="s">
        <v>8315</v>
      </c>
      <c r="R3105" t="s">
        <v>8355</v>
      </c>
      <c r="S3105" s="17">
        <f t="shared" si="240"/>
        <v>42107.156319444446</v>
      </c>
      <c r="T3105" s="15">
        <f t="shared" si="241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s="10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38"/>
        <v>30</v>
      </c>
      <c r="P3106">
        <f t="shared" si="239"/>
        <v>237</v>
      </c>
      <c r="Q3106" s="10" t="s">
        <v>8315</v>
      </c>
      <c r="R3106" t="s">
        <v>8355</v>
      </c>
      <c r="S3106" s="17">
        <f t="shared" si="240"/>
        <v>42006.908692129626</v>
      </c>
      <c r="T3106" s="15">
        <f t="shared" si="241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s="10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38"/>
        <v>42</v>
      </c>
      <c r="P3107">
        <f t="shared" si="239"/>
        <v>79.87</v>
      </c>
      <c r="Q3107" s="10" t="s">
        <v>8315</v>
      </c>
      <c r="R3107" t="s">
        <v>8355</v>
      </c>
      <c r="S3107" s="17">
        <f t="shared" si="240"/>
        <v>41876.718935185185</v>
      </c>
      <c r="T3107" s="15">
        <f t="shared" si="241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s="10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38"/>
        <v>4</v>
      </c>
      <c r="P3108">
        <f t="shared" si="239"/>
        <v>10.25</v>
      </c>
      <c r="Q3108" s="10" t="s">
        <v>8315</v>
      </c>
      <c r="R3108" t="s">
        <v>8355</v>
      </c>
      <c r="S3108" s="17">
        <f t="shared" si="240"/>
        <v>42241.429120370376</v>
      </c>
      <c r="T3108" s="15">
        <f t="shared" si="241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s="10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38"/>
        <v>20</v>
      </c>
      <c r="P3109">
        <f t="shared" si="239"/>
        <v>272.58999999999997</v>
      </c>
      <c r="Q3109" s="10" t="s">
        <v>8315</v>
      </c>
      <c r="R3109" t="s">
        <v>8355</v>
      </c>
      <c r="S3109" s="17">
        <f t="shared" si="240"/>
        <v>42128.814247685179</v>
      </c>
      <c r="T3109" s="15">
        <f t="shared" si="241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s="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38"/>
        <v>0</v>
      </c>
      <c r="P3110">
        <f t="shared" si="239"/>
        <v>13</v>
      </c>
      <c r="Q3110" s="10" t="s">
        <v>8315</v>
      </c>
      <c r="R3110" t="s">
        <v>8355</v>
      </c>
      <c r="S3110" s="17">
        <f t="shared" si="240"/>
        <v>42062.680486111116</v>
      </c>
      <c r="T3110" s="15">
        <f t="shared" si="241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s="10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38"/>
        <v>25</v>
      </c>
      <c r="P3111">
        <f t="shared" si="239"/>
        <v>58.18</v>
      </c>
      <c r="Q3111" s="10" t="s">
        <v>8315</v>
      </c>
      <c r="R3111" t="s">
        <v>8355</v>
      </c>
      <c r="S3111" s="17">
        <f t="shared" si="240"/>
        <v>41844.125115740739</v>
      </c>
      <c r="T3111" s="15">
        <f t="shared" si="241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s="10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38"/>
        <v>0</v>
      </c>
      <c r="P3112">
        <f t="shared" si="239"/>
        <v>10</v>
      </c>
      <c r="Q3112" s="10" t="s">
        <v>8315</v>
      </c>
      <c r="R3112" t="s">
        <v>8355</v>
      </c>
      <c r="S3112" s="17">
        <f t="shared" si="240"/>
        <v>42745.031469907408</v>
      </c>
      <c r="T3112" s="15">
        <f t="shared" si="241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s="10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38"/>
        <v>27</v>
      </c>
      <c r="P3113">
        <f t="shared" si="239"/>
        <v>70.11</v>
      </c>
      <c r="Q3113" s="10" t="s">
        <v>8315</v>
      </c>
      <c r="R3113" t="s">
        <v>8355</v>
      </c>
      <c r="S3113" s="17">
        <f t="shared" si="240"/>
        <v>41885.595138888886</v>
      </c>
      <c r="T3113" s="15">
        <f t="shared" si="241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s="10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38"/>
        <v>5</v>
      </c>
      <c r="P3114">
        <f t="shared" si="239"/>
        <v>57.89</v>
      </c>
      <c r="Q3114" s="10" t="s">
        <v>8315</v>
      </c>
      <c r="R3114" t="s">
        <v>8355</v>
      </c>
      <c r="S3114" s="17">
        <f t="shared" si="240"/>
        <v>42615.121921296297</v>
      </c>
      <c r="T3114" s="15">
        <f t="shared" si="241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s="10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38"/>
        <v>4</v>
      </c>
      <c r="P3115">
        <f t="shared" si="239"/>
        <v>125.27</v>
      </c>
      <c r="Q3115" s="10" t="s">
        <v>8315</v>
      </c>
      <c r="R3115" t="s">
        <v>8355</v>
      </c>
      <c r="S3115" s="17">
        <f t="shared" si="240"/>
        <v>42081.731273148151</v>
      </c>
      <c r="T3115" s="15">
        <f t="shared" si="241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s="10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38"/>
        <v>0</v>
      </c>
      <c r="P3116">
        <f t="shared" si="239"/>
        <v>0</v>
      </c>
      <c r="Q3116" s="10" t="s">
        <v>8315</v>
      </c>
      <c r="R3116" t="s">
        <v>8355</v>
      </c>
      <c r="S3116" s="17">
        <f t="shared" si="240"/>
        <v>41843.632523148146</v>
      </c>
      <c r="T3116" s="15">
        <f t="shared" si="241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s="10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38"/>
        <v>3</v>
      </c>
      <c r="P3117">
        <f t="shared" si="239"/>
        <v>300</v>
      </c>
      <c r="Q3117" s="10" t="s">
        <v>8315</v>
      </c>
      <c r="R3117" t="s">
        <v>8355</v>
      </c>
      <c r="S3117" s="17">
        <f t="shared" si="240"/>
        <v>42496.447071759263</v>
      </c>
      <c r="T3117" s="15">
        <f t="shared" si="241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s="10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38"/>
        <v>57</v>
      </c>
      <c r="P3118">
        <f t="shared" si="239"/>
        <v>43</v>
      </c>
      <c r="Q3118" s="10" t="s">
        <v>8315</v>
      </c>
      <c r="R3118" t="s">
        <v>8355</v>
      </c>
      <c r="S3118" s="17">
        <f t="shared" si="240"/>
        <v>42081.515335648146</v>
      </c>
      <c r="T3118" s="15">
        <f t="shared" si="241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s="10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38"/>
        <v>0</v>
      </c>
      <c r="P3119">
        <f t="shared" si="239"/>
        <v>1</v>
      </c>
      <c r="Q3119" s="10" t="s">
        <v>8315</v>
      </c>
      <c r="R3119" t="s">
        <v>8355</v>
      </c>
      <c r="S3119" s="17">
        <f t="shared" si="240"/>
        <v>42509.374537037031</v>
      </c>
      <c r="T3119" s="15">
        <f t="shared" si="241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s="1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38"/>
        <v>0</v>
      </c>
      <c r="P3120">
        <f t="shared" si="239"/>
        <v>775</v>
      </c>
      <c r="Q3120" s="10" t="s">
        <v>8315</v>
      </c>
      <c r="R3120" t="s">
        <v>8355</v>
      </c>
      <c r="S3120" s="17">
        <f t="shared" si="240"/>
        <v>42534.649571759262</v>
      </c>
      <c r="T3120" s="15">
        <f t="shared" si="241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s="10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38"/>
        <v>0</v>
      </c>
      <c r="P3121">
        <f t="shared" si="239"/>
        <v>5</v>
      </c>
      <c r="Q3121" s="10" t="s">
        <v>8315</v>
      </c>
      <c r="R3121" t="s">
        <v>8355</v>
      </c>
      <c r="S3121" s="17">
        <f t="shared" si="240"/>
        <v>42060.04550925926</v>
      </c>
      <c r="T3121" s="15">
        <f t="shared" si="241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s="10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38"/>
        <v>0</v>
      </c>
      <c r="P3122">
        <f t="shared" si="239"/>
        <v>12.8</v>
      </c>
      <c r="Q3122" s="10" t="s">
        <v>8315</v>
      </c>
      <c r="R3122" t="s">
        <v>8355</v>
      </c>
      <c r="S3122" s="17">
        <f t="shared" si="240"/>
        <v>42435.942083333335</v>
      </c>
      <c r="T3122" s="15">
        <f t="shared" si="241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10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38"/>
        <v>1</v>
      </c>
      <c r="P3123">
        <f t="shared" si="239"/>
        <v>10</v>
      </c>
      <c r="Q3123" s="10" t="s">
        <v>8315</v>
      </c>
      <c r="R3123" t="s">
        <v>8355</v>
      </c>
      <c r="S3123" s="17">
        <f t="shared" si="240"/>
        <v>41848.679803240739</v>
      </c>
      <c r="T3123" s="15">
        <f t="shared" si="241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10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38"/>
        <v>58</v>
      </c>
      <c r="P3124">
        <f t="shared" si="239"/>
        <v>58</v>
      </c>
      <c r="Q3124" s="10" t="s">
        <v>8315</v>
      </c>
      <c r="R3124" t="s">
        <v>8355</v>
      </c>
      <c r="S3124" s="17">
        <f t="shared" si="240"/>
        <v>42678.932083333333</v>
      </c>
      <c r="T3124" s="15">
        <f t="shared" si="241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10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38"/>
        <v>68</v>
      </c>
      <c r="P3125">
        <f t="shared" si="239"/>
        <v>244.8</v>
      </c>
      <c r="Q3125" s="10" t="s">
        <v>8315</v>
      </c>
      <c r="R3125" t="s">
        <v>8355</v>
      </c>
      <c r="S3125" s="17">
        <f t="shared" si="240"/>
        <v>42530.993032407408</v>
      </c>
      <c r="T3125" s="15">
        <f t="shared" si="241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10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38"/>
        <v>0</v>
      </c>
      <c r="P3126">
        <f t="shared" si="239"/>
        <v>6.5</v>
      </c>
      <c r="Q3126" s="10" t="s">
        <v>8315</v>
      </c>
      <c r="R3126" t="s">
        <v>8355</v>
      </c>
      <c r="S3126" s="17">
        <f t="shared" si="240"/>
        <v>41977.780104166668</v>
      </c>
      <c r="T3126" s="15">
        <f t="shared" si="241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10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38"/>
        <v>0</v>
      </c>
      <c r="P3127">
        <f t="shared" si="239"/>
        <v>0</v>
      </c>
      <c r="Q3127" s="10" t="s">
        <v>8315</v>
      </c>
      <c r="R3127" t="s">
        <v>8355</v>
      </c>
      <c r="S3127" s="17">
        <f t="shared" si="240"/>
        <v>42346.20685185185</v>
      </c>
      <c r="T3127" s="15">
        <f t="shared" si="241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10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38"/>
        <v>4</v>
      </c>
      <c r="P3128">
        <f t="shared" si="239"/>
        <v>61.18</v>
      </c>
      <c r="Q3128" s="10" t="s">
        <v>8315</v>
      </c>
      <c r="R3128" t="s">
        <v>8355</v>
      </c>
      <c r="S3128" s="17">
        <f t="shared" si="240"/>
        <v>42427.01807870371</v>
      </c>
      <c r="T3128" s="15">
        <f t="shared" si="241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10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38"/>
        <v>0</v>
      </c>
      <c r="P3129">
        <f t="shared" si="239"/>
        <v>0</v>
      </c>
      <c r="Q3129" s="10" t="s">
        <v>8315</v>
      </c>
      <c r="R3129" t="s">
        <v>8355</v>
      </c>
      <c r="S3129" s="17">
        <f t="shared" si="240"/>
        <v>42034.856817129628</v>
      </c>
      <c r="T3129" s="15">
        <f t="shared" si="241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1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38"/>
        <v>109</v>
      </c>
      <c r="P3130">
        <f t="shared" si="239"/>
        <v>139.24</v>
      </c>
      <c r="Q3130" s="10" t="s">
        <v>8315</v>
      </c>
      <c r="R3130" t="s">
        <v>8316</v>
      </c>
      <c r="S3130" s="17">
        <f t="shared" si="240"/>
        <v>42780.825706018513</v>
      </c>
      <c r="T3130" s="15">
        <f t="shared" si="241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10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38"/>
        <v>1</v>
      </c>
      <c r="P3131">
        <f t="shared" si="239"/>
        <v>10</v>
      </c>
      <c r="Q3131" s="10" t="s">
        <v>8315</v>
      </c>
      <c r="R3131" t="s">
        <v>8316</v>
      </c>
      <c r="S3131" s="17">
        <f t="shared" si="240"/>
        <v>42803.842812499999</v>
      </c>
      <c r="T3131" s="15">
        <f t="shared" si="241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10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38"/>
        <v>4</v>
      </c>
      <c r="P3132">
        <f t="shared" si="239"/>
        <v>93.75</v>
      </c>
      <c r="Q3132" s="10" t="s">
        <v>8315</v>
      </c>
      <c r="R3132" t="s">
        <v>8316</v>
      </c>
      <c r="S3132" s="17">
        <f t="shared" si="240"/>
        <v>42808.640231481477</v>
      </c>
      <c r="T3132" s="15">
        <f t="shared" si="241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10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38"/>
        <v>16</v>
      </c>
      <c r="P3133">
        <f t="shared" si="239"/>
        <v>53.75</v>
      </c>
      <c r="Q3133" s="10" t="s">
        <v>8315</v>
      </c>
      <c r="R3133" t="s">
        <v>8316</v>
      </c>
      <c r="S3133" s="17">
        <f t="shared" si="240"/>
        <v>42803.579224537039</v>
      </c>
      <c r="T3133" s="15">
        <f t="shared" si="241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10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38"/>
        <v>0</v>
      </c>
      <c r="P3134">
        <f t="shared" si="239"/>
        <v>10</v>
      </c>
      <c r="Q3134" s="10" t="s">
        <v>8315</v>
      </c>
      <c r="R3134" t="s">
        <v>8316</v>
      </c>
      <c r="S3134" s="17">
        <f t="shared" si="240"/>
        <v>42786.350231481483</v>
      </c>
      <c r="T3134" s="15">
        <f t="shared" si="241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10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38"/>
        <v>108</v>
      </c>
      <c r="P3135">
        <f t="shared" si="239"/>
        <v>33.75</v>
      </c>
      <c r="Q3135" s="10" t="s">
        <v>8315</v>
      </c>
      <c r="R3135" t="s">
        <v>8316</v>
      </c>
      <c r="S3135" s="17">
        <f t="shared" si="240"/>
        <v>42788.565208333333</v>
      </c>
      <c r="T3135" s="15">
        <f t="shared" si="241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10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38"/>
        <v>23</v>
      </c>
      <c r="P3136">
        <f t="shared" si="239"/>
        <v>18.75</v>
      </c>
      <c r="Q3136" s="10" t="s">
        <v>8315</v>
      </c>
      <c r="R3136" t="s">
        <v>8316</v>
      </c>
      <c r="S3136" s="17">
        <f t="shared" si="240"/>
        <v>42800.720127314817</v>
      </c>
      <c r="T3136" s="15">
        <f t="shared" si="241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10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38"/>
        <v>21</v>
      </c>
      <c r="P3137">
        <f t="shared" si="239"/>
        <v>23.14</v>
      </c>
      <c r="Q3137" s="10" t="s">
        <v>8315</v>
      </c>
      <c r="R3137" t="s">
        <v>8316</v>
      </c>
      <c r="S3137" s="17">
        <f t="shared" si="240"/>
        <v>42807.151863425926</v>
      </c>
      <c r="T3137" s="15">
        <f t="shared" si="241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10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38"/>
        <v>128</v>
      </c>
      <c r="P3138">
        <f t="shared" si="239"/>
        <v>29.05</v>
      </c>
      <c r="Q3138" s="10" t="s">
        <v>8315</v>
      </c>
      <c r="R3138" t="s">
        <v>8316</v>
      </c>
      <c r="S3138" s="17">
        <f t="shared" si="240"/>
        <v>42789.462430555555</v>
      </c>
      <c r="T3138" s="15">
        <f t="shared" si="241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10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2">ROUND(E3139/D3139*100,0)</f>
        <v>3</v>
      </c>
      <c r="P3139">
        <f t="shared" ref="P3139:P3202" si="243">IFERROR(ROUND(E3139/L3139,2),0)</f>
        <v>50</v>
      </c>
      <c r="Q3139" s="10" t="s">
        <v>8315</v>
      </c>
      <c r="R3139" t="s">
        <v>8316</v>
      </c>
      <c r="S3139" s="17">
        <f t="shared" ref="S3139:S3202" si="244">(((J3139/60)/60)/24)+DATE(1970,1,1)</f>
        <v>42807.885057870371</v>
      </c>
      <c r="T3139" s="15">
        <f t="shared" ref="T3139:T3202" si="245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1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2"/>
        <v>0</v>
      </c>
      <c r="P3140">
        <f t="shared" si="243"/>
        <v>0</v>
      </c>
      <c r="Q3140" s="10" t="s">
        <v>8315</v>
      </c>
      <c r="R3140" t="s">
        <v>8316</v>
      </c>
      <c r="S3140" s="17">
        <f t="shared" si="244"/>
        <v>42809.645914351851</v>
      </c>
      <c r="T3140" s="15">
        <f t="shared" si="245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10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2"/>
        <v>5</v>
      </c>
      <c r="P3141">
        <f t="shared" si="243"/>
        <v>450</v>
      </c>
      <c r="Q3141" s="10" t="s">
        <v>8315</v>
      </c>
      <c r="R3141" t="s">
        <v>8316</v>
      </c>
      <c r="S3141" s="17">
        <f t="shared" si="244"/>
        <v>42785.270370370374</v>
      </c>
      <c r="T3141" s="15">
        <f t="shared" si="245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10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2"/>
        <v>1</v>
      </c>
      <c r="P3142">
        <f t="shared" si="243"/>
        <v>24</v>
      </c>
      <c r="Q3142" s="10" t="s">
        <v>8315</v>
      </c>
      <c r="R3142" t="s">
        <v>8316</v>
      </c>
      <c r="S3142" s="17">
        <f t="shared" si="244"/>
        <v>42802.718784722223</v>
      </c>
      <c r="T3142" s="15">
        <f t="shared" si="245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10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2"/>
        <v>52</v>
      </c>
      <c r="P3143">
        <f t="shared" si="243"/>
        <v>32.25</v>
      </c>
      <c r="Q3143" s="10" t="s">
        <v>8315</v>
      </c>
      <c r="R3143" t="s">
        <v>8316</v>
      </c>
      <c r="S3143" s="17">
        <f t="shared" si="244"/>
        <v>42800.753333333334</v>
      </c>
      <c r="T3143" s="15">
        <f t="shared" si="245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10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2"/>
        <v>2</v>
      </c>
      <c r="P3144">
        <f t="shared" si="243"/>
        <v>15</v>
      </c>
      <c r="Q3144" s="10" t="s">
        <v>8315</v>
      </c>
      <c r="R3144" t="s">
        <v>8316</v>
      </c>
      <c r="S3144" s="17">
        <f t="shared" si="244"/>
        <v>42783.513182870374</v>
      </c>
      <c r="T3144" s="15">
        <f t="shared" si="245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10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2"/>
        <v>0</v>
      </c>
      <c r="P3145">
        <f t="shared" si="243"/>
        <v>0</v>
      </c>
      <c r="Q3145" s="10" t="s">
        <v>8315</v>
      </c>
      <c r="R3145" t="s">
        <v>8316</v>
      </c>
      <c r="S3145" s="17">
        <f t="shared" si="244"/>
        <v>42808.358287037037</v>
      </c>
      <c r="T3145" s="15">
        <f t="shared" si="245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10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2"/>
        <v>75</v>
      </c>
      <c r="P3146">
        <f t="shared" si="243"/>
        <v>251.33</v>
      </c>
      <c r="Q3146" s="10" t="s">
        <v>8315</v>
      </c>
      <c r="R3146" t="s">
        <v>8316</v>
      </c>
      <c r="S3146" s="17">
        <f t="shared" si="244"/>
        <v>42796.538275462968</v>
      </c>
      <c r="T3146" s="15">
        <f t="shared" si="245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10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2"/>
        <v>0</v>
      </c>
      <c r="P3147">
        <f t="shared" si="243"/>
        <v>0</v>
      </c>
      <c r="Q3147" s="10" t="s">
        <v>8315</v>
      </c>
      <c r="R3147" t="s">
        <v>8316</v>
      </c>
      <c r="S3147" s="17">
        <f t="shared" si="244"/>
        <v>42762.040902777779</v>
      </c>
      <c r="T3147" s="15">
        <f t="shared" si="245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10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2"/>
        <v>11</v>
      </c>
      <c r="P3148">
        <f t="shared" si="243"/>
        <v>437.5</v>
      </c>
      <c r="Q3148" s="10" t="s">
        <v>8315</v>
      </c>
      <c r="R3148" t="s">
        <v>8316</v>
      </c>
      <c r="S3148" s="17">
        <f t="shared" si="244"/>
        <v>42796.682476851856</v>
      </c>
      <c r="T3148" s="15">
        <f t="shared" si="245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s="10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2"/>
        <v>118</v>
      </c>
      <c r="P3149">
        <f t="shared" si="243"/>
        <v>110.35</v>
      </c>
      <c r="Q3149" s="10" t="s">
        <v>8315</v>
      </c>
      <c r="R3149" t="s">
        <v>8316</v>
      </c>
      <c r="S3149" s="17">
        <f t="shared" si="244"/>
        <v>41909.969386574077</v>
      </c>
      <c r="T3149" s="15">
        <f t="shared" si="245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s="1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2"/>
        <v>131</v>
      </c>
      <c r="P3150">
        <f t="shared" si="243"/>
        <v>41.42</v>
      </c>
      <c r="Q3150" s="10" t="s">
        <v>8315</v>
      </c>
      <c r="R3150" t="s">
        <v>8316</v>
      </c>
      <c r="S3150" s="17">
        <f t="shared" si="244"/>
        <v>41891.665324074071</v>
      </c>
      <c r="T3150" s="15">
        <f t="shared" si="245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s="10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2"/>
        <v>104</v>
      </c>
      <c r="P3151">
        <f t="shared" si="243"/>
        <v>52</v>
      </c>
      <c r="Q3151" s="10" t="s">
        <v>8315</v>
      </c>
      <c r="R3151" t="s">
        <v>8316</v>
      </c>
      <c r="S3151" s="17">
        <f t="shared" si="244"/>
        <v>41226.017361111109</v>
      </c>
      <c r="T3151" s="15">
        <f t="shared" si="245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s="10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2"/>
        <v>101</v>
      </c>
      <c r="P3152">
        <f t="shared" si="243"/>
        <v>33.99</v>
      </c>
      <c r="Q3152" s="10" t="s">
        <v>8315</v>
      </c>
      <c r="R3152" t="s">
        <v>8316</v>
      </c>
      <c r="S3152" s="17">
        <f t="shared" si="244"/>
        <v>40478.263923611114</v>
      </c>
      <c r="T3152" s="15">
        <f t="shared" si="245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s="10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2"/>
        <v>100</v>
      </c>
      <c r="P3153">
        <f t="shared" si="243"/>
        <v>103.35</v>
      </c>
      <c r="Q3153" s="10" t="s">
        <v>8315</v>
      </c>
      <c r="R3153" t="s">
        <v>8316</v>
      </c>
      <c r="S3153" s="17">
        <f t="shared" si="244"/>
        <v>41862.83997685185</v>
      </c>
      <c r="T3153" s="15">
        <f t="shared" si="245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s="10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2"/>
        <v>106</v>
      </c>
      <c r="P3154">
        <f t="shared" si="243"/>
        <v>34.79</v>
      </c>
      <c r="Q3154" s="10" t="s">
        <v>8315</v>
      </c>
      <c r="R3154" t="s">
        <v>8316</v>
      </c>
      <c r="S3154" s="17">
        <f t="shared" si="244"/>
        <v>41550.867673611108</v>
      </c>
      <c r="T3154" s="15">
        <f t="shared" si="245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s="10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2"/>
        <v>336</v>
      </c>
      <c r="P3155">
        <f t="shared" si="243"/>
        <v>41.77</v>
      </c>
      <c r="Q3155" s="10" t="s">
        <v>8315</v>
      </c>
      <c r="R3155" t="s">
        <v>8316</v>
      </c>
      <c r="S3155" s="17">
        <f t="shared" si="244"/>
        <v>40633.154363425929</v>
      </c>
      <c r="T3155" s="15">
        <f t="shared" si="245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s="10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2"/>
        <v>113</v>
      </c>
      <c r="P3156">
        <f t="shared" si="243"/>
        <v>64.27</v>
      </c>
      <c r="Q3156" s="10" t="s">
        <v>8315</v>
      </c>
      <c r="R3156" t="s">
        <v>8316</v>
      </c>
      <c r="S3156" s="17">
        <f t="shared" si="244"/>
        <v>40970.875671296293</v>
      </c>
      <c r="T3156" s="15">
        <f t="shared" si="245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s="10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2"/>
        <v>189</v>
      </c>
      <c r="P3157">
        <f t="shared" si="243"/>
        <v>31.21</v>
      </c>
      <c r="Q3157" s="10" t="s">
        <v>8315</v>
      </c>
      <c r="R3157" t="s">
        <v>8316</v>
      </c>
      <c r="S3157" s="17">
        <f t="shared" si="244"/>
        <v>41233.499131944445</v>
      </c>
      <c r="T3157" s="15">
        <f t="shared" si="245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s="10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2"/>
        <v>102</v>
      </c>
      <c r="P3158">
        <f t="shared" si="243"/>
        <v>62.92</v>
      </c>
      <c r="Q3158" s="10" t="s">
        <v>8315</v>
      </c>
      <c r="R3158" t="s">
        <v>8316</v>
      </c>
      <c r="S3158" s="17">
        <f t="shared" si="244"/>
        <v>41026.953055555554</v>
      </c>
      <c r="T3158" s="15">
        <f t="shared" si="245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s="10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2"/>
        <v>101</v>
      </c>
      <c r="P3159">
        <f t="shared" si="243"/>
        <v>98.54</v>
      </c>
      <c r="Q3159" s="10" t="s">
        <v>8315</v>
      </c>
      <c r="R3159" t="s">
        <v>8316</v>
      </c>
      <c r="S3159" s="17">
        <f t="shared" si="244"/>
        <v>41829.788252314815</v>
      </c>
      <c r="T3159" s="15">
        <f t="shared" si="245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s="1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2"/>
        <v>114</v>
      </c>
      <c r="P3160">
        <f t="shared" si="243"/>
        <v>82.61</v>
      </c>
      <c r="Q3160" s="10" t="s">
        <v>8315</v>
      </c>
      <c r="R3160" t="s">
        <v>8316</v>
      </c>
      <c r="S3160" s="17">
        <f t="shared" si="244"/>
        <v>41447.839722222219</v>
      </c>
      <c r="T3160" s="15">
        <f t="shared" si="245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s="10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2"/>
        <v>133</v>
      </c>
      <c r="P3161">
        <f t="shared" si="243"/>
        <v>38.5</v>
      </c>
      <c r="Q3161" s="10" t="s">
        <v>8315</v>
      </c>
      <c r="R3161" t="s">
        <v>8316</v>
      </c>
      <c r="S3161" s="17">
        <f t="shared" si="244"/>
        <v>40884.066678240742</v>
      </c>
      <c r="T3161" s="15">
        <f t="shared" si="245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s="10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2"/>
        <v>102</v>
      </c>
      <c r="P3162">
        <f t="shared" si="243"/>
        <v>80.16</v>
      </c>
      <c r="Q3162" s="10" t="s">
        <v>8315</v>
      </c>
      <c r="R3162" t="s">
        <v>8316</v>
      </c>
      <c r="S3162" s="17">
        <f t="shared" si="244"/>
        <v>41841.26489583333</v>
      </c>
      <c r="T3162" s="15">
        <f t="shared" si="245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s="10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2"/>
        <v>105</v>
      </c>
      <c r="P3163">
        <f t="shared" si="243"/>
        <v>28.41</v>
      </c>
      <c r="Q3163" s="10" t="s">
        <v>8315</v>
      </c>
      <c r="R3163" t="s">
        <v>8316</v>
      </c>
      <c r="S3163" s="17">
        <f t="shared" si="244"/>
        <v>41897.536134259259</v>
      </c>
      <c r="T3163" s="15">
        <f t="shared" si="245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s="10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2"/>
        <v>127</v>
      </c>
      <c r="P3164">
        <f t="shared" si="243"/>
        <v>80.73</v>
      </c>
      <c r="Q3164" s="10" t="s">
        <v>8315</v>
      </c>
      <c r="R3164" t="s">
        <v>8316</v>
      </c>
      <c r="S3164" s="17">
        <f t="shared" si="244"/>
        <v>41799.685902777775</v>
      </c>
      <c r="T3164" s="15">
        <f t="shared" si="245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s="10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2"/>
        <v>111</v>
      </c>
      <c r="P3165">
        <f t="shared" si="243"/>
        <v>200.69</v>
      </c>
      <c r="Q3165" s="10" t="s">
        <v>8315</v>
      </c>
      <c r="R3165" t="s">
        <v>8316</v>
      </c>
      <c r="S3165" s="17">
        <f t="shared" si="244"/>
        <v>41775.753761574073</v>
      </c>
      <c r="T3165" s="15">
        <f t="shared" si="245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s="10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2"/>
        <v>107</v>
      </c>
      <c r="P3166">
        <f t="shared" si="243"/>
        <v>37.590000000000003</v>
      </c>
      <c r="Q3166" s="10" t="s">
        <v>8315</v>
      </c>
      <c r="R3166" t="s">
        <v>8316</v>
      </c>
      <c r="S3166" s="17">
        <f t="shared" si="244"/>
        <v>41766.80572916667</v>
      </c>
      <c r="T3166" s="15">
        <f t="shared" si="245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s="10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2"/>
        <v>163</v>
      </c>
      <c r="P3167">
        <f t="shared" si="243"/>
        <v>58.1</v>
      </c>
      <c r="Q3167" s="10" t="s">
        <v>8315</v>
      </c>
      <c r="R3167" t="s">
        <v>8316</v>
      </c>
      <c r="S3167" s="17">
        <f t="shared" si="244"/>
        <v>40644.159259259257</v>
      </c>
      <c r="T3167" s="15">
        <f t="shared" si="245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s="10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2"/>
        <v>160</v>
      </c>
      <c r="P3168">
        <f t="shared" si="243"/>
        <v>60.3</v>
      </c>
      <c r="Q3168" s="10" t="s">
        <v>8315</v>
      </c>
      <c r="R3168" t="s">
        <v>8316</v>
      </c>
      <c r="S3168" s="17">
        <f t="shared" si="244"/>
        <v>41940.69158564815</v>
      </c>
      <c r="T3168" s="15">
        <f t="shared" si="245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s="10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2"/>
        <v>116</v>
      </c>
      <c r="P3169">
        <f t="shared" si="243"/>
        <v>63.36</v>
      </c>
      <c r="Q3169" s="10" t="s">
        <v>8315</v>
      </c>
      <c r="R3169" t="s">
        <v>8316</v>
      </c>
      <c r="S3169" s="17">
        <f t="shared" si="244"/>
        <v>41839.175706018519</v>
      </c>
      <c r="T3169" s="15">
        <f t="shared" si="245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s="1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2"/>
        <v>124</v>
      </c>
      <c r="P3170">
        <f t="shared" si="243"/>
        <v>50.9</v>
      </c>
      <c r="Q3170" s="10" t="s">
        <v>8315</v>
      </c>
      <c r="R3170" t="s">
        <v>8316</v>
      </c>
      <c r="S3170" s="17">
        <f t="shared" si="244"/>
        <v>41772.105937500004</v>
      </c>
      <c r="T3170" s="15">
        <f t="shared" si="245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s="10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2"/>
        <v>103</v>
      </c>
      <c r="P3171">
        <f t="shared" si="243"/>
        <v>100.5</v>
      </c>
      <c r="Q3171" s="10" t="s">
        <v>8315</v>
      </c>
      <c r="R3171" t="s">
        <v>8316</v>
      </c>
      <c r="S3171" s="17">
        <f t="shared" si="244"/>
        <v>41591.737974537034</v>
      </c>
      <c r="T3171" s="15">
        <f t="shared" si="245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s="10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2"/>
        <v>112</v>
      </c>
      <c r="P3172">
        <f t="shared" si="243"/>
        <v>31.62</v>
      </c>
      <c r="Q3172" s="10" t="s">
        <v>8315</v>
      </c>
      <c r="R3172" t="s">
        <v>8316</v>
      </c>
      <c r="S3172" s="17">
        <f t="shared" si="244"/>
        <v>41789.080370370371</v>
      </c>
      <c r="T3172" s="15">
        <f t="shared" si="245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s="10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2"/>
        <v>109</v>
      </c>
      <c r="P3173">
        <f t="shared" si="243"/>
        <v>65.099999999999994</v>
      </c>
      <c r="Q3173" s="10" t="s">
        <v>8315</v>
      </c>
      <c r="R3173" t="s">
        <v>8316</v>
      </c>
      <c r="S3173" s="17">
        <f t="shared" si="244"/>
        <v>42466.608310185184</v>
      </c>
      <c r="T3173" s="15">
        <f t="shared" si="245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s="10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2"/>
        <v>115</v>
      </c>
      <c r="P3174">
        <f t="shared" si="243"/>
        <v>79.31</v>
      </c>
      <c r="Q3174" s="10" t="s">
        <v>8315</v>
      </c>
      <c r="R3174" t="s">
        <v>8316</v>
      </c>
      <c r="S3174" s="17">
        <f t="shared" si="244"/>
        <v>40923.729953703703</v>
      </c>
      <c r="T3174" s="15">
        <f t="shared" si="245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s="10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2"/>
        <v>103</v>
      </c>
      <c r="P3175">
        <f t="shared" si="243"/>
        <v>139.19</v>
      </c>
      <c r="Q3175" s="10" t="s">
        <v>8315</v>
      </c>
      <c r="R3175" t="s">
        <v>8316</v>
      </c>
      <c r="S3175" s="17">
        <f t="shared" si="244"/>
        <v>41878.878379629627</v>
      </c>
      <c r="T3175" s="15">
        <f t="shared" si="245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s="10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2"/>
        <v>101</v>
      </c>
      <c r="P3176">
        <f t="shared" si="243"/>
        <v>131.91</v>
      </c>
      <c r="Q3176" s="10" t="s">
        <v>8315</v>
      </c>
      <c r="R3176" t="s">
        <v>8316</v>
      </c>
      <c r="S3176" s="17">
        <f t="shared" si="244"/>
        <v>41862.864675925928</v>
      </c>
      <c r="T3176" s="15">
        <f t="shared" si="245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s="10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2"/>
        <v>110</v>
      </c>
      <c r="P3177">
        <f t="shared" si="243"/>
        <v>91.3</v>
      </c>
      <c r="Q3177" s="10" t="s">
        <v>8315</v>
      </c>
      <c r="R3177" t="s">
        <v>8316</v>
      </c>
      <c r="S3177" s="17">
        <f t="shared" si="244"/>
        <v>40531.886886574073</v>
      </c>
      <c r="T3177" s="15">
        <f t="shared" si="245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s="10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2"/>
        <v>115</v>
      </c>
      <c r="P3178">
        <f t="shared" si="243"/>
        <v>39.67</v>
      </c>
      <c r="Q3178" s="10" t="s">
        <v>8315</v>
      </c>
      <c r="R3178" t="s">
        <v>8316</v>
      </c>
      <c r="S3178" s="17">
        <f t="shared" si="244"/>
        <v>41477.930914351848</v>
      </c>
      <c r="T3178" s="15">
        <f t="shared" si="245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s="10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2"/>
        <v>117</v>
      </c>
      <c r="P3179">
        <f t="shared" si="243"/>
        <v>57.55</v>
      </c>
      <c r="Q3179" s="10" t="s">
        <v>8315</v>
      </c>
      <c r="R3179" t="s">
        <v>8316</v>
      </c>
      <c r="S3179" s="17">
        <f t="shared" si="244"/>
        <v>41781.666770833333</v>
      </c>
      <c r="T3179" s="15">
        <f t="shared" si="245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s="1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2"/>
        <v>172</v>
      </c>
      <c r="P3180">
        <f t="shared" si="243"/>
        <v>33.03</v>
      </c>
      <c r="Q3180" s="10" t="s">
        <v>8315</v>
      </c>
      <c r="R3180" t="s">
        <v>8316</v>
      </c>
      <c r="S3180" s="17">
        <f t="shared" si="244"/>
        <v>41806.605034722219</v>
      </c>
      <c r="T3180" s="15">
        <f t="shared" si="245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s="10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2"/>
        <v>114</v>
      </c>
      <c r="P3181">
        <f t="shared" si="243"/>
        <v>77.34</v>
      </c>
      <c r="Q3181" s="10" t="s">
        <v>8315</v>
      </c>
      <c r="R3181" t="s">
        <v>8316</v>
      </c>
      <c r="S3181" s="17">
        <f t="shared" si="244"/>
        <v>41375.702210648145</v>
      </c>
      <c r="T3181" s="15">
        <f t="shared" si="245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s="10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2"/>
        <v>120</v>
      </c>
      <c r="P3182">
        <f t="shared" si="243"/>
        <v>31.93</v>
      </c>
      <c r="Q3182" s="10" t="s">
        <v>8315</v>
      </c>
      <c r="R3182" t="s">
        <v>8316</v>
      </c>
      <c r="S3182" s="17">
        <f t="shared" si="244"/>
        <v>41780.412604166668</v>
      </c>
      <c r="T3182" s="15">
        <f t="shared" si="245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s="10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2"/>
        <v>109</v>
      </c>
      <c r="P3183">
        <f t="shared" si="243"/>
        <v>36.33</v>
      </c>
      <c r="Q3183" s="10" t="s">
        <v>8315</v>
      </c>
      <c r="R3183" t="s">
        <v>8316</v>
      </c>
      <c r="S3183" s="17">
        <f t="shared" si="244"/>
        <v>41779.310034722221</v>
      </c>
      <c r="T3183" s="15">
        <f t="shared" si="245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s="10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2"/>
        <v>101</v>
      </c>
      <c r="P3184">
        <f t="shared" si="243"/>
        <v>46.77</v>
      </c>
      <c r="Q3184" s="10" t="s">
        <v>8315</v>
      </c>
      <c r="R3184" t="s">
        <v>8316</v>
      </c>
      <c r="S3184" s="17">
        <f t="shared" si="244"/>
        <v>40883.949317129627</v>
      </c>
      <c r="T3184" s="15">
        <f t="shared" si="245"/>
        <v>40939.708333333336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s="10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2"/>
        <v>109</v>
      </c>
      <c r="P3185">
        <f t="shared" si="243"/>
        <v>40.07</v>
      </c>
      <c r="Q3185" s="10" t="s">
        <v>8315</v>
      </c>
      <c r="R3185" t="s">
        <v>8316</v>
      </c>
      <c r="S3185" s="17">
        <f t="shared" si="244"/>
        <v>41491.79478009259</v>
      </c>
      <c r="T3185" s="15">
        <f t="shared" si="245"/>
        <v>41509.79478009259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s="10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2"/>
        <v>107</v>
      </c>
      <c r="P3186">
        <f t="shared" si="243"/>
        <v>100.22</v>
      </c>
      <c r="Q3186" s="10" t="s">
        <v>8315</v>
      </c>
      <c r="R3186" t="s">
        <v>8316</v>
      </c>
      <c r="S3186" s="17">
        <f t="shared" si="244"/>
        <v>41791.993414351848</v>
      </c>
      <c r="T3186" s="15">
        <f t="shared" si="245"/>
        <v>41821.993414351848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s="10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2"/>
        <v>100</v>
      </c>
      <c r="P3187">
        <f t="shared" si="243"/>
        <v>41.67</v>
      </c>
      <c r="Q3187" s="10" t="s">
        <v>8315</v>
      </c>
      <c r="R3187" t="s">
        <v>8316</v>
      </c>
      <c r="S3187" s="17">
        <f t="shared" si="244"/>
        <v>41829.977326388893</v>
      </c>
      <c r="T3187" s="15">
        <f t="shared" si="245"/>
        <v>41836.977326388893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s="10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2"/>
        <v>102</v>
      </c>
      <c r="P3188">
        <f t="shared" si="243"/>
        <v>46.71</v>
      </c>
      <c r="Q3188" s="10" t="s">
        <v>8315</v>
      </c>
      <c r="R3188" t="s">
        <v>8316</v>
      </c>
      <c r="S3188" s="17">
        <f t="shared" si="244"/>
        <v>41868.924050925925</v>
      </c>
      <c r="T3188" s="15">
        <f t="shared" si="245"/>
        <v>41898.875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s="10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2"/>
        <v>116</v>
      </c>
      <c r="P3189">
        <f t="shared" si="243"/>
        <v>71.489999999999995</v>
      </c>
      <c r="Q3189" s="10" t="s">
        <v>8315</v>
      </c>
      <c r="R3189" t="s">
        <v>8316</v>
      </c>
      <c r="S3189" s="17">
        <f t="shared" si="244"/>
        <v>41835.666354166664</v>
      </c>
      <c r="T3189" s="15">
        <f t="shared" si="245"/>
        <v>41855.666354166664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s="1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2"/>
        <v>65</v>
      </c>
      <c r="P3190">
        <f t="shared" si="243"/>
        <v>14.44</v>
      </c>
      <c r="Q3190" s="10" t="s">
        <v>8315</v>
      </c>
      <c r="R3190" t="s">
        <v>8357</v>
      </c>
      <c r="S3190" s="17">
        <f t="shared" si="244"/>
        <v>42144.415532407409</v>
      </c>
      <c r="T3190" s="15">
        <f t="shared" si="245"/>
        <v>42165.415532407409</v>
      </c>
      <c r="U3190">
        <f>YEAR(S3190)</f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s="10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2"/>
        <v>12</v>
      </c>
      <c r="P3191">
        <f t="shared" si="243"/>
        <v>356.84</v>
      </c>
      <c r="Q3191" s="10" t="s">
        <v>8315</v>
      </c>
      <c r="R3191" t="s">
        <v>8357</v>
      </c>
      <c r="S3191" s="17">
        <f t="shared" si="244"/>
        <v>42118.346435185187</v>
      </c>
      <c r="T3191" s="15">
        <f t="shared" si="245"/>
        <v>42148.346435185187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s="10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2"/>
        <v>0</v>
      </c>
      <c r="P3192">
        <f t="shared" si="243"/>
        <v>0</v>
      </c>
      <c r="Q3192" s="10" t="s">
        <v>8315</v>
      </c>
      <c r="R3192" t="s">
        <v>8357</v>
      </c>
      <c r="S3192" s="17">
        <f t="shared" si="244"/>
        <v>42683.151331018518</v>
      </c>
      <c r="T3192" s="15">
        <f t="shared" si="245"/>
        <v>42713.192997685182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s="10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2"/>
        <v>4</v>
      </c>
      <c r="P3193">
        <f t="shared" si="243"/>
        <v>37.75</v>
      </c>
      <c r="Q3193" s="10" t="s">
        <v>8315</v>
      </c>
      <c r="R3193" t="s">
        <v>8357</v>
      </c>
      <c r="S3193" s="17">
        <f t="shared" si="244"/>
        <v>42538.755428240736</v>
      </c>
      <c r="T3193" s="15">
        <f t="shared" si="245"/>
        <v>42598.755428240736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s="10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2"/>
        <v>1</v>
      </c>
      <c r="P3194">
        <f t="shared" si="243"/>
        <v>12.75</v>
      </c>
      <c r="Q3194" s="10" t="s">
        <v>8315</v>
      </c>
      <c r="R3194" t="s">
        <v>8357</v>
      </c>
      <c r="S3194" s="17">
        <f t="shared" si="244"/>
        <v>42018.94049768518</v>
      </c>
      <c r="T3194" s="15">
        <f t="shared" si="245"/>
        <v>42063.916666666672</v>
      </c>
      <c r="U3194">
        <f t="shared" ref="U3194:U3195" si="246">YEAR(S3194)</f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s="10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2"/>
        <v>12</v>
      </c>
      <c r="P3195">
        <f t="shared" si="243"/>
        <v>24.46</v>
      </c>
      <c r="Q3195" s="10" t="s">
        <v>8315</v>
      </c>
      <c r="R3195" t="s">
        <v>8357</v>
      </c>
      <c r="S3195" s="17">
        <f t="shared" si="244"/>
        <v>42010.968240740738</v>
      </c>
      <c r="T3195" s="15">
        <f t="shared" si="245"/>
        <v>42055.968240740738</v>
      </c>
      <c r="U3195">
        <f t="shared" si="246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s="10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2"/>
        <v>0</v>
      </c>
      <c r="P3196">
        <f t="shared" si="243"/>
        <v>0</v>
      </c>
      <c r="Q3196" s="10" t="s">
        <v>8315</v>
      </c>
      <c r="R3196" t="s">
        <v>8357</v>
      </c>
      <c r="S3196" s="17">
        <f t="shared" si="244"/>
        <v>42182.062476851846</v>
      </c>
      <c r="T3196" s="15">
        <f t="shared" si="245"/>
        <v>42212.062476851846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s="10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2"/>
        <v>59</v>
      </c>
      <c r="P3197">
        <f t="shared" si="243"/>
        <v>53.08</v>
      </c>
      <c r="Q3197" s="10" t="s">
        <v>8315</v>
      </c>
      <c r="R3197" t="s">
        <v>8357</v>
      </c>
      <c r="S3197" s="17">
        <f t="shared" si="244"/>
        <v>42017.594236111108</v>
      </c>
      <c r="T3197" s="15">
        <f t="shared" si="245"/>
        <v>42047.594236111108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s="10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2"/>
        <v>0</v>
      </c>
      <c r="P3198">
        <f t="shared" si="243"/>
        <v>300</v>
      </c>
      <c r="Q3198" s="10" t="s">
        <v>8315</v>
      </c>
      <c r="R3198" t="s">
        <v>8357</v>
      </c>
      <c r="S3198" s="17">
        <f t="shared" si="244"/>
        <v>42157.598090277781</v>
      </c>
      <c r="T3198" s="15">
        <f t="shared" si="245"/>
        <v>42217.583333333328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s="10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2"/>
        <v>11</v>
      </c>
      <c r="P3199">
        <f t="shared" si="243"/>
        <v>286.25</v>
      </c>
      <c r="Q3199" s="10" t="s">
        <v>8315</v>
      </c>
      <c r="R3199" t="s">
        <v>8357</v>
      </c>
      <c r="S3199" s="17">
        <f t="shared" si="244"/>
        <v>42009.493263888886</v>
      </c>
      <c r="T3199" s="15">
        <f t="shared" si="245"/>
        <v>42039.493263888886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s="1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2"/>
        <v>0</v>
      </c>
      <c r="P3200">
        <f t="shared" si="243"/>
        <v>36.67</v>
      </c>
      <c r="Q3200" s="10" t="s">
        <v>8315</v>
      </c>
      <c r="R3200" t="s">
        <v>8357</v>
      </c>
      <c r="S3200" s="17">
        <f t="shared" si="244"/>
        <v>42013.424502314811</v>
      </c>
      <c r="T3200" s="15">
        <f t="shared" si="245"/>
        <v>42051.424502314811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s="10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2"/>
        <v>52</v>
      </c>
      <c r="P3201">
        <f t="shared" si="243"/>
        <v>49.21</v>
      </c>
      <c r="Q3201" s="10" t="s">
        <v>8315</v>
      </c>
      <c r="R3201" t="s">
        <v>8357</v>
      </c>
      <c r="S3201" s="17">
        <f t="shared" si="244"/>
        <v>41858.761782407404</v>
      </c>
      <c r="T3201" s="15">
        <f t="shared" si="245"/>
        <v>41888.875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s="10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2"/>
        <v>0</v>
      </c>
      <c r="P3202">
        <f t="shared" si="243"/>
        <v>1</v>
      </c>
      <c r="Q3202" s="10" t="s">
        <v>8315</v>
      </c>
      <c r="R3202" t="s">
        <v>8357</v>
      </c>
      <c r="S3202" s="17">
        <f t="shared" si="244"/>
        <v>42460.320613425924</v>
      </c>
      <c r="T3202" s="15">
        <f t="shared" si="245"/>
        <v>42490.231944444444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s="10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47">ROUND(E3203/D3203*100,0)</f>
        <v>1</v>
      </c>
      <c r="P3203">
        <f t="shared" ref="P3203:P3266" si="248">IFERROR(ROUND(E3203/L3203,2),0)</f>
        <v>12.5</v>
      </c>
      <c r="Q3203" s="10" t="s">
        <v>8315</v>
      </c>
      <c r="R3203" t="s">
        <v>8357</v>
      </c>
      <c r="S3203" s="17">
        <f t="shared" ref="S3203:S3266" si="249">(((J3203/60)/60)/24)+DATE(1970,1,1)</f>
        <v>41861.767094907409</v>
      </c>
      <c r="T3203" s="15">
        <f t="shared" ref="T3203:T3266" si="250">(((I3203/60)/60)/24)+DATE(1970,1,1)</f>
        <v>41882.767094907409</v>
      </c>
      <c r="U3203">
        <f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s="10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47"/>
        <v>55</v>
      </c>
      <c r="P3204">
        <f t="shared" si="248"/>
        <v>109.04</v>
      </c>
      <c r="Q3204" s="10" t="s">
        <v>8315</v>
      </c>
      <c r="R3204" t="s">
        <v>8357</v>
      </c>
      <c r="S3204" s="17">
        <f t="shared" si="249"/>
        <v>42293.853541666671</v>
      </c>
      <c r="T3204" s="15">
        <f t="shared" si="250"/>
        <v>42352.249305555553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s="10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47"/>
        <v>25</v>
      </c>
      <c r="P3205">
        <f t="shared" si="248"/>
        <v>41.67</v>
      </c>
      <c r="Q3205" s="10" t="s">
        <v>8315</v>
      </c>
      <c r="R3205" t="s">
        <v>8357</v>
      </c>
      <c r="S3205" s="17">
        <f t="shared" si="249"/>
        <v>42242.988680555558</v>
      </c>
      <c r="T3205" s="15">
        <f t="shared" si="250"/>
        <v>42272.988680555558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s="10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47"/>
        <v>0</v>
      </c>
      <c r="P3206">
        <f t="shared" si="248"/>
        <v>0</v>
      </c>
      <c r="Q3206" s="10" t="s">
        <v>8315</v>
      </c>
      <c r="R3206" t="s">
        <v>8357</v>
      </c>
      <c r="S3206" s="17">
        <f t="shared" si="249"/>
        <v>42172.686099537037</v>
      </c>
      <c r="T3206" s="15">
        <f t="shared" si="250"/>
        <v>42202.676388888889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s="10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47"/>
        <v>3</v>
      </c>
      <c r="P3207">
        <f t="shared" si="248"/>
        <v>22.75</v>
      </c>
      <c r="Q3207" s="10" t="s">
        <v>8315</v>
      </c>
      <c r="R3207" t="s">
        <v>8357</v>
      </c>
      <c r="S3207" s="17">
        <f t="shared" si="249"/>
        <v>42095.374675925923</v>
      </c>
      <c r="T3207" s="15">
        <f t="shared" si="250"/>
        <v>42125.374675925923</v>
      </c>
      <c r="U3207">
        <f>YEAR(S3207)</f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s="10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47"/>
        <v>0</v>
      </c>
      <c r="P3208">
        <f t="shared" si="248"/>
        <v>0</v>
      </c>
      <c r="Q3208" s="10" t="s">
        <v>8315</v>
      </c>
      <c r="R3208" t="s">
        <v>8357</v>
      </c>
      <c r="S3208" s="17">
        <f t="shared" si="249"/>
        <v>42236.276053240741</v>
      </c>
      <c r="T3208" s="15">
        <f t="shared" si="250"/>
        <v>42266.276053240741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s="10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47"/>
        <v>46</v>
      </c>
      <c r="P3209">
        <f t="shared" si="248"/>
        <v>70.83</v>
      </c>
      <c r="Q3209" s="10" t="s">
        <v>8315</v>
      </c>
      <c r="R3209" t="s">
        <v>8357</v>
      </c>
      <c r="S3209" s="17">
        <f t="shared" si="249"/>
        <v>42057.277858796297</v>
      </c>
      <c r="T3209" s="15">
        <f t="shared" si="250"/>
        <v>42117.236192129625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s="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47"/>
        <v>104</v>
      </c>
      <c r="P3210">
        <f t="shared" si="248"/>
        <v>63.11</v>
      </c>
      <c r="Q3210" s="10" t="s">
        <v>8315</v>
      </c>
      <c r="R3210" t="s">
        <v>8316</v>
      </c>
      <c r="S3210" s="17">
        <f t="shared" si="249"/>
        <v>41827.605057870373</v>
      </c>
      <c r="T3210" s="15">
        <f t="shared" si="250"/>
        <v>41848.605057870373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s="10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47"/>
        <v>119</v>
      </c>
      <c r="P3211">
        <f t="shared" si="248"/>
        <v>50.16</v>
      </c>
      <c r="Q3211" s="10" t="s">
        <v>8315</v>
      </c>
      <c r="R3211" t="s">
        <v>8316</v>
      </c>
      <c r="S3211" s="17">
        <f t="shared" si="249"/>
        <v>41778.637245370373</v>
      </c>
      <c r="T3211" s="15">
        <f t="shared" si="250"/>
        <v>41810.958333333336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s="10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47"/>
        <v>126</v>
      </c>
      <c r="P3212">
        <f t="shared" si="248"/>
        <v>62.88</v>
      </c>
      <c r="Q3212" s="10" t="s">
        <v>8315</v>
      </c>
      <c r="R3212" t="s">
        <v>8316</v>
      </c>
      <c r="S3212" s="17">
        <f t="shared" si="249"/>
        <v>41013.936562499999</v>
      </c>
      <c r="T3212" s="15">
        <f t="shared" si="250"/>
        <v>41061.165972222225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s="10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47"/>
        <v>120</v>
      </c>
      <c r="P3213">
        <f t="shared" si="248"/>
        <v>85.53</v>
      </c>
      <c r="Q3213" s="10" t="s">
        <v>8315</v>
      </c>
      <c r="R3213" t="s">
        <v>8316</v>
      </c>
      <c r="S3213" s="17">
        <f t="shared" si="249"/>
        <v>41834.586574074077</v>
      </c>
      <c r="T3213" s="15">
        <f t="shared" si="250"/>
        <v>41866.083333333336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s="10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47"/>
        <v>126</v>
      </c>
      <c r="P3214">
        <f t="shared" si="248"/>
        <v>53.72</v>
      </c>
      <c r="Q3214" s="10" t="s">
        <v>8315</v>
      </c>
      <c r="R3214" t="s">
        <v>8316</v>
      </c>
      <c r="S3214" s="17">
        <f t="shared" si="249"/>
        <v>41829.795729166668</v>
      </c>
      <c r="T3214" s="15">
        <f t="shared" si="250"/>
        <v>41859.795729166668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s="10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47"/>
        <v>100</v>
      </c>
      <c r="P3215">
        <f t="shared" si="248"/>
        <v>127.81</v>
      </c>
      <c r="Q3215" s="10" t="s">
        <v>8315</v>
      </c>
      <c r="R3215" t="s">
        <v>8316</v>
      </c>
      <c r="S3215" s="17">
        <f t="shared" si="249"/>
        <v>42171.763414351852</v>
      </c>
      <c r="T3215" s="15">
        <f t="shared" si="250"/>
        <v>42211.763414351852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s="10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47"/>
        <v>102</v>
      </c>
      <c r="P3216">
        <f t="shared" si="248"/>
        <v>106.57</v>
      </c>
      <c r="Q3216" s="10" t="s">
        <v>8315</v>
      </c>
      <c r="R3216" t="s">
        <v>8316</v>
      </c>
      <c r="S3216" s="17">
        <f t="shared" si="249"/>
        <v>42337.792511574073</v>
      </c>
      <c r="T3216" s="15">
        <f t="shared" si="250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s="10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47"/>
        <v>100</v>
      </c>
      <c r="P3217">
        <f t="shared" si="248"/>
        <v>262.11</v>
      </c>
      <c r="Q3217" s="10" t="s">
        <v>8315</v>
      </c>
      <c r="R3217" t="s">
        <v>8316</v>
      </c>
      <c r="S3217" s="17">
        <f t="shared" si="249"/>
        <v>42219.665173611109</v>
      </c>
      <c r="T3217" s="15">
        <f t="shared" si="250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s="10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47"/>
        <v>100</v>
      </c>
      <c r="P3218">
        <f t="shared" si="248"/>
        <v>57.17</v>
      </c>
      <c r="Q3218" s="10" t="s">
        <v>8315</v>
      </c>
      <c r="R3218" t="s">
        <v>8316</v>
      </c>
      <c r="S3218" s="17">
        <f t="shared" si="249"/>
        <v>42165.462627314817</v>
      </c>
      <c r="T3218" s="15">
        <f t="shared" si="250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s="10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47"/>
        <v>116</v>
      </c>
      <c r="P3219">
        <f t="shared" si="248"/>
        <v>50.2</v>
      </c>
      <c r="Q3219" s="10" t="s">
        <v>8315</v>
      </c>
      <c r="R3219" t="s">
        <v>8316</v>
      </c>
      <c r="S3219" s="17">
        <f t="shared" si="249"/>
        <v>42648.546111111107</v>
      </c>
      <c r="T3219" s="15">
        <f t="shared" si="250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s="1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47"/>
        <v>102</v>
      </c>
      <c r="P3220">
        <f t="shared" si="248"/>
        <v>66.59</v>
      </c>
      <c r="Q3220" s="10" t="s">
        <v>8315</v>
      </c>
      <c r="R3220" t="s">
        <v>8316</v>
      </c>
      <c r="S3220" s="17">
        <f t="shared" si="249"/>
        <v>41971.002152777779</v>
      </c>
      <c r="T3220" s="15">
        <f t="shared" si="250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s="10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47"/>
        <v>100</v>
      </c>
      <c r="P3221">
        <f t="shared" si="248"/>
        <v>168.25</v>
      </c>
      <c r="Q3221" s="10" t="s">
        <v>8315</v>
      </c>
      <c r="R3221" t="s">
        <v>8316</v>
      </c>
      <c r="S3221" s="17">
        <f t="shared" si="249"/>
        <v>42050.983182870375</v>
      </c>
      <c r="T3221" s="15">
        <f t="shared" si="250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s="10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47"/>
        <v>101</v>
      </c>
      <c r="P3222">
        <f t="shared" si="248"/>
        <v>256.37</v>
      </c>
      <c r="Q3222" s="10" t="s">
        <v>8315</v>
      </c>
      <c r="R3222" t="s">
        <v>8316</v>
      </c>
      <c r="S3222" s="17">
        <f t="shared" si="249"/>
        <v>42772.833379629628</v>
      </c>
      <c r="T3222" s="15">
        <f t="shared" si="250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s="10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47"/>
        <v>103</v>
      </c>
      <c r="P3223">
        <f t="shared" si="248"/>
        <v>36.61</v>
      </c>
      <c r="Q3223" s="10" t="s">
        <v>8315</v>
      </c>
      <c r="R3223" t="s">
        <v>8316</v>
      </c>
      <c r="S3223" s="17">
        <f t="shared" si="249"/>
        <v>42155.696793981479</v>
      </c>
      <c r="T3223" s="15">
        <f t="shared" si="250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s="10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47"/>
        <v>125</v>
      </c>
      <c r="P3224">
        <f t="shared" si="248"/>
        <v>37.14</v>
      </c>
      <c r="Q3224" s="10" t="s">
        <v>8315</v>
      </c>
      <c r="R3224" t="s">
        <v>8316</v>
      </c>
      <c r="S3224" s="17">
        <f t="shared" si="249"/>
        <v>42270.582141203704</v>
      </c>
      <c r="T3224" s="15">
        <f t="shared" si="250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s="10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47"/>
        <v>110</v>
      </c>
      <c r="P3225">
        <f t="shared" si="248"/>
        <v>45.88</v>
      </c>
      <c r="Q3225" s="10" t="s">
        <v>8315</v>
      </c>
      <c r="R3225" t="s">
        <v>8316</v>
      </c>
      <c r="S3225" s="17">
        <f t="shared" si="249"/>
        <v>42206.835370370376</v>
      </c>
      <c r="T3225" s="15">
        <f t="shared" si="250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s="10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47"/>
        <v>102</v>
      </c>
      <c r="P3226">
        <f t="shared" si="248"/>
        <v>141.71</v>
      </c>
      <c r="Q3226" s="10" t="s">
        <v>8315</v>
      </c>
      <c r="R3226" t="s">
        <v>8316</v>
      </c>
      <c r="S3226" s="17">
        <f t="shared" si="249"/>
        <v>42697.850844907407</v>
      </c>
      <c r="T3226" s="15">
        <f t="shared" si="250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s="10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47"/>
        <v>102</v>
      </c>
      <c r="P3227">
        <f t="shared" si="248"/>
        <v>52.49</v>
      </c>
      <c r="Q3227" s="10" t="s">
        <v>8315</v>
      </c>
      <c r="R3227" t="s">
        <v>8316</v>
      </c>
      <c r="S3227" s="17">
        <f t="shared" si="249"/>
        <v>42503.559467592597</v>
      </c>
      <c r="T3227" s="15">
        <f t="shared" si="250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s="10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47"/>
        <v>104</v>
      </c>
      <c r="P3228">
        <f t="shared" si="248"/>
        <v>59.52</v>
      </c>
      <c r="Q3228" s="10" t="s">
        <v>8315</v>
      </c>
      <c r="R3228" t="s">
        <v>8316</v>
      </c>
      <c r="S3228" s="17">
        <f t="shared" si="249"/>
        <v>42277.583472222221</v>
      </c>
      <c r="T3228" s="15">
        <f t="shared" si="250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s="10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47"/>
        <v>125</v>
      </c>
      <c r="P3229">
        <f t="shared" si="248"/>
        <v>50</v>
      </c>
      <c r="Q3229" s="10" t="s">
        <v>8315</v>
      </c>
      <c r="R3229" t="s">
        <v>8316</v>
      </c>
      <c r="S3229" s="17">
        <f t="shared" si="249"/>
        <v>42722.882361111115</v>
      </c>
      <c r="T3229" s="15">
        <f t="shared" si="250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s="1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47"/>
        <v>102</v>
      </c>
      <c r="P3230">
        <f t="shared" si="248"/>
        <v>193.62</v>
      </c>
      <c r="Q3230" s="10" t="s">
        <v>8315</v>
      </c>
      <c r="R3230" t="s">
        <v>8316</v>
      </c>
      <c r="S3230" s="17">
        <f t="shared" si="249"/>
        <v>42323.70930555556</v>
      </c>
      <c r="T3230" s="15">
        <f t="shared" si="250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s="10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47"/>
        <v>108</v>
      </c>
      <c r="P3231">
        <f t="shared" si="248"/>
        <v>106.8</v>
      </c>
      <c r="Q3231" s="10" t="s">
        <v>8315</v>
      </c>
      <c r="R3231" t="s">
        <v>8316</v>
      </c>
      <c r="S3231" s="17">
        <f t="shared" si="249"/>
        <v>41933.291643518518</v>
      </c>
      <c r="T3231" s="15">
        <f t="shared" si="250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s="10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47"/>
        <v>110</v>
      </c>
      <c r="P3232">
        <f t="shared" si="248"/>
        <v>77.22</v>
      </c>
      <c r="Q3232" s="10" t="s">
        <v>8315</v>
      </c>
      <c r="R3232" t="s">
        <v>8316</v>
      </c>
      <c r="S3232" s="17">
        <f t="shared" si="249"/>
        <v>41898.168125000004</v>
      </c>
      <c r="T3232" s="15">
        <f t="shared" si="250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s="10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47"/>
        <v>161</v>
      </c>
      <c r="P3233">
        <f t="shared" si="248"/>
        <v>57.5</v>
      </c>
      <c r="Q3233" s="10" t="s">
        <v>8315</v>
      </c>
      <c r="R3233" t="s">
        <v>8316</v>
      </c>
      <c r="S3233" s="17">
        <f t="shared" si="249"/>
        <v>42446.943831018521</v>
      </c>
      <c r="T3233" s="15">
        <f t="shared" si="250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s="10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47"/>
        <v>131</v>
      </c>
      <c r="P3234">
        <f t="shared" si="248"/>
        <v>50.46</v>
      </c>
      <c r="Q3234" s="10" t="s">
        <v>8315</v>
      </c>
      <c r="R3234" t="s">
        <v>8316</v>
      </c>
      <c r="S3234" s="17">
        <f t="shared" si="249"/>
        <v>42463.81385416667</v>
      </c>
      <c r="T3234" s="15">
        <f t="shared" si="250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s="10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47"/>
        <v>119</v>
      </c>
      <c r="P3235">
        <f t="shared" si="248"/>
        <v>97.38</v>
      </c>
      <c r="Q3235" s="10" t="s">
        <v>8315</v>
      </c>
      <c r="R3235" t="s">
        <v>8316</v>
      </c>
      <c r="S3235" s="17">
        <f t="shared" si="249"/>
        <v>42766.805034722223</v>
      </c>
      <c r="T3235" s="15">
        <f t="shared" si="250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s="10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47"/>
        <v>100</v>
      </c>
      <c r="P3236">
        <f t="shared" si="248"/>
        <v>34.92</v>
      </c>
      <c r="Q3236" s="10" t="s">
        <v>8315</v>
      </c>
      <c r="R3236" t="s">
        <v>8316</v>
      </c>
      <c r="S3236" s="17">
        <f t="shared" si="249"/>
        <v>42734.789444444439</v>
      </c>
      <c r="T3236" s="15">
        <f t="shared" si="250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s="10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47"/>
        <v>103</v>
      </c>
      <c r="P3237">
        <f t="shared" si="248"/>
        <v>85.53</v>
      </c>
      <c r="Q3237" s="10" t="s">
        <v>8315</v>
      </c>
      <c r="R3237" t="s">
        <v>8316</v>
      </c>
      <c r="S3237" s="17">
        <f t="shared" si="249"/>
        <v>42522.347812499997</v>
      </c>
      <c r="T3237" s="15">
        <f t="shared" si="250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s="10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47"/>
        <v>101</v>
      </c>
      <c r="P3238">
        <f t="shared" si="248"/>
        <v>182.91</v>
      </c>
      <c r="Q3238" s="10" t="s">
        <v>8315</v>
      </c>
      <c r="R3238" t="s">
        <v>8316</v>
      </c>
      <c r="S3238" s="17">
        <f t="shared" si="249"/>
        <v>42702.917048611111</v>
      </c>
      <c r="T3238" s="15">
        <f t="shared" si="250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s="10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47"/>
        <v>101</v>
      </c>
      <c r="P3239">
        <f t="shared" si="248"/>
        <v>131.13999999999999</v>
      </c>
      <c r="Q3239" s="10" t="s">
        <v>8315</v>
      </c>
      <c r="R3239" t="s">
        <v>8316</v>
      </c>
      <c r="S3239" s="17">
        <f t="shared" si="249"/>
        <v>42252.474351851852</v>
      </c>
      <c r="T3239" s="15">
        <f t="shared" si="250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s="1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47"/>
        <v>112</v>
      </c>
      <c r="P3240">
        <f t="shared" si="248"/>
        <v>39.81</v>
      </c>
      <c r="Q3240" s="10" t="s">
        <v>8315</v>
      </c>
      <c r="R3240" t="s">
        <v>8316</v>
      </c>
      <c r="S3240" s="17">
        <f t="shared" si="249"/>
        <v>42156.510393518518</v>
      </c>
      <c r="T3240" s="15">
        <f t="shared" si="250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s="10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47"/>
        <v>106</v>
      </c>
      <c r="P3241">
        <f t="shared" si="248"/>
        <v>59.7</v>
      </c>
      <c r="Q3241" s="10" t="s">
        <v>8315</v>
      </c>
      <c r="R3241" t="s">
        <v>8316</v>
      </c>
      <c r="S3241" s="17">
        <f t="shared" si="249"/>
        <v>42278.089039351849</v>
      </c>
      <c r="T3241" s="15">
        <f t="shared" si="250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s="10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47"/>
        <v>101</v>
      </c>
      <c r="P3242">
        <f t="shared" si="248"/>
        <v>88.74</v>
      </c>
      <c r="Q3242" s="10" t="s">
        <v>8315</v>
      </c>
      <c r="R3242" t="s">
        <v>8316</v>
      </c>
      <c r="S3242" s="17">
        <f t="shared" si="249"/>
        <v>42754.693842592591</v>
      </c>
      <c r="T3242" s="15">
        <f t="shared" si="250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s="10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47"/>
        <v>115</v>
      </c>
      <c r="P3243">
        <f t="shared" si="248"/>
        <v>58.69</v>
      </c>
      <c r="Q3243" s="10" t="s">
        <v>8315</v>
      </c>
      <c r="R3243" t="s">
        <v>8316</v>
      </c>
      <c r="S3243" s="17">
        <f t="shared" si="249"/>
        <v>41893.324884259258</v>
      </c>
      <c r="T3243" s="15">
        <f t="shared" si="250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s="10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47"/>
        <v>127</v>
      </c>
      <c r="P3244">
        <f t="shared" si="248"/>
        <v>69.569999999999993</v>
      </c>
      <c r="Q3244" s="10" t="s">
        <v>8315</v>
      </c>
      <c r="R3244" t="s">
        <v>8316</v>
      </c>
      <c r="S3244" s="17">
        <f t="shared" si="249"/>
        <v>41871.755694444444</v>
      </c>
      <c r="T3244" s="15">
        <f t="shared" si="250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s="10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47"/>
        <v>103</v>
      </c>
      <c r="P3245">
        <f t="shared" si="248"/>
        <v>115.87</v>
      </c>
      <c r="Q3245" s="10" t="s">
        <v>8315</v>
      </c>
      <c r="R3245" t="s">
        <v>8316</v>
      </c>
      <c r="S3245" s="17">
        <f t="shared" si="249"/>
        <v>42262.096782407403</v>
      </c>
      <c r="T3245" s="15">
        <f t="shared" si="250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s="10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47"/>
        <v>103</v>
      </c>
      <c r="P3246">
        <f t="shared" si="248"/>
        <v>23.87</v>
      </c>
      <c r="Q3246" s="10" t="s">
        <v>8315</v>
      </c>
      <c r="R3246" t="s">
        <v>8316</v>
      </c>
      <c r="S3246" s="17">
        <f t="shared" si="249"/>
        <v>42675.694236111114</v>
      </c>
      <c r="T3246" s="15">
        <f t="shared" si="250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s="10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47"/>
        <v>104</v>
      </c>
      <c r="P3247">
        <f t="shared" si="248"/>
        <v>81.13</v>
      </c>
      <c r="Q3247" s="10" t="s">
        <v>8315</v>
      </c>
      <c r="R3247" t="s">
        <v>8316</v>
      </c>
      <c r="S3247" s="17">
        <f t="shared" si="249"/>
        <v>42135.60020833333</v>
      </c>
      <c r="T3247" s="15">
        <f t="shared" si="250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s="10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47"/>
        <v>111</v>
      </c>
      <c r="P3248">
        <f t="shared" si="248"/>
        <v>57.63</v>
      </c>
      <c r="Q3248" s="10" t="s">
        <v>8315</v>
      </c>
      <c r="R3248" t="s">
        <v>8316</v>
      </c>
      <c r="S3248" s="17">
        <f t="shared" si="249"/>
        <v>42230.472222222219</v>
      </c>
      <c r="T3248" s="15">
        <f t="shared" si="250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s="10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47"/>
        <v>106</v>
      </c>
      <c r="P3249">
        <f t="shared" si="248"/>
        <v>46.43</v>
      </c>
      <c r="Q3249" s="10" t="s">
        <v>8315</v>
      </c>
      <c r="R3249" t="s">
        <v>8316</v>
      </c>
      <c r="S3249" s="17">
        <f t="shared" si="249"/>
        <v>42167.434166666666</v>
      </c>
      <c r="T3249" s="15">
        <f t="shared" si="250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s="1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47"/>
        <v>101</v>
      </c>
      <c r="P3250">
        <f t="shared" si="248"/>
        <v>60.48</v>
      </c>
      <c r="Q3250" s="10" t="s">
        <v>8315</v>
      </c>
      <c r="R3250" t="s">
        <v>8316</v>
      </c>
      <c r="S3250" s="17">
        <f t="shared" si="249"/>
        <v>42068.888391203705</v>
      </c>
      <c r="T3250" s="15">
        <f t="shared" si="250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s="10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47"/>
        <v>105</v>
      </c>
      <c r="P3251">
        <f t="shared" si="248"/>
        <v>65.58</v>
      </c>
      <c r="Q3251" s="10" t="s">
        <v>8315</v>
      </c>
      <c r="R3251" t="s">
        <v>8316</v>
      </c>
      <c r="S3251" s="17">
        <f t="shared" si="249"/>
        <v>42145.746689814812</v>
      </c>
      <c r="T3251" s="15">
        <f t="shared" si="250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s="10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47"/>
        <v>102</v>
      </c>
      <c r="P3252">
        <f t="shared" si="248"/>
        <v>119.19</v>
      </c>
      <c r="Q3252" s="10" t="s">
        <v>8315</v>
      </c>
      <c r="R3252" t="s">
        <v>8316</v>
      </c>
      <c r="S3252" s="17">
        <f t="shared" si="249"/>
        <v>41918.742175925923</v>
      </c>
      <c r="T3252" s="15">
        <f t="shared" si="250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s="10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47"/>
        <v>111</v>
      </c>
      <c r="P3253">
        <f t="shared" si="248"/>
        <v>83.05</v>
      </c>
      <c r="Q3253" s="10" t="s">
        <v>8315</v>
      </c>
      <c r="R3253" t="s">
        <v>8316</v>
      </c>
      <c r="S3253" s="17">
        <f t="shared" si="249"/>
        <v>42146.731087962966</v>
      </c>
      <c r="T3253" s="15">
        <f t="shared" si="250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s="10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47"/>
        <v>128</v>
      </c>
      <c r="P3254">
        <f t="shared" si="248"/>
        <v>57.52</v>
      </c>
      <c r="Q3254" s="10" t="s">
        <v>8315</v>
      </c>
      <c r="R3254" t="s">
        <v>8316</v>
      </c>
      <c r="S3254" s="17">
        <f t="shared" si="249"/>
        <v>42590.472685185188</v>
      </c>
      <c r="T3254" s="15">
        <f t="shared" si="250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s="10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47"/>
        <v>102</v>
      </c>
      <c r="P3255">
        <f t="shared" si="248"/>
        <v>177.09</v>
      </c>
      <c r="Q3255" s="10" t="s">
        <v>8315</v>
      </c>
      <c r="R3255" t="s">
        <v>8316</v>
      </c>
      <c r="S3255" s="17">
        <f t="shared" si="249"/>
        <v>42602.576712962968</v>
      </c>
      <c r="T3255" s="15">
        <f t="shared" si="250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s="10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47"/>
        <v>101</v>
      </c>
      <c r="P3256">
        <f t="shared" si="248"/>
        <v>70.77</v>
      </c>
      <c r="Q3256" s="10" t="s">
        <v>8315</v>
      </c>
      <c r="R3256" t="s">
        <v>8316</v>
      </c>
      <c r="S3256" s="17">
        <f t="shared" si="249"/>
        <v>42059.085752314815</v>
      </c>
      <c r="T3256" s="15">
        <f t="shared" si="250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s="10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47"/>
        <v>175</v>
      </c>
      <c r="P3257">
        <f t="shared" si="248"/>
        <v>29.17</v>
      </c>
      <c r="Q3257" s="10" t="s">
        <v>8315</v>
      </c>
      <c r="R3257" t="s">
        <v>8316</v>
      </c>
      <c r="S3257" s="17">
        <f t="shared" si="249"/>
        <v>41889.768229166664</v>
      </c>
      <c r="T3257" s="15">
        <f t="shared" si="250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s="10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47"/>
        <v>128</v>
      </c>
      <c r="P3258">
        <f t="shared" si="248"/>
        <v>72.760000000000005</v>
      </c>
      <c r="Q3258" s="10" t="s">
        <v>8315</v>
      </c>
      <c r="R3258" t="s">
        <v>8316</v>
      </c>
      <c r="S3258" s="17">
        <f t="shared" si="249"/>
        <v>42144.573807870373</v>
      </c>
      <c r="T3258" s="15">
        <f t="shared" si="250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s="10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47"/>
        <v>106</v>
      </c>
      <c r="P3259">
        <f t="shared" si="248"/>
        <v>51.85</v>
      </c>
      <c r="Q3259" s="10" t="s">
        <v>8315</v>
      </c>
      <c r="R3259" t="s">
        <v>8316</v>
      </c>
      <c r="S3259" s="17">
        <f t="shared" si="249"/>
        <v>42758.559629629628</v>
      </c>
      <c r="T3259" s="15">
        <f t="shared" si="250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s="1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47"/>
        <v>105</v>
      </c>
      <c r="P3260">
        <f t="shared" si="248"/>
        <v>98.2</v>
      </c>
      <c r="Q3260" s="10" t="s">
        <v>8315</v>
      </c>
      <c r="R3260" t="s">
        <v>8316</v>
      </c>
      <c r="S3260" s="17">
        <f t="shared" si="249"/>
        <v>41982.887280092589</v>
      </c>
      <c r="T3260" s="15">
        <f t="shared" si="250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s="10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47"/>
        <v>106</v>
      </c>
      <c r="P3261">
        <f t="shared" si="248"/>
        <v>251.74</v>
      </c>
      <c r="Q3261" s="10" t="s">
        <v>8315</v>
      </c>
      <c r="R3261" t="s">
        <v>8316</v>
      </c>
      <c r="S3261" s="17">
        <f t="shared" si="249"/>
        <v>42614.760937500003</v>
      </c>
      <c r="T3261" s="15">
        <f t="shared" si="250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s="10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47"/>
        <v>109</v>
      </c>
      <c r="P3262">
        <f t="shared" si="248"/>
        <v>74.819999999999993</v>
      </c>
      <c r="Q3262" s="10" t="s">
        <v>8315</v>
      </c>
      <c r="R3262" t="s">
        <v>8316</v>
      </c>
      <c r="S3262" s="17">
        <f t="shared" si="249"/>
        <v>42303.672662037032</v>
      </c>
      <c r="T3262" s="15">
        <f t="shared" si="250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s="10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47"/>
        <v>100</v>
      </c>
      <c r="P3263">
        <f t="shared" si="248"/>
        <v>67.650000000000006</v>
      </c>
      <c r="Q3263" s="10" t="s">
        <v>8315</v>
      </c>
      <c r="R3263" t="s">
        <v>8316</v>
      </c>
      <c r="S3263" s="17">
        <f t="shared" si="249"/>
        <v>42171.725416666668</v>
      </c>
      <c r="T3263" s="15">
        <f t="shared" si="250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s="10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47"/>
        <v>103</v>
      </c>
      <c r="P3264">
        <f t="shared" si="248"/>
        <v>93.81</v>
      </c>
      <c r="Q3264" s="10" t="s">
        <v>8315</v>
      </c>
      <c r="R3264" t="s">
        <v>8316</v>
      </c>
      <c r="S3264" s="17">
        <f t="shared" si="249"/>
        <v>41964.315532407403</v>
      </c>
      <c r="T3264" s="15">
        <f t="shared" si="250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s="10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47"/>
        <v>112</v>
      </c>
      <c r="P3265">
        <f t="shared" si="248"/>
        <v>41.24</v>
      </c>
      <c r="Q3265" s="10" t="s">
        <v>8315</v>
      </c>
      <c r="R3265" t="s">
        <v>8316</v>
      </c>
      <c r="S3265" s="17">
        <f t="shared" si="249"/>
        <v>42284.516064814816</v>
      </c>
      <c r="T3265" s="15">
        <f t="shared" si="250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s="10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47"/>
        <v>103</v>
      </c>
      <c r="P3266">
        <f t="shared" si="248"/>
        <v>52.55</v>
      </c>
      <c r="Q3266" s="10" t="s">
        <v>8315</v>
      </c>
      <c r="R3266" t="s">
        <v>8316</v>
      </c>
      <c r="S3266" s="17">
        <f t="shared" si="249"/>
        <v>42016.800208333334</v>
      </c>
      <c r="T3266" s="15">
        <f t="shared" si="250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s="10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1">ROUND(E3267/D3267*100,0)</f>
        <v>164</v>
      </c>
      <c r="P3267">
        <f t="shared" ref="P3267:P3330" si="252">IFERROR(ROUND(E3267/L3267,2),0)</f>
        <v>70.290000000000006</v>
      </c>
      <c r="Q3267" s="10" t="s">
        <v>8315</v>
      </c>
      <c r="R3267" t="s">
        <v>8316</v>
      </c>
      <c r="S3267" s="17">
        <f t="shared" ref="S3267:S3330" si="253">(((J3267/60)/60)/24)+DATE(1970,1,1)</f>
        <v>42311.711979166663</v>
      </c>
      <c r="T3267" s="15">
        <f t="shared" ref="T3267:T3330" si="254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s="10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1"/>
        <v>131</v>
      </c>
      <c r="P3268">
        <f t="shared" si="252"/>
        <v>48.33</v>
      </c>
      <c r="Q3268" s="10" t="s">
        <v>8315</v>
      </c>
      <c r="R3268" t="s">
        <v>8316</v>
      </c>
      <c r="S3268" s="17">
        <f t="shared" si="253"/>
        <v>42136.536134259266</v>
      </c>
      <c r="T3268" s="15">
        <f t="shared" si="254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s="10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1"/>
        <v>102</v>
      </c>
      <c r="P3269">
        <f t="shared" si="252"/>
        <v>53.18</v>
      </c>
      <c r="Q3269" s="10" t="s">
        <v>8315</v>
      </c>
      <c r="R3269" t="s">
        <v>8316</v>
      </c>
      <c r="S3269" s="17">
        <f t="shared" si="253"/>
        <v>42172.757638888885</v>
      </c>
      <c r="T3269" s="15">
        <f t="shared" si="254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s="1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1"/>
        <v>128</v>
      </c>
      <c r="P3270">
        <f t="shared" si="252"/>
        <v>60.95</v>
      </c>
      <c r="Q3270" s="10" t="s">
        <v>8315</v>
      </c>
      <c r="R3270" t="s">
        <v>8316</v>
      </c>
      <c r="S3270" s="17">
        <f t="shared" si="253"/>
        <v>42590.90425925926</v>
      </c>
      <c r="T3270" s="15">
        <f t="shared" si="254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s="10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1"/>
        <v>102</v>
      </c>
      <c r="P3271">
        <f t="shared" si="252"/>
        <v>116</v>
      </c>
      <c r="Q3271" s="10" t="s">
        <v>8315</v>
      </c>
      <c r="R3271" t="s">
        <v>8316</v>
      </c>
      <c r="S3271" s="17">
        <f t="shared" si="253"/>
        <v>42137.395798611105</v>
      </c>
      <c r="T3271" s="15">
        <f t="shared" si="254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s="10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1"/>
        <v>102</v>
      </c>
      <c r="P3272">
        <f t="shared" si="252"/>
        <v>61</v>
      </c>
      <c r="Q3272" s="10" t="s">
        <v>8315</v>
      </c>
      <c r="R3272" t="s">
        <v>8316</v>
      </c>
      <c r="S3272" s="17">
        <f t="shared" si="253"/>
        <v>42167.533159722225</v>
      </c>
      <c r="T3272" s="15">
        <f t="shared" si="254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s="10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1"/>
        <v>130</v>
      </c>
      <c r="P3273">
        <f t="shared" si="252"/>
        <v>38.24</v>
      </c>
      <c r="Q3273" s="10" t="s">
        <v>8315</v>
      </c>
      <c r="R3273" t="s">
        <v>8316</v>
      </c>
      <c r="S3273" s="17">
        <f t="shared" si="253"/>
        <v>41915.437210648146</v>
      </c>
      <c r="T3273" s="15">
        <f t="shared" si="254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s="10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1"/>
        <v>154</v>
      </c>
      <c r="P3274">
        <f t="shared" si="252"/>
        <v>106.5</v>
      </c>
      <c r="Q3274" s="10" t="s">
        <v>8315</v>
      </c>
      <c r="R3274" t="s">
        <v>8316</v>
      </c>
      <c r="S3274" s="17">
        <f t="shared" si="253"/>
        <v>42284.500104166669</v>
      </c>
      <c r="T3274" s="15">
        <f t="shared" si="254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s="10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1"/>
        <v>107</v>
      </c>
      <c r="P3275">
        <f t="shared" si="252"/>
        <v>204.57</v>
      </c>
      <c r="Q3275" s="10" t="s">
        <v>8315</v>
      </c>
      <c r="R3275" t="s">
        <v>8316</v>
      </c>
      <c r="S3275" s="17">
        <f t="shared" si="253"/>
        <v>42611.801412037035</v>
      </c>
      <c r="T3275" s="15">
        <f t="shared" si="254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s="10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1"/>
        <v>101</v>
      </c>
      <c r="P3276">
        <f t="shared" si="252"/>
        <v>54.91</v>
      </c>
      <c r="Q3276" s="10" t="s">
        <v>8315</v>
      </c>
      <c r="R3276" t="s">
        <v>8316</v>
      </c>
      <c r="S3276" s="17">
        <f t="shared" si="253"/>
        <v>42400.704537037032</v>
      </c>
      <c r="T3276" s="15">
        <f t="shared" si="254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s="10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1"/>
        <v>100</v>
      </c>
      <c r="P3277">
        <f t="shared" si="252"/>
        <v>150.41999999999999</v>
      </c>
      <c r="Q3277" s="10" t="s">
        <v>8315</v>
      </c>
      <c r="R3277" t="s">
        <v>8316</v>
      </c>
      <c r="S3277" s="17">
        <f t="shared" si="253"/>
        <v>42017.88045138889</v>
      </c>
      <c r="T3277" s="15">
        <f t="shared" si="254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s="10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1"/>
        <v>117</v>
      </c>
      <c r="P3278">
        <f t="shared" si="252"/>
        <v>52.58</v>
      </c>
      <c r="Q3278" s="10" t="s">
        <v>8315</v>
      </c>
      <c r="R3278" t="s">
        <v>8316</v>
      </c>
      <c r="S3278" s="17">
        <f t="shared" si="253"/>
        <v>42426.949988425928</v>
      </c>
      <c r="T3278" s="15">
        <f t="shared" si="254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s="10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1"/>
        <v>109</v>
      </c>
      <c r="P3279">
        <f t="shared" si="252"/>
        <v>54.3</v>
      </c>
      <c r="Q3279" s="10" t="s">
        <v>8315</v>
      </c>
      <c r="R3279" t="s">
        <v>8316</v>
      </c>
      <c r="S3279" s="17">
        <f t="shared" si="253"/>
        <v>41931.682939814818</v>
      </c>
      <c r="T3279" s="15">
        <f t="shared" si="254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s="1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1"/>
        <v>103</v>
      </c>
      <c r="P3280">
        <f t="shared" si="252"/>
        <v>76.03</v>
      </c>
      <c r="Q3280" s="10" t="s">
        <v>8315</v>
      </c>
      <c r="R3280" t="s">
        <v>8316</v>
      </c>
      <c r="S3280" s="17">
        <f t="shared" si="253"/>
        <v>42124.848414351851</v>
      </c>
      <c r="T3280" s="15">
        <f t="shared" si="254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s="10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1"/>
        <v>114</v>
      </c>
      <c r="P3281">
        <f t="shared" si="252"/>
        <v>105.21</v>
      </c>
      <c r="Q3281" s="10" t="s">
        <v>8315</v>
      </c>
      <c r="R3281" t="s">
        <v>8316</v>
      </c>
      <c r="S3281" s="17">
        <f t="shared" si="253"/>
        <v>42431.102534722217</v>
      </c>
      <c r="T3281" s="15">
        <f t="shared" si="254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s="10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1"/>
        <v>103</v>
      </c>
      <c r="P3282">
        <f t="shared" si="252"/>
        <v>68.67</v>
      </c>
      <c r="Q3282" s="10" t="s">
        <v>8315</v>
      </c>
      <c r="R3282" t="s">
        <v>8316</v>
      </c>
      <c r="S3282" s="17">
        <f t="shared" si="253"/>
        <v>42121.756921296299</v>
      </c>
      <c r="T3282" s="15">
        <f t="shared" si="254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s="10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1"/>
        <v>122</v>
      </c>
      <c r="P3283">
        <f t="shared" si="252"/>
        <v>129.36000000000001</v>
      </c>
      <c r="Q3283" s="10" t="s">
        <v>8315</v>
      </c>
      <c r="R3283" t="s">
        <v>8316</v>
      </c>
      <c r="S3283" s="17">
        <f t="shared" si="253"/>
        <v>42219.019733796296</v>
      </c>
      <c r="T3283" s="15">
        <f t="shared" si="254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s="10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1"/>
        <v>103</v>
      </c>
      <c r="P3284">
        <f t="shared" si="252"/>
        <v>134.26</v>
      </c>
      <c r="Q3284" s="10" t="s">
        <v>8315</v>
      </c>
      <c r="R3284" t="s">
        <v>8316</v>
      </c>
      <c r="S3284" s="17">
        <f t="shared" si="253"/>
        <v>42445.19430555556</v>
      </c>
      <c r="T3284" s="15">
        <f t="shared" si="254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s="10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1"/>
        <v>105</v>
      </c>
      <c r="P3285">
        <f t="shared" si="252"/>
        <v>17.829999999999998</v>
      </c>
      <c r="Q3285" s="10" t="s">
        <v>8315</v>
      </c>
      <c r="R3285" t="s">
        <v>8316</v>
      </c>
      <c r="S3285" s="17">
        <f t="shared" si="253"/>
        <v>42379.74418981481</v>
      </c>
      <c r="T3285" s="15">
        <f t="shared" si="254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s="10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1"/>
        <v>102</v>
      </c>
      <c r="P3286">
        <f t="shared" si="252"/>
        <v>203.2</v>
      </c>
      <c r="Q3286" s="10" t="s">
        <v>8315</v>
      </c>
      <c r="R3286" t="s">
        <v>8316</v>
      </c>
      <c r="S3286" s="17">
        <f t="shared" si="253"/>
        <v>42380.884872685187</v>
      </c>
      <c r="T3286" s="15">
        <f t="shared" si="254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s="10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1"/>
        <v>112</v>
      </c>
      <c r="P3287">
        <f t="shared" si="252"/>
        <v>69.19</v>
      </c>
      <c r="Q3287" s="10" t="s">
        <v>8315</v>
      </c>
      <c r="R3287" t="s">
        <v>8316</v>
      </c>
      <c r="S3287" s="17">
        <f t="shared" si="253"/>
        <v>42762.942430555559</v>
      </c>
      <c r="T3287" s="15">
        <f t="shared" si="254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s="10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1"/>
        <v>102</v>
      </c>
      <c r="P3288">
        <f t="shared" si="252"/>
        <v>125.12</v>
      </c>
      <c r="Q3288" s="10" t="s">
        <v>8315</v>
      </c>
      <c r="R3288" t="s">
        <v>8316</v>
      </c>
      <c r="S3288" s="17">
        <f t="shared" si="253"/>
        <v>42567.840069444443</v>
      </c>
      <c r="T3288" s="15">
        <f t="shared" si="254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s="10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1"/>
        <v>100</v>
      </c>
      <c r="P3289">
        <f t="shared" si="252"/>
        <v>73.53</v>
      </c>
      <c r="Q3289" s="10" t="s">
        <v>8315</v>
      </c>
      <c r="R3289" t="s">
        <v>8316</v>
      </c>
      <c r="S3289" s="17">
        <f t="shared" si="253"/>
        <v>42311.750324074077</v>
      </c>
      <c r="T3289" s="15">
        <f t="shared" si="254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s="1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1"/>
        <v>100</v>
      </c>
      <c r="P3290">
        <f t="shared" si="252"/>
        <v>48.44</v>
      </c>
      <c r="Q3290" s="10" t="s">
        <v>8315</v>
      </c>
      <c r="R3290" t="s">
        <v>8316</v>
      </c>
      <c r="S3290" s="17">
        <f t="shared" si="253"/>
        <v>42505.774479166663</v>
      </c>
      <c r="T3290" s="15">
        <f t="shared" si="254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s="10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1"/>
        <v>133</v>
      </c>
      <c r="P3291">
        <f t="shared" si="252"/>
        <v>26.61</v>
      </c>
      <c r="Q3291" s="10" t="s">
        <v>8315</v>
      </c>
      <c r="R3291" t="s">
        <v>8316</v>
      </c>
      <c r="S3291" s="17">
        <f t="shared" si="253"/>
        <v>42758.368078703701</v>
      </c>
      <c r="T3291" s="15">
        <f t="shared" si="254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s="10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1"/>
        <v>121</v>
      </c>
      <c r="P3292">
        <f t="shared" si="252"/>
        <v>33.67</v>
      </c>
      <c r="Q3292" s="10" t="s">
        <v>8315</v>
      </c>
      <c r="R3292" t="s">
        <v>8316</v>
      </c>
      <c r="S3292" s="17">
        <f t="shared" si="253"/>
        <v>42775.51494212963</v>
      </c>
      <c r="T3292" s="15">
        <f t="shared" si="254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s="10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1"/>
        <v>114</v>
      </c>
      <c r="P3293">
        <f t="shared" si="252"/>
        <v>40.71</v>
      </c>
      <c r="Q3293" s="10" t="s">
        <v>8315</v>
      </c>
      <c r="R3293" t="s">
        <v>8316</v>
      </c>
      <c r="S3293" s="17">
        <f t="shared" si="253"/>
        <v>42232.702546296292</v>
      </c>
      <c r="T3293" s="15">
        <f t="shared" si="254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s="10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1"/>
        <v>286</v>
      </c>
      <c r="P3294">
        <f t="shared" si="252"/>
        <v>19.27</v>
      </c>
      <c r="Q3294" s="10" t="s">
        <v>8315</v>
      </c>
      <c r="R3294" t="s">
        <v>8316</v>
      </c>
      <c r="S3294" s="17">
        <f t="shared" si="253"/>
        <v>42282.770231481481</v>
      </c>
      <c r="T3294" s="15">
        <f t="shared" si="254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s="10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1"/>
        <v>170</v>
      </c>
      <c r="P3295">
        <f t="shared" si="252"/>
        <v>84.29</v>
      </c>
      <c r="Q3295" s="10" t="s">
        <v>8315</v>
      </c>
      <c r="R3295" t="s">
        <v>8316</v>
      </c>
      <c r="S3295" s="17">
        <f t="shared" si="253"/>
        <v>42768.425370370373</v>
      </c>
      <c r="T3295" s="15">
        <f t="shared" si="254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s="10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1"/>
        <v>118</v>
      </c>
      <c r="P3296">
        <f t="shared" si="252"/>
        <v>29.58</v>
      </c>
      <c r="Q3296" s="10" t="s">
        <v>8315</v>
      </c>
      <c r="R3296" t="s">
        <v>8316</v>
      </c>
      <c r="S3296" s="17">
        <f t="shared" si="253"/>
        <v>42141.541134259256</v>
      </c>
      <c r="T3296" s="15">
        <f t="shared" si="254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s="10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1"/>
        <v>103</v>
      </c>
      <c r="P3297">
        <f t="shared" si="252"/>
        <v>26.67</v>
      </c>
      <c r="Q3297" s="10" t="s">
        <v>8315</v>
      </c>
      <c r="R3297" t="s">
        <v>8316</v>
      </c>
      <c r="S3297" s="17">
        <f t="shared" si="253"/>
        <v>42609.442465277782</v>
      </c>
      <c r="T3297" s="15">
        <f t="shared" si="254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s="10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1"/>
        <v>144</v>
      </c>
      <c r="P3298">
        <f t="shared" si="252"/>
        <v>45.98</v>
      </c>
      <c r="Q3298" s="10" t="s">
        <v>8315</v>
      </c>
      <c r="R3298" t="s">
        <v>8316</v>
      </c>
      <c r="S3298" s="17">
        <f t="shared" si="253"/>
        <v>42309.756620370375</v>
      </c>
      <c r="T3298" s="15">
        <f t="shared" si="254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s="10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1"/>
        <v>100</v>
      </c>
      <c r="P3299">
        <f t="shared" si="252"/>
        <v>125.09</v>
      </c>
      <c r="Q3299" s="10" t="s">
        <v>8315</v>
      </c>
      <c r="R3299" t="s">
        <v>8316</v>
      </c>
      <c r="S3299" s="17">
        <f t="shared" si="253"/>
        <v>42193.771481481483</v>
      </c>
      <c r="T3299" s="15">
        <f t="shared" si="254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s="1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1"/>
        <v>102</v>
      </c>
      <c r="P3300">
        <f t="shared" si="252"/>
        <v>141.29</v>
      </c>
      <c r="Q3300" s="10" t="s">
        <v>8315</v>
      </c>
      <c r="R3300" t="s">
        <v>8316</v>
      </c>
      <c r="S3300" s="17">
        <f t="shared" si="253"/>
        <v>42239.957962962959</v>
      </c>
      <c r="T3300" s="15">
        <f t="shared" si="254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s="10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1"/>
        <v>116</v>
      </c>
      <c r="P3301">
        <f t="shared" si="252"/>
        <v>55.33</v>
      </c>
      <c r="Q3301" s="10" t="s">
        <v>8315</v>
      </c>
      <c r="R3301" t="s">
        <v>8316</v>
      </c>
      <c r="S3301" s="17">
        <f t="shared" si="253"/>
        <v>42261.917395833334</v>
      </c>
      <c r="T3301" s="15">
        <f t="shared" si="254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s="10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1"/>
        <v>136</v>
      </c>
      <c r="P3302">
        <f t="shared" si="252"/>
        <v>46.42</v>
      </c>
      <c r="Q3302" s="10" t="s">
        <v>8315</v>
      </c>
      <c r="R3302" t="s">
        <v>8316</v>
      </c>
      <c r="S3302" s="17">
        <f t="shared" si="253"/>
        <v>42102.743773148148</v>
      </c>
      <c r="T3302" s="15">
        <f t="shared" si="254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s="10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1"/>
        <v>133</v>
      </c>
      <c r="P3303">
        <f t="shared" si="252"/>
        <v>57.2</v>
      </c>
      <c r="Q3303" s="10" t="s">
        <v>8315</v>
      </c>
      <c r="R3303" t="s">
        <v>8316</v>
      </c>
      <c r="S3303" s="17">
        <f t="shared" si="253"/>
        <v>42538.73583333334</v>
      </c>
      <c r="T3303" s="15">
        <f t="shared" si="254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s="10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1"/>
        <v>103</v>
      </c>
      <c r="P3304">
        <f t="shared" si="252"/>
        <v>173.7</v>
      </c>
      <c r="Q3304" s="10" t="s">
        <v>8315</v>
      </c>
      <c r="R3304" t="s">
        <v>8316</v>
      </c>
      <c r="S3304" s="17">
        <f t="shared" si="253"/>
        <v>42681.35157407407</v>
      </c>
      <c r="T3304" s="15">
        <f t="shared" si="254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s="10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1"/>
        <v>116</v>
      </c>
      <c r="P3305">
        <f t="shared" si="252"/>
        <v>59.6</v>
      </c>
      <c r="Q3305" s="10" t="s">
        <v>8315</v>
      </c>
      <c r="R3305" t="s">
        <v>8316</v>
      </c>
      <c r="S3305" s="17">
        <f t="shared" si="253"/>
        <v>42056.65143518518</v>
      </c>
      <c r="T3305" s="15">
        <f t="shared" si="254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s="10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1"/>
        <v>105</v>
      </c>
      <c r="P3306">
        <f t="shared" si="252"/>
        <v>89.59</v>
      </c>
      <c r="Q3306" s="10" t="s">
        <v>8315</v>
      </c>
      <c r="R3306" t="s">
        <v>8316</v>
      </c>
      <c r="S3306" s="17">
        <f t="shared" si="253"/>
        <v>42696.624444444446</v>
      </c>
      <c r="T3306" s="15">
        <f t="shared" si="254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s="10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1"/>
        <v>102</v>
      </c>
      <c r="P3307">
        <f t="shared" si="252"/>
        <v>204.05</v>
      </c>
      <c r="Q3307" s="10" t="s">
        <v>8315</v>
      </c>
      <c r="R3307" t="s">
        <v>8316</v>
      </c>
      <c r="S3307" s="17">
        <f t="shared" si="253"/>
        <v>42186.855879629627</v>
      </c>
      <c r="T3307" s="15">
        <f t="shared" si="254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s="10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1"/>
        <v>175</v>
      </c>
      <c r="P3308">
        <f t="shared" si="252"/>
        <v>48.7</v>
      </c>
      <c r="Q3308" s="10" t="s">
        <v>8315</v>
      </c>
      <c r="R3308" t="s">
        <v>8316</v>
      </c>
      <c r="S3308" s="17">
        <f t="shared" si="253"/>
        <v>42493.219236111108</v>
      </c>
      <c r="T3308" s="15">
        <f t="shared" si="254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s="10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1"/>
        <v>107</v>
      </c>
      <c r="P3309">
        <f t="shared" si="252"/>
        <v>53.34</v>
      </c>
      <c r="Q3309" s="10" t="s">
        <v>8315</v>
      </c>
      <c r="R3309" t="s">
        <v>8316</v>
      </c>
      <c r="S3309" s="17">
        <f t="shared" si="253"/>
        <v>42475.057164351849</v>
      </c>
      <c r="T3309" s="15">
        <f t="shared" si="254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s="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1"/>
        <v>122</v>
      </c>
      <c r="P3310">
        <f t="shared" si="252"/>
        <v>75.09</v>
      </c>
      <c r="Q3310" s="10" t="s">
        <v>8315</v>
      </c>
      <c r="R3310" t="s">
        <v>8316</v>
      </c>
      <c r="S3310" s="17">
        <f t="shared" si="253"/>
        <v>42452.876909722225</v>
      </c>
      <c r="T3310" s="15">
        <f t="shared" si="254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s="10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1"/>
        <v>159</v>
      </c>
      <c r="P3311">
        <f t="shared" si="252"/>
        <v>18</v>
      </c>
      <c r="Q3311" s="10" t="s">
        <v>8315</v>
      </c>
      <c r="R3311" t="s">
        <v>8316</v>
      </c>
      <c r="S3311" s="17">
        <f t="shared" si="253"/>
        <v>42628.650208333333</v>
      </c>
      <c r="T3311" s="15">
        <f t="shared" si="254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s="10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1"/>
        <v>100</v>
      </c>
      <c r="P3312">
        <f t="shared" si="252"/>
        <v>209.84</v>
      </c>
      <c r="Q3312" s="10" t="s">
        <v>8315</v>
      </c>
      <c r="R3312" t="s">
        <v>8316</v>
      </c>
      <c r="S3312" s="17">
        <f t="shared" si="253"/>
        <v>42253.928530092591</v>
      </c>
      <c r="T3312" s="15">
        <f t="shared" si="254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s="10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1"/>
        <v>110</v>
      </c>
      <c r="P3313">
        <f t="shared" si="252"/>
        <v>61.02</v>
      </c>
      <c r="Q3313" s="10" t="s">
        <v>8315</v>
      </c>
      <c r="R3313" t="s">
        <v>8316</v>
      </c>
      <c r="S3313" s="17">
        <f t="shared" si="253"/>
        <v>42264.29178240741</v>
      </c>
      <c r="T3313" s="15">
        <f t="shared" si="254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s="10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1"/>
        <v>100</v>
      </c>
      <c r="P3314">
        <f t="shared" si="252"/>
        <v>61</v>
      </c>
      <c r="Q3314" s="10" t="s">
        <v>8315</v>
      </c>
      <c r="R3314" t="s">
        <v>8316</v>
      </c>
      <c r="S3314" s="17">
        <f t="shared" si="253"/>
        <v>42664.809560185182</v>
      </c>
      <c r="T3314" s="15">
        <f t="shared" si="254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s="10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1"/>
        <v>116</v>
      </c>
      <c r="P3315">
        <f t="shared" si="252"/>
        <v>80.03</v>
      </c>
      <c r="Q3315" s="10" t="s">
        <v>8315</v>
      </c>
      <c r="R3315" t="s">
        <v>8316</v>
      </c>
      <c r="S3315" s="17">
        <f t="shared" si="253"/>
        <v>42382.244409722218</v>
      </c>
      <c r="T3315" s="15">
        <f t="shared" si="254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s="10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1"/>
        <v>211</v>
      </c>
      <c r="P3316">
        <f t="shared" si="252"/>
        <v>29.07</v>
      </c>
      <c r="Q3316" s="10" t="s">
        <v>8315</v>
      </c>
      <c r="R3316" t="s">
        <v>8316</v>
      </c>
      <c r="S3316" s="17">
        <f t="shared" si="253"/>
        <v>42105.267488425925</v>
      </c>
      <c r="T3316" s="15">
        <f t="shared" si="254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s="10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1"/>
        <v>110</v>
      </c>
      <c r="P3317">
        <f t="shared" si="252"/>
        <v>49.44</v>
      </c>
      <c r="Q3317" s="10" t="s">
        <v>8315</v>
      </c>
      <c r="R3317" t="s">
        <v>8316</v>
      </c>
      <c r="S3317" s="17">
        <f t="shared" si="253"/>
        <v>42466.303715277783</v>
      </c>
      <c r="T3317" s="15">
        <f t="shared" si="254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s="10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1"/>
        <v>100</v>
      </c>
      <c r="P3318">
        <f t="shared" si="252"/>
        <v>93.98</v>
      </c>
      <c r="Q3318" s="10" t="s">
        <v>8315</v>
      </c>
      <c r="R3318" t="s">
        <v>8316</v>
      </c>
      <c r="S3318" s="17">
        <f t="shared" si="253"/>
        <v>41826.871238425927</v>
      </c>
      <c r="T3318" s="15">
        <f t="shared" si="254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s="10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1"/>
        <v>106</v>
      </c>
      <c r="P3319">
        <f t="shared" si="252"/>
        <v>61.94</v>
      </c>
      <c r="Q3319" s="10" t="s">
        <v>8315</v>
      </c>
      <c r="R3319" t="s">
        <v>8316</v>
      </c>
      <c r="S3319" s="17">
        <f t="shared" si="253"/>
        <v>42499.039629629624</v>
      </c>
      <c r="T3319" s="15">
        <f t="shared" si="254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s="1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1"/>
        <v>126</v>
      </c>
      <c r="P3320">
        <f t="shared" si="252"/>
        <v>78.5</v>
      </c>
      <c r="Q3320" s="10" t="s">
        <v>8315</v>
      </c>
      <c r="R3320" t="s">
        <v>8316</v>
      </c>
      <c r="S3320" s="17">
        <f t="shared" si="253"/>
        <v>42431.302002314813</v>
      </c>
      <c r="T3320" s="15">
        <f t="shared" si="254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s="10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1"/>
        <v>108</v>
      </c>
      <c r="P3321">
        <f t="shared" si="252"/>
        <v>33.75</v>
      </c>
      <c r="Q3321" s="10" t="s">
        <v>8315</v>
      </c>
      <c r="R3321" t="s">
        <v>8316</v>
      </c>
      <c r="S3321" s="17">
        <f t="shared" si="253"/>
        <v>41990.585486111115</v>
      </c>
      <c r="T3321" s="15">
        <f t="shared" si="254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s="10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1"/>
        <v>101</v>
      </c>
      <c r="P3322">
        <f t="shared" si="252"/>
        <v>66.45</v>
      </c>
      <c r="Q3322" s="10" t="s">
        <v>8315</v>
      </c>
      <c r="R3322" t="s">
        <v>8316</v>
      </c>
      <c r="S3322" s="17">
        <f t="shared" si="253"/>
        <v>42513.045798611114</v>
      </c>
      <c r="T3322" s="15">
        <f t="shared" si="254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s="10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1"/>
        <v>107</v>
      </c>
      <c r="P3323">
        <f t="shared" si="252"/>
        <v>35.799999999999997</v>
      </c>
      <c r="Q3323" s="10" t="s">
        <v>8315</v>
      </c>
      <c r="R3323" t="s">
        <v>8316</v>
      </c>
      <c r="S3323" s="17">
        <f t="shared" si="253"/>
        <v>41914.100289351853</v>
      </c>
      <c r="T3323" s="15">
        <f t="shared" si="254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s="10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1"/>
        <v>102</v>
      </c>
      <c r="P3324">
        <f t="shared" si="252"/>
        <v>145.65</v>
      </c>
      <c r="Q3324" s="10" t="s">
        <v>8315</v>
      </c>
      <c r="R3324" t="s">
        <v>8316</v>
      </c>
      <c r="S3324" s="17">
        <f t="shared" si="253"/>
        <v>42521.010370370372</v>
      </c>
      <c r="T3324" s="15">
        <f t="shared" si="254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s="10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1"/>
        <v>126</v>
      </c>
      <c r="P3325">
        <f t="shared" si="252"/>
        <v>25.69</v>
      </c>
      <c r="Q3325" s="10" t="s">
        <v>8315</v>
      </c>
      <c r="R3325" t="s">
        <v>8316</v>
      </c>
      <c r="S3325" s="17">
        <f t="shared" si="253"/>
        <v>42608.36583333333</v>
      </c>
      <c r="T3325" s="15">
        <f t="shared" si="254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s="10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1"/>
        <v>102</v>
      </c>
      <c r="P3326">
        <f t="shared" si="252"/>
        <v>152.5</v>
      </c>
      <c r="Q3326" s="10" t="s">
        <v>8315</v>
      </c>
      <c r="R3326" t="s">
        <v>8316</v>
      </c>
      <c r="S3326" s="17">
        <f t="shared" si="253"/>
        <v>42512.58321759259</v>
      </c>
      <c r="T3326" s="15">
        <f t="shared" si="254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s="10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1"/>
        <v>113</v>
      </c>
      <c r="P3327">
        <f t="shared" si="252"/>
        <v>30</v>
      </c>
      <c r="Q3327" s="10" t="s">
        <v>8315</v>
      </c>
      <c r="R3327" t="s">
        <v>8316</v>
      </c>
      <c r="S3327" s="17">
        <f t="shared" si="253"/>
        <v>42064.785613425927</v>
      </c>
      <c r="T3327" s="15">
        <f t="shared" si="254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s="10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1"/>
        <v>101</v>
      </c>
      <c r="P3328">
        <f t="shared" si="252"/>
        <v>142.28</v>
      </c>
      <c r="Q3328" s="10" t="s">
        <v>8315</v>
      </c>
      <c r="R3328" t="s">
        <v>8316</v>
      </c>
      <c r="S3328" s="17">
        <f t="shared" si="253"/>
        <v>42041.714178240742</v>
      </c>
      <c r="T3328" s="15">
        <f t="shared" si="254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s="10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1"/>
        <v>101</v>
      </c>
      <c r="P3329">
        <f t="shared" si="252"/>
        <v>24.55</v>
      </c>
      <c r="Q3329" s="10" t="s">
        <v>8315</v>
      </c>
      <c r="R3329" t="s">
        <v>8316</v>
      </c>
      <c r="S3329" s="17">
        <f t="shared" si="253"/>
        <v>42468.374606481477</v>
      </c>
      <c r="T3329" s="15">
        <f t="shared" si="254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s="1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1"/>
        <v>146</v>
      </c>
      <c r="P3330">
        <f t="shared" si="252"/>
        <v>292.77999999999997</v>
      </c>
      <c r="Q3330" s="10" t="s">
        <v>8315</v>
      </c>
      <c r="R3330" t="s">
        <v>8316</v>
      </c>
      <c r="S3330" s="17">
        <f t="shared" si="253"/>
        <v>41822.57503472222</v>
      </c>
      <c r="T3330" s="15">
        <f t="shared" si="254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s="10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55">ROUND(E3331/D3331*100,0)</f>
        <v>117</v>
      </c>
      <c r="P3331">
        <f t="shared" ref="P3331:P3394" si="256">IFERROR(ROUND(E3331/L3331,2),0)</f>
        <v>44.92</v>
      </c>
      <c r="Q3331" s="10" t="s">
        <v>8315</v>
      </c>
      <c r="R3331" t="s">
        <v>8316</v>
      </c>
      <c r="S3331" s="17">
        <f t="shared" ref="S3331:S3394" si="257">(((J3331/60)/60)/24)+DATE(1970,1,1)</f>
        <v>41837.323009259257</v>
      </c>
      <c r="T3331" s="15">
        <f t="shared" ref="T3331:T3394" si="258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s="10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55"/>
        <v>106</v>
      </c>
      <c r="P3332">
        <f t="shared" si="256"/>
        <v>23.1</v>
      </c>
      <c r="Q3332" s="10" t="s">
        <v>8315</v>
      </c>
      <c r="R3332" t="s">
        <v>8316</v>
      </c>
      <c r="S3332" s="17">
        <f t="shared" si="257"/>
        <v>42065.887361111112</v>
      </c>
      <c r="T3332" s="15">
        <f t="shared" si="258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s="10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55"/>
        <v>105</v>
      </c>
      <c r="P3333">
        <f t="shared" si="256"/>
        <v>80.400000000000006</v>
      </c>
      <c r="Q3333" s="10" t="s">
        <v>8315</v>
      </c>
      <c r="R3333" t="s">
        <v>8316</v>
      </c>
      <c r="S3333" s="17">
        <f t="shared" si="257"/>
        <v>42248.697754629626</v>
      </c>
      <c r="T3333" s="15">
        <f t="shared" si="258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s="10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55"/>
        <v>100</v>
      </c>
      <c r="P3334">
        <f t="shared" si="256"/>
        <v>72.290000000000006</v>
      </c>
      <c r="Q3334" s="10" t="s">
        <v>8315</v>
      </c>
      <c r="R3334" t="s">
        <v>8316</v>
      </c>
      <c r="S3334" s="17">
        <f t="shared" si="257"/>
        <v>41809.860300925924</v>
      </c>
      <c r="T3334" s="15">
        <f t="shared" si="258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s="10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55"/>
        <v>105</v>
      </c>
      <c r="P3335">
        <f t="shared" si="256"/>
        <v>32.97</v>
      </c>
      <c r="Q3335" s="10" t="s">
        <v>8315</v>
      </c>
      <c r="R3335" t="s">
        <v>8316</v>
      </c>
      <c r="S3335" s="17">
        <f t="shared" si="257"/>
        <v>42148.676851851851</v>
      </c>
      <c r="T3335" s="15">
        <f t="shared" si="258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s="10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55"/>
        <v>139</v>
      </c>
      <c r="P3336">
        <f t="shared" si="256"/>
        <v>116.65</v>
      </c>
      <c r="Q3336" s="10" t="s">
        <v>8315</v>
      </c>
      <c r="R3336" t="s">
        <v>8316</v>
      </c>
      <c r="S3336" s="17">
        <f t="shared" si="257"/>
        <v>42185.521087962959</v>
      </c>
      <c r="T3336" s="15">
        <f t="shared" si="258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s="10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55"/>
        <v>100</v>
      </c>
      <c r="P3337">
        <f t="shared" si="256"/>
        <v>79.62</v>
      </c>
      <c r="Q3337" s="10" t="s">
        <v>8315</v>
      </c>
      <c r="R3337" t="s">
        <v>8316</v>
      </c>
      <c r="S3337" s="17">
        <f t="shared" si="257"/>
        <v>41827.674143518518</v>
      </c>
      <c r="T3337" s="15">
        <f t="shared" si="258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s="10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55"/>
        <v>100</v>
      </c>
      <c r="P3338">
        <f t="shared" si="256"/>
        <v>27.78</v>
      </c>
      <c r="Q3338" s="10" t="s">
        <v>8315</v>
      </c>
      <c r="R3338" t="s">
        <v>8316</v>
      </c>
      <c r="S3338" s="17">
        <f t="shared" si="257"/>
        <v>42437.398680555561</v>
      </c>
      <c r="T3338" s="15">
        <f t="shared" si="258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s="10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55"/>
        <v>110</v>
      </c>
      <c r="P3339">
        <f t="shared" si="256"/>
        <v>81.03</v>
      </c>
      <c r="Q3339" s="10" t="s">
        <v>8315</v>
      </c>
      <c r="R3339" t="s">
        <v>8316</v>
      </c>
      <c r="S3339" s="17">
        <f t="shared" si="257"/>
        <v>41901.282025462962</v>
      </c>
      <c r="T3339" s="15">
        <f t="shared" si="258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s="1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55"/>
        <v>102</v>
      </c>
      <c r="P3340">
        <f t="shared" si="256"/>
        <v>136.85</v>
      </c>
      <c r="Q3340" s="10" t="s">
        <v>8315</v>
      </c>
      <c r="R3340" t="s">
        <v>8316</v>
      </c>
      <c r="S3340" s="17">
        <f t="shared" si="257"/>
        <v>42769.574999999997</v>
      </c>
      <c r="T3340" s="15">
        <f t="shared" si="258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s="10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55"/>
        <v>104</v>
      </c>
      <c r="P3341">
        <f t="shared" si="256"/>
        <v>177.62</v>
      </c>
      <c r="Q3341" s="10" t="s">
        <v>8315</v>
      </c>
      <c r="R3341" t="s">
        <v>8316</v>
      </c>
      <c r="S3341" s="17">
        <f t="shared" si="257"/>
        <v>42549.665717592594</v>
      </c>
      <c r="T3341" s="15">
        <f t="shared" si="258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s="10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55"/>
        <v>138</v>
      </c>
      <c r="P3342">
        <f t="shared" si="256"/>
        <v>109.08</v>
      </c>
      <c r="Q3342" s="10" t="s">
        <v>8315</v>
      </c>
      <c r="R3342" t="s">
        <v>8316</v>
      </c>
      <c r="S3342" s="17">
        <f t="shared" si="257"/>
        <v>42685.974004629628</v>
      </c>
      <c r="T3342" s="15">
        <f t="shared" si="258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s="10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55"/>
        <v>100</v>
      </c>
      <c r="P3343">
        <f t="shared" si="256"/>
        <v>119.64</v>
      </c>
      <c r="Q3343" s="10" t="s">
        <v>8315</v>
      </c>
      <c r="R3343" t="s">
        <v>8316</v>
      </c>
      <c r="S3343" s="17">
        <f t="shared" si="257"/>
        <v>42510.798854166671</v>
      </c>
      <c r="T3343" s="15">
        <f t="shared" si="258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s="10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55"/>
        <v>102</v>
      </c>
      <c r="P3344">
        <f t="shared" si="256"/>
        <v>78.209999999999994</v>
      </c>
      <c r="Q3344" s="10" t="s">
        <v>8315</v>
      </c>
      <c r="R3344" t="s">
        <v>8316</v>
      </c>
      <c r="S3344" s="17">
        <f t="shared" si="257"/>
        <v>42062.296412037031</v>
      </c>
      <c r="T3344" s="15">
        <f t="shared" si="258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s="10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55"/>
        <v>171</v>
      </c>
      <c r="P3345">
        <f t="shared" si="256"/>
        <v>52.17</v>
      </c>
      <c r="Q3345" s="10" t="s">
        <v>8315</v>
      </c>
      <c r="R3345" t="s">
        <v>8316</v>
      </c>
      <c r="S3345" s="17">
        <f t="shared" si="257"/>
        <v>42452.916481481487</v>
      </c>
      <c r="T3345" s="15">
        <f t="shared" si="258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s="10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55"/>
        <v>101</v>
      </c>
      <c r="P3346">
        <f t="shared" si="256"/>
        <v>114.13</v>
      </c>
      <c r="Q3346" s="10" t="s">
        <v>8315</v>
      </c>
      <c r="R3346" t="s">
        <v>8316</v>
      </c>
      <c r="S3346" s="17">
        <f t="shared" si="257"/>
        <v>41851.200150462959</v>
      </c>
      <c r="T3346" s="15">
        <f t="shared" si="258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s="10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55"/>
        <v>130</v>
      </c>
      <c r="P3347">
        <f t="shared" si="256"/>
        <v>50</v>
      </c>
      <c r="Q3347" s="10" t="s">
        <v>8315</v>
      </c>
      <c r="R3347" t="s">
        <v>8316</v>
      </c>
      <c r="S3347" s="17">
        <f t="shared" si="257"/>
        <v>42053.106111111112</v>
      </c>
      <c r="T3347" s="15">
        <f t="shared" si="258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s="10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55"/>
        <v>110</v>
      </c>
      <c r="P3348">
        <f t="shared" si="256"/>
        <v>91.67</v>
      </c>
      <c r="Q3348" s="10" t="s">
        <v>8315</v>
      </c>
      <c r="R3348" t="s">
        <v>8316</v>
      </c>
      <c r="S3348" s="17">
        <f t="shared" si="257"/>
        <v>42054.024421296301</v>
      </c>
      <c r="T3348" s="15">
        <f t="shared" si="258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s="10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55"/>
        <v>119</v>
      </c>
      <c r="P3349">
        <f t="shared" si="256"/>
        <v>108.59</v>
      </c>
      <c r="Q3349" s="10" t="s">
        <v>8315</v>
      </c>
      <c r="R3349" t="s">
        <v>8316</v>
      </c>
      <c r="S3349" s="17">
        <f t="shared" si="257"/>
        <v>42484.551550925928</v>
      </c>
      <c r="T3349" s="15">
        <f t="shared" si="258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s="1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55"/>
        <v>100</v>
      </c>
      <c r="P3350">
        <f t="shared" si="256"/>
        <v>69.819999999999993</v>
      </c>
      <c r="Q3350" s="10" t="s">
        <v>8315</v>
      </c>
      <c r="R3350" t="s">
        <v>8316</v>
      </c>
      <c r="S3350" s="17">
        <f t="shared" si="257"/>
        <v>42466.558796296296</v>
      </c>
      <c r="T3350" s="15">
        <f t="shared" si="258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s="10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55"/>
        <v>153</v>
      </c>
      <c r="P3351">
        <f t="shared" si="256"/>
        <v>109.57</v>
      </c>
      <c r="Q3351" s="10" t="s">
        <v>8315</v>
      </c>
      <c r="R3351" t="s">
        <v>8316</v>
      </c>
      <c r="S3351" s="17">
        <f t="shared" si="257"/>
        <v>42513.110787037032</v>
      </c>
      <c r="T3351" s="15">
        <f t="shared" si="258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s="10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55"/>
        <v>104</v>
      </c>
      <c r="P3352">
        <f t="shared" si="256"/>
        <v>71.67</v>
      </c>
      <c r="Q3352" s="10" t="s">
        <v>8315</v>
      </c>
      <c r="R3352" t="s">
        <v>8316</v>
      </c>
      <c r="S3352" s="17">
        <f t="shared" si="257"/>
        <v>42302.701516203699</v>
      </c>
      <c r="T3352" s="15">
        <f t="shared" si="258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s="10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55"/>
        <v>101</v>
      </c>
      <c r="P3353">
        <f t="shared" si="256"/>
        <v>93.61</v>
      </c>
      <c r="Q3353" s="10" t="s">
        <v>8315</v>
      </c>
      <c r="R3353" t="s">
        <v>8316</v>
      </c>
      <c r="S3353" s="17">
        <f t="shared" si="257"/>
        <v>41806.395428240743</v>
      </c>
      <c r="T3353" s="15">
        <f t="shared" si="258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s="10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55"/>
        <v>108</v>
      </c>
      <c r="P3354">
        <f t="shared" si="256"/>
        <v>76.8</v>
      </c>
      <c r="Q3354" s="10" t="s">
        <v>8315</v>
      </c>
      <c r="R3354" t="s">
        <v>8316</v>
      </c>
      <c r="S3354" s="17">
        <f t="shared" si="257"/>
        <v>42495.992800925931</v>
      </c>
      <c r="T3354" s="15">
        <f t="shared" si="258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s="10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55"/>
        <v>315</v>
      </c>
      <c r="P3355">
        <f t="shared" si="256"/>
        <v>35.799999999999997</v>
      </c>
      <c r="Q3355" s="10" t="s">
        <v>8315</v>
      </c>
      <c r="R3355" t="s">
        <v>8316</v>
      </c>
      <c r="S3355" s="17">
        <f t="shared" si="257"/>
        <v>42479.432291666672</v>
      </c>
      <c r="T3355" s="15">
        <f t="shared" si="258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s="10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55"/>
        <v>102</v>
      </c>
      <c r="P3356">
        <f t="shared" si="256"/>
        <v>55.6</v>
      </c>
      <c r="Q3356" s="10" t="s">
        <v>8315</v>
      </c>
      <c r="R3356" t="s">
        <v>8316</v>
      </c>
      <c r="S3356" s="17">
        <f t="shared" si="257"/>
        <v>42270.7269212963</v>
      </c>
      <c r="T3356" s="15">
        <f t="shared" si="258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s="10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55"/>
        <v>126</v>
      </c>
      <c r="P3357">
        <f t="shared" si="256"/>
        <v>147.33000000000001</v>
      </c>
      <c r="Q3357" s="10" t="s">
        <v>8315</v>
      </c>
      <c r="R3357" t="s">
        <v>8316</v>
      </c>
      <c r="S3357" s="17">
        <f t="shared" si="257"/>
        <v>42489.619525462964</v>
      </c>
      <c r="T3357" s="15">
        <f t="shared" si="258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s="10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55"/>
        <v>101</v>
      </c>
      <c r="P3358">
        <f t="shared" si="256"/>
        <v>56.33</v>
      </c>
      <c r="Q3358" s="10" t="s">
        <v>8315</v>
      </c>
      <c r="R3358" t="s">
        <v>8316</v>
      </c>
      <c r="S3358" s="17">
        <f t="shared" si="257"/>
        <v>42536.815648148149</v>
      </c>
      <c r="T3358" s="15">
        <f t="shared" si="258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s="10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55"/>
        <v>101</v>
      </c>
      <c r="P3359">
        <f t="shared" si="256"/>
        <v>96.19</v>
      </c>
      <c r="Q3359" s="10" t="s">
        <v>8315</v>
      </c>
      <c r="R3359" t="s">
        <v>8316</v>
      </c>
      <c r="S3359" s="17">
        <f t="shared" si="257"/>
        <v>41822.417939814812</v>
      </c>
      <c r="T3359" s="15">
        <f t="shared" si="258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s="1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55"/>
        <v>103</v>
      </c>
      <c r="P3360">
        <f t="shared" si="256"/>
        <v>63.57</v>
      </c>
      <c r="Q3360" s="10" t="s">
        <v>8315</v>
      </c>
      <c r="R3360" t="s">
        <v>8316</v>
      </c>
      <c r="S3360" s="17">
        <f t="shared" si="257"/>
        <v>41932.311099537037</v>
      </c>
      <c r="T3360" s="15">
        <f t="shared" si="258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s="10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55"/>
        <v>106</v>
      </c>
      <c r="P3361">
        <f t="shared" si="256"/>
        <v>184.78</v>
      </c>
      <c r="Q3361" s="10" t="s">
        <v>8315</v>
      </c>
      <c r="R3361" t="s">
        <v>8316</v>
      </c>
      <c r="S3361" s="17">
        <f t="shared" si="257"/>
        <v>42746.057106481487</v>
      </c>
      <c r="T3361" s="15">
        <f t="shared" si="258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s="10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55"/>
        <v>101</v>
      </c>
      <c r="P3362">
        <f t="shared" si="256"/>
        <v>126.72</v>
      </c>
      <c r="Q3362" s="10" t="s">
        <v>8315</v>
      </c>
      <c r="R3362" t="s">
        <v>8316</v>
      </c>
      <c r="S3362" s="17">
        <f t="shared" si="257"/>
        <v>42697.082673611112</v>
      </c>
      <c r="T3362" s="15">
        <f t="shared" si="258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s="10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55"/>
        <v>113</v>
      </c>
      <c r="P3363">
        <f t="shared" si="256"/>
        <v>83.43</v>
      </c>
      <c r="Q3363" s="10" t="s">
        <v>8315</v>
      </c>
      <c r="R3363" t="s">
        <v>8316</v>
      </c>
      <c r="S3363" s="17">
        <f t="shared" si="257"/>
        <v>41866.025347222225</v>
      </c>
      <c r="T3363" s="15">
        <f t="shared" si="258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s="10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55"/>
        <v>218</v>
      </c>
      <c r="P3364">
        <f t="shared" si="256"/>
        <v>54.5</v>
      </c>
      <c r="Q3364" s="10" t="s">
        <v>8315</v>
      </c>
      <c r="R3364" t="s">
        <v>8316</v>
      </c>
      <c r="S3364" s="17">
        <f t="shared" si="257"/>
        <v>42056.091631944444</v>
      </c>
      <c r="T3364" s="15">
        <f t="shared" si="258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s="10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55"/>
        <v>101</v>
      </c>
      <c r="P3365">
        <f t="shared" si="256"/>
        <v>302.31</v>
      </c>
      <c r="Q3365" s="10" t="s">
        <v>8315</v>
      </c>
      <c r="R3365" t="s">
        <v>8316</v>
      </c>
      <c r="S3365" s="17">
        <f t="shared" si="257"/>
        <v>41851.771354166667</v>
      </c>
      <c r="T3365" s="15">
        <f t="shared" si="258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s="10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55"/>
        <v>106</v>
      </c>
      <c r="P3366">
        <f t="shared" si="256"/>
        <v>44.14</v>
      </c>
      <c r="Q3366" s="10" t="s">
        <v>8315</v>
      </c>
      <c r="R3366" t="s">
        <v>8316</v>
      </c>
      <c r="S3366" s="17">
        <f t="shared" si="257"/>
        <v>42422.977418981478</v>
      </c>
      <c r="T3366" s="15">
        <f t="shared" si="258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s="10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55"/>
        <v>104</v>
      </c>
      <c r="P3367">
        <f t="shared" si="256"/>
        <v>866.67</v>
      </c>
      <c r="Q3367" s="10" t="s">
        <v>8315</v>
      </c>
      <c r="R3367" t="s">
        <v>8316</v>
      </c>
      <c r="S3367" s="17">
        <f t="shared" si="257"/>
        <v>42321.101759259262</v>
      </c>
      <c r="T3367" s="15">
        <f t="shared" si="258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s="10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55"/>
        <v>221</v>
      </c>
      <c r="P3368">
        <f t="shared" si="256"/>
        <v>61.39</v>
      </c>
      <c r="Q3368" s="10" t="s">
        <v>8315</v>
      </c>
      <c r="R3368" t="s">
        <v>8316</v>
      </c>
      <c r="S3368" s="17">
        <f t="shared" si="257"/>
        <v>42107.067557870367</v>
      </c>
      <c r="T3368" s="15">
        <f t="shared" si="258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s="10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55"/>
        <v>119</v>
      </c>
      <c r="P3369">
        <f t="shared" si="256"/>
        <v>29.67</v>
      </c>
      <c r="Q3369" s="10" t="s">
        <v>8315</v>
      </c>
      <c r="R3369" t="s">
        <v>8316</v>
      </c>
      <c r="S3369" s="17">
        <f t="shared" si="257"/>
        <v>42192.933958333335</v>
      </c>
      <c r="T3369" s="15">
        <f t="shared" si="258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s="1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55"/>
        <v>105</v>
      </c>
      <c r="P3370">
        <f t="shared" si="256"/>
        <v>45.48</v>
      </c>
      <c r="Q3370" s="10" t="s">
        <v>8315</v>
      </c>
      <c r="R3370" t="s">
        <v>8316</v>
      </c>
      <c r="S3370" s="17">
        <f t="shared" si="257"/>
        <v>41969.199756944443</v>
      </c>
      <c r="T3370" s="15">
        <f t="shared" si="258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s="10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55"/>
        <v>104</v>
      </c>
      <c r="P3371">
        <f t="shared" si="256"/>
        <v>96.2</v>
      </c>
      <c r="Q3371" s="10" t="s">
        <v>8315</v>
      </c>
      <c r="R3371" t="s">
        <v>8316</v>
      </c>
      <c r="S3371" s="17">
        <f t="shared" si="257"/>
        <v>42690.041435185187</v>
      </c>
      <c r="T3371" s="15">
        <f t="shared" si="258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s="10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55"/>
        <v>118</v>
      </c>
      <c r="P3372">
        <f t="shared" si="256"/>
        <v>67.92</v>
      </c>
      <c r="Q3372" s="10" t="s">
        <v>8315</v>
      </c>
      <c r="R3372" t="s">
        <v>8316</v>
      </c>
      <c r="S3372" s="17">
        <f t="shared" si="257"/>
        <v>42690.334317129629</v>
      </c>
      <c r="T3372" s="15">
        <f t="shared" si="258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s="10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55"/>
        <v>139</v>
      </c>
      <c r="P3373">
        <f t="shared" si="256"/>
        <v>30.78</v>
      </c>
      <c r="Q3373" s="10" t="s">
        <v>8315</v>
      </c>
      <c r="R3373" t="s">
        <v>8316</v>
      </c>
      <c r="S3373" s="17">
        <f t="shared" si="257"/>
        <v>42312.874594907407</v>
      </c>
      <c r="T3373" s="15">
        <f t="shared" si="258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s="10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55"/>
        <v>104</v>
      </c>
      <c r="P3374">
        <f t="shared" si="256"/>
        <v>38.33</v>
      </c>
      <c r="Q3374" s="10" t="s">
        <v>8315</v>
      </c>
      <c r="R3374" t="s">
        <v>8316</v>
      </c>
      <c r="S3374" s="17">
        <f t="shared" si="257"/>
        <v>41855.548101851848</v>
      </c>
      <c r="T3374" s="15">
        <f t="shared" si="258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s="10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55"/>
        <v>100</v>
      </c>
      <c r="P3375">
        <f t="shared" si="256"/>
        <v>66.83</v>
      </c>
      <c r="Q3375" s="10" t="s">
        <v>8315</v>
      </c>
      <c r="R3375" t="s">
        <v>8316</v>
      </c>
      <c r="S3375" s="17">
        <f t="shared" si="257"/>
        <v>42179.854629629626</v>
      </c>
      <c r="T3375" s="15">
        <f t="shared" si="258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s="10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55"/>
        <v>107</v>
      </c>
      <c r="P3376">
        <f t="shared" si="256"/>
        <v>71.73</v>
      </c>
      <c r="Q3376" s="10" t="s">
        <v>8315</v>
      </c>
      <c r="R3376" t="s">
        <v>8316</v>
      </c>
      <c r="S3376" s="17">
        <f t="shared" si="257"/>
        <v>42275.731666666667</v>
      </c>
      <c r="T3376" s="15">
        <f t="shared" si="258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s="10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55"/>
        <v>100</v>
      </c>
      <c r="P3377">
        <f t="shared" si="256"/>
        <v>176.47</v>
      </c>
      <c r="Q3377" s="10" t="s">
        <v>8315</v>
      </c>
      <c r="R3377" t="s">
        <v>8316</v>
      </c>
      <c r="S3377" s="17">
        <f t="shared" si="257"/>
        <v>41765.610798611109</v>
      </c>
      <c r="T3377" s="15">
        <f t="shared" si="258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s="10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55"/>
        <v>100</v>
      </c>
      <c r="P3378">
        <f t="shared" si="256"/>
        <v>421.11</v>
      </c>
      <c r="Q3378" s="10" t="s">
        <v>8315</v>
      </c>
      <c r="R3378" t="s">
        <v>8316</v>
      </c>
      <c r="S3378" s="17">
        <f t="shared" si="257"/>
        <v>42059.701319444444</v>
      </c>
      <c r="T3378" s="15">
        <f t="shared" si="258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s="10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55"/>
        <v>101</v>
      </c>
      <c r="P3379">
        <f t="shared" si="256"/>
        <v>104.99</v>
      </c>
      <c r="Q3379" s="10" t="s">
        <v>8315</v>
      </c>
      <c r="R3379" t="s">
        <v>8316</v>
      </c>
      <c r="S3379" s="17">
        <f t="shared" si="257"/>
        <v>42053.732627314821</v>
      </c>
      <c r="T3379" s="15">
        <f t="shared" si="258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s="1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55"/>
        <v>108</v>
      </c>
      <c r="P3380">
        <f t="shared" si="256"/>
        <v>28.19</v>
      </c>
      <c r="Q3380" s="10" t="s">
        <v>8315</v>
      </c>
      <c r="R3380" t="s">
        <v>8316</v>
      </c>
      <c r="S3380" s="17">
        <f t="shared" si="257"/>
        <v>41858.355393518519</v>
      </c>
      <c r="T3380" s="15">
        <f t="shared" si="258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s="10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55"/>
        <v>104</v>
      </c>
      <c r="P3381">
        <f t="shared" si="256"/>
        <v>54.55</v>
      </c>
      <c r="Q3381" s="10" t="s">
        <v>8315</v>
      </c>
      <c r="R3381" t="s">
        <v>8316</v>
      </c>
      <c r="S3381" s="17">
        <f t="shared" si="257"/>
        <v>42225.513888888891</v>
      </c>
      <c r="T3381" s="15">
        <f t="shared" si="258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s="10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55"/>
        <v>104</v>
      </c>
      <c r="P3382">
        <f t="shared" si="256"/>
        <v>111.89</v>
      </c>
      <c r="Q3382" s="10" t="s">
        <v>8315</v>
      </c>
      <c r="R3382" t="s">
        <v>8316</v>
      </c>
      <c r="S3382" s="17">
        <f t="shared" si="257"/>
        <v>41937.95344907407</v>
      </c>
      <c r="T3382" s="15">
        <f t="shared" si="258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s="10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55"/>
        <v>102</v>
      </c>
      <c r="P3383">
        <f t="shared" si="256"/>
        <v>85.21</v>
      </c>
      <c r="Q3383" s="10" t="s">
        <v>8315</v>
      </c>
      <c r="R3383" t="s">
        <v>8316</v>
      </c>
      <c r="S3383" s="17">
        <f t="shared" si="257"/>
        <v>42044.184988425928</v>
      </c>
      <c r="T3383" s="15">
        <f t="shared" si="258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s="10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55"/>
        <v>101</v>
      </c>
      <c r="P3384">
        <f t="shared" si="256"/>
        <v>76.650000000000006</v>
      </c>
      <c r="Q3384" s="10" t="s">
        <v>8315</v>
      </c>
      <c r="R3384" t="s">
        <v>8316</v>
      </c>
      <c r="S3384" s="17">
        <f t="shared" si="257"/>
        <v>42559.431203703702</v>
      </c>
      <c r="T3384" s="15">
        <f t="shared" si="258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s="10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55"/>
        <v>112</v>
      </c>
      <c r="P3385">
        <f t="shared" si="256"/>
        <v>65.17</v>
      </c>
      <c r="Q3385" s="10" t="s">
        <v>8315</v>
      </c>
      <c r="R3385" t="s">
        <v>8316</v>
      </c>
      <c r="S3385" s="17">
        <f t="shared" si="257"/>
        <v>42524.782638888893</v>
      </c>
      <c r="T3385" s="15">
        <f t="shared" si="258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s="10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55"/>
        <v>100</v>
      </c>
      <c r="P3386">
        <f t="shared" si="256"/>
        <v>93.76</v>
      </c>
      <c r="Q3386" s="10" t="s">
        <v>8315</v>
      </c>
      <c r="R3386" t="s">
        <v>8316</v>
      </c>
      <c r="S3386" s="17">
        <f t="shared" si="257"/>
        <v>42292.087592592594</v>
      </c>
      <c r="T3386" s="15">
        <f t="shared" si="258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s="10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55"/>
        <v>100</v>
      </c>
      <c r="P3387">
        <f t="shared" si="256"/>
        <v>133.33000000000001</v>
      </c>
      <c r="Q3387" s="10" t="s">
        <v>8315</v>
      </c>
      <c r="R3387" t="s">
        <v>8316</v>
      </c>
      <c r="S3387" s="17">
        <f t="shared" si="257"/>
        <v>41953.8675</v>
      </c>
      <c r="T3387" s="15">
        <f t="shared" si="258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s="10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55"/>
        <v>105</v>
      </c>
      <c r="P3388">
        <f t="shared" si="256"/>
        <v>51.22</v>
      </c>
      <c r="Q3388" s="10" t="s">
        <v>8315</v>
      </c>
      <c r="R3388" t="s">
        <v>8316</v>
      </c>
      <c r="S3388" s="17">
        <f t="shared" si="257"/>
        <v>41946.644745370373</v>
      </c>
      <c r="T3388" s="15">
        <f t="shared" si="258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s="10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55"/>
        <v>117</v>
      </c>
      <c r="P3389">
        <f t="shared" si="256"/>
        <v>100.17</v>
      </c>
      <c r="Q3389" s="10" t="s">
        <v>8315</v>
      </c>
      <c r="R3389" t="s">
        <v>8316</v>
      </c>
      <c r="S3389" s="17">
        <f t="shared" si="257"/>
        <v>41947.762592592589</v>
      </c>
      <c r="T3389" s="15">
        <f t="shared" si="258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s="1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55"/>
        <v>104</v>
      </c>
      <c r="P3390">
        <f t="shared" si="256"/>
        <v>34.6</v>
      </c>
      <c r="Q3390" s="10" t="s">
        <v>8315</v>
      </c>
      <c r="R3390" t="s">
        <v>8316</v>
      </c>
      <c r="S3390" s="17">
        <f t="shared" si="257"/>
        <v>42143.461122685185</v>
      </c>
      <c r="T3390" s="15">
        <f t="shared" si="258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s="10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55"/>
        <v>115</v>
      </c>
      <c r="P3391">
        <f t="shared" si="256"/>
        <v>184.68</v>
      </c>
      <c r="Q3391" s="10" t="s">
        <v>8315</v>
      </c>
      <c r="R3391" t="s">
        <v>8316</v>
      </c>
      <c r="S3391" s="17">
        <f t="shared" si="257"/>
        <v>42494.563449074078</v>
      </c>
      <c r="T3391" s="15">
        <f t="shared" si="258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s="10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55"/>
        <v>102</v>
      </c>
      <c r="P3392">
        <f t="shared" si="256"/>
        <v>69.819999999999993</v>
      </c>
      <c r="Q3392" s="10" t="s">
        <v>8315</v>
      </c>
      <c r="R3392" t="s">
        <v>8316</v>
      </c>
      <c r="S3392" s="17">
        <f t="shared" si="257"/>
        <v>41815.774826388886</v>
      </c>
      <c r="T3392" s="15">
        <f t="shared" si="258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s="10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55"/>
        <v>223</v>
      </c>
      <c r="P3393">
        <f t="shared" si="256"/>
        <v>61.94</v>
      </c>
      <c r="Q3393" s="10" t="s">
        <v>8315</v>
      </c>
      <c r="R3393" t="s">
        <v>8316</v>
      </c>
      <c r="S3393" s="17">
        <f t="shared" si="257"/>
        <v>41830.545694444445</v>
      </c>
      <c r="T3393" s="15">
        <f t="shared" si="258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s="10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55"/>
        <v>100</v>
      </c>
      <c r="P3394">
        <f t="shared" si="256"/>
        <v>41.67</v>
      </c>
      <c r="Q3394" s="10" t="s">
        <v>8315</v>
      </c>
      <c r="R3394" t="s">
        <v>8316</v>
      </c>
      <c r="S3394" s="17">
        <f t="shared" si="257"/>
        <v>42446.845543981486</v>
      </c>
      <c r="T3394" s="15">
        <f t="shared" si="258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s="10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59">ROUND(E3395/D3395*100,0)</f>
        <v>106</v>
      </c>
      <c r="P3395">
        <f t="shared" ref="P3395:P3458" si="260">IFERROR(ROUND(E3395/L3395,2),0)</f>
        <v>36.07</v>
      </c>
      <c r="Q3395" s="10" t="s">
        <v>8315</v>
      </c>
      <c r="R3395" t="s">
        <v>8316</v>
      </c>
      <c r="S3395" s="17">
        <f t="shared" ref="S3395:S3458" si="261">(((J3395/60)/60)/24)+DATE(1970,1,1)</f>
        <v>41923.921643518523</v>
      </c>
      <c r="T3395" s="15">
        <f t="shared" ref="T3395:T3458" si="262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s="10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59"/>
        <v>142</v>
      </c>
      <c r="P3396">
        <f t="shared" si="260"/>
        <v>29</v>
      </c>
      <c r="Q3396" s="10" t="s">
        <v>8315</v>
      </c>
      <c r="R3396" t="s">
        <v>8316</v>
      </c>
      <c r="S3396" s="17">
        <f t="shared" si="261"/>
        <v>41817.59542824074</v>
      </c>
      <c r="T3396" s="15">
        <f t="shared" si="262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s="10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59"/>
        <v>184</v>
      </c>
      <c r="P3397">
        <f t="shared" si="260"/>
        <v>24.21</v>
      </c>
      <c r="Q3397" s="10" t="s">
        <v>8315</v>
      </c>
      <c r="R3397" t="s">
        <v>8316</v>
      </c>
      <c r="S3397" s="17">
        <f t="shared" si="261"/>
        <v>42140.712314814817</v>
      </c>
      <c r="T3397" s="15">
        <f t="shared" si="262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s="10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59"/>
        <v>104</v>
      </c>
      <c r="P3398">
        <f t="shared" si="260"/>
        <v>55.89</v>
      </c>
      <c r="Q3398" s="10" t="s">
        <v>8315</v>
      </c>
      <c r="R3398" t="s">
        <v>8316</v>
      </c>
      <c r="S3398" s="17">
        <f t="shared" si="261"/>
        <v>41764.44663194444</v>
      </c>
      <c r="T3398" s="15">
        <f t="shared" si="262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s="10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59"/>
        <v>112</v>
      </c>
      <c r="P3399">
        <f t="shared" si="260"/>
        <v>11.67</v>
      </c>
      <c r="Q3399" s="10" t="s">
        <v>8315</v>
      </c>
      <c r="R3399" t="s">
        <v>8316</v>
      </c>
      <c r="S3399" s="17">
        <f t="shared" si="261"/>
        <v>42378.478344907402</v>
      </c>
      <c r="T3399" s="15">
        <f t="shared" si="262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s="1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59"/>
        <v>111</v>
      </c>
      <c r="P3400">
        <f t="shared" si="260"/>
        <v>68.349999999999994</v>
      </c>
      <c r="Q3400" s="10" t="s">
        <v>8315</v>
      </c>
      <c r="R3400" t="s">
        <v>8316</v>
      </c>
      <c r="S3400" s="17">
        <f t="shared" si="261"/>
        <v>41941.75203703704</v>
      </c>
      <c r="T3400" s="15">
        <f t="shared" si="262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s="10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59"/>
        <v>104</v>
      </c>
      <c r="P3401">
        <f t="shared" si="260"/>
        <v>27.07</v>
      </c>
      <c r="Q3401" s="10" t="s">
        <v>8315</v>
      </c>
      <c r="R3401" t="s">
        <v>8316</v>
      </c>
      <c r="S3401" s="17">
        <f t="shared" si="261"/>
        <v>42026.920428240745</v>
      </c>
      <c r="T3401" s="15">
        <f t="shared" si="262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s="10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59"/>
        <v>100</v>
      </c>
      <c r="P3402">
        <f t="shared" si="260"/>
        <v>118.13</v>
      </c>
      <c r="Q3402" s="10" t="s">
        <v>8315</v>
      </c>
      <c r="R3402" t="s">
        <v>8316</v>
      </c>
      <c r="S3402" s="17">
        <f t="shared" si="261"/>
        <v>41834.953865740739</v>
      </c>
      <c r="T3402" s="15">
        <f t="shared" si="262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s="10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59"/>
        <v>102</v>
      </c>
      <c r="P3403">
        <f t="shared" si="260"/>
        <v>44.76</v>
      </c>
      <c r="Q3403" s="10" t="s">
        <v>8315</v>
      </c>
      <c r="R3403" t="s">
        <v>8316</v>
      </c>
      <c r="S3403" s="17">
        <f t="shared" si="261"/>
        <v>42193.723912037036</v>
      </c>
      <c r="T3403" s="15">
        <f t="shared" si="262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s="10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59"/>
        <v>110</v>
      </c>
      <c r="P3404">
        <f t="shared" si="260"/>
        <v>99.79</v>
      </c>
      <c r="Q3404" s="10" t="s">
        <v>8315</v>
      </c>
      <c r="R3404" t="s">
        <v>8316</v>
      </c>
      <c r="S3404" s="17">
        <f t="shared" si="261"/>
        <v>42290.61855324074</v>
      </c>
      <c r="T3404" s="15">
        <f t="shared" si="262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s="10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59"/>
        <v>100</v>
      </c>
      <c r="P3405">
        <f t="shared" si="260"/>
        <v>117.65</v>
      </c>
      <c r="Q3405" s="10" t="s">
        <v>8315</v>
      </c>
      <c r="R3405" t="s">
        <v>8316</v>
      </c>
      <c r="S3405" s="17">
        <f t="shared" si="261"/>
        <v>42150.462083333332</v>
      </c>
      <c r="T3405" s="15">
        <f t="shared" si="262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s="10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59"/>
        <v>122</v>
      </c>
      <c r="P3406">
        <f t="shared" si="260"/>
        <v>203.33</v>
      </c>
      <c r="Q3406" s="10" t="s">
        <v>8315</v>
      </c>
      <c r="R3406" t="s">
        <v>8316</v>
      </c>
      <c r="S3406" s="17">
        <f t="shared" si="261"/>
        <v>42152.503495370373</v>
      </c>
      <c r="T3406" s="15">
        <f t="shared" si="262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s="10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59"/>
        <v>138</v>
      </c>
      <c r="P3407">
        <f t="shared" si="260"/>
        <v>28.32</v>
      </c>
      <c r="Q3407" s="10" t="s">
        <v>8315</v>
      </c>
      <c r="R3407" t="s">
        <v>8316</v>
      </c>
      <c r="S3407" s="17">
        <f t="shared" si="261"/>
        <v>42410.017199074078</v>
      </c>
      <c r="T3407" s="15">
        <f t="shared" si="262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s="10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59"/>
        <v>100</v>
      </c>
      <c r="P3408">
        <f t="shared" si="260"/>
        <v>110.23</v>
      </c>
      <c r="Q3408" s="10" t="s">
        <v>8315</v>
      </c>
      <c r="R3408" t="s">
        <v>8316</v>
      </c>
      <c r="S3408" s="17">
        <f t="shared" si="261"/>
        <v>41791.492777777778</v>
      </c>
      <c r="T3408" s="15">
        <f t="shared" si="262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s="10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59"/>
        <v>107</v>
      </c>
      <c r="P3409">
        <f t="shared" si="260"/>
        <v>31.97</v>
      </c>
      <c r="Q3409" s="10" t="s">
        <v>8315</v>
      </c>
      <c r="R3409" t="s">
        <v>8316</v>
      </c>
      <c r="S3409" s="17">
        <f t="shared" si="261"/>
        <v>41796.422326388885</v>
      </c>
      <c r="T3409" s="15">
        <f t="shared" si="262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s="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59"/>
        <v>211</v>
      </c>
      <c r="P3410">
        <f t="shared" si="260"/>
        <v>58.61</v>
      </c>
      <c r="Q3410" s="10" t="s">
        <v>8315</v>
      </c>
      <c r="R3410" t="s">
        <v>8316</v>
      </c>
      <c r="S3410" s="17">
        <f t="shared" si="261"/>
        <v>41808.991944444446</v>
      </c>
      <c r="T3410" s="15">
        <f t="shared" si="262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s="10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59"/>
        <v>124</v>
      </c>
      <c r="P3411">
        <f t="shared" si="260"/>
        <v>29.43</v>
      </c>
      <c r="Q3411" s="10" t="s">
        <v>8315</v>
      </c>
      <c r="R3411" t="s">
        <v>8316</v>
      </c>
      <c r="S3411" s="17">
        <f t="shared" si="261"/>
        <v>42544.814328703709</v>
      </c>
      <c r="T3411" s="15">
        <f t="shared" si="262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s="10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59"/>
        <v>109</v>
      </c>
      <c r="P3412">
        <f t="shared" si="260"/>
        <v>81.38</v>
      </c>
      <c r="Q3412" s="10" t="s">
        <v>8315</v>
      </c>
      <c r="R3412" t="s">
        <v>8316</v>
      </c>
      <c r="S3412" s="17">
        <f t="shared" si="261"/>
        <v>42500.041550925926</v>
      </c>
      <c r="T3412" s="15">
        <f t="shared" si="262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s="10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59"/>
        <v>104</v>
      </c>
      <c r="P3413">
        <f t="shared" si="260"/>
        <v>199.17</v>
      </c>
      <c r="Q3413" s="10" t="s">
        <v>8315</v>
      </c>
      <c r="R3413" t="s">
        <v>8316</v>
      </c>
      <c r="S3413" s="17">
        <f t="shared" si="261"/>
        <v>42265.022824074069</v>
      </c>
      <c r="T3413" s="15">
        <f t="shared" si="262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s="10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59"/>
        <v>100</v>
      </c>
      <c r="P3414">
        <f t="shared" si="260"/>
        <v>115.38</v>
      </c>
      <c r="Q3414" s="10" t="s">
        <v>8315</v>
      </c>
      <c r="R3414" t="s">
        <v>8316</v>
      </c>
      <c r="S3414" s="17">
        <f t="shared" si="261"/>
        <v>41879.959050925929</v>
      </c>
      <c r="T3414" s="15">
        <f t="shared" si="262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s="10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59"/>
        <v>130</v>
      </c>
      <c r="P3415">
        <f t="shared" si="260"/>
        <v>46.43</v>
      </c>
      <c r="Q3415" s="10" t="s">
        <v>8315</v>
      </c>
      <c r="R3415" t="s">
        <v>8316</v>
      </c>
      <c r="S3415" s="17">
        <f t="shared" si="261"/>
        <v>42053.733078703706</v>
      </c>
      <c r="T3415" s="15">
        <f t="shared" si="262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s="10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59"/>
        <v>104</v>
      </c>
      <c r="P3416">
        <f t="shared" si="260"/>
        <v>70.569999999999993</v>
      </c>
      <c r="Q3416" s="10" t="s">
        <v>8315</v>
      </c>
      <c r="R3416" t="s">
        <v>8316</v>
      </c>
      <c r="S3416" s="17">
        <f t="shared" si="261"/>
        <v>42675.832465277781</v>
      </c>
      <c r="T3416" s="15">
        <f t="shared" si="262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s="10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59"/>
        <v>100</v>
      </c>
      <c r="P3417">
        <f t="shared" si="260"/>
        <v>22.22</v>
      </c>
      <c r="Q3417" s="10" t="s">
        <v>8315</v>
      </c>
      <c r="R3417" t="s">
        <v>8316</v>
      </c>
      <c r="S3417" s="17">
        <f t="shared" si="261"/>
        <v>42467.144166666665</v>
      </c>
      <c r="T3417" s="15">
        <f t="shared" si="262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s="10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59"/>
        <v>120</v>
      </c>
      <c r="P3418">
        <f t="shared" si="260"/>
        <v>159.47</v>
      </c>
      <c r="Q3418" s="10" t="s">
        <v>8315</v>
      </c>
      <c r="R3418" t="s">
        <v>8316</v>
      </c>
      <c r="S3418" s="17">
        <f t="shared" si="261"/>
        <v>42089.412557870368</v>
      </c>
      <c r="T3418" s="15">
        <f t="shared" si="262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s="10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59"/>
        <v>100</v>
      </c>
      <c r="P3419">
        <f t="shared" si="260"/>
        <v>37.78</v>
      </c>
      <c r="Q3419" s="10" t="s">
        <v>8315</v>
      </c>
      <c r="R3419" t="s">
        <v>8316</v>
      </c>
      <c r="S3419" s="17">
        <f t="shared" si="261"/>
        <v>41894.91375</v>
      </c>
      <c r="T3419" s="15">
        <f t="shared" si="262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s="1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59"/>
        <v>101</v>
      </c>
      <c r="P3420">
        <f t="shared" si="260"/>
        <v>72.05</v>
      </c>
      <c r="Q3420" s="10" t="s">
        <v>8315</v>
      </c>
      <c r="R3420" t="s">
        <v>8316</v>
      </c>
      <c r="S3420" s="17">
        <f t="shared" si="261"/>
        <v>41752.83457175926</v>
      </c>
      <c r="T3420" s="15">
        <f t="shared" si="262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s="10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59"/>
        <v>107</v>
      </c>
      <c r="P3421">
        <f t="shared" si="260"/>
        <v>63.7</v>
      </c>
      <c r="Q3421" s="10" t="s">
        <v>8315</v>
      </c>
      <c r="R3421" t="s">
        <v>8316</v>
      </c>
      <c r="S3421" s="17">
        <f t="shared" si="261"/>
        <v>42448.821585648147</v>
      </c>
      <c r="T3421" s="15">
        <f t="shared" si="262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s="10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59"/>
        <v>138</v>
      </c>
      <c r="P3422">
        <f t="shared" si="260"/>
        <v>28.41</v>
      </c>
      <c r="Q3422" s="10" t="s">
        <v>8315</v>
      </c>
      <c r="R3422" t="s">
        <v>8316</v>
      </c>
      <c r="S3422" s="17">
        <f t="shared" si="261"/>
        <v>42405.090300925927</v>
      </c>
      <c r="T3422" s="15">
        <f t="shared" si="262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s="10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59"/>
        <v>101</v>
      </c>
      <c r="P3423">
        <f t="shared" si="260"/>
        <v>103.21</v>
      </c>
      <c r="Q3423" s="10" t="s">
        <v>8315</v>
      </c>
      <c r="R3423" t="s">
        <v>8316</v>
      </c>
      <c r="S3423" s="17">
        <f t="shared" si="261"/>
        <v>42037.791238425925</v>
      </c>
      <c r="T3423" s="15">
        <f t="shared" si="262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s="10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59"/>
        <v>109</v>
      </c>
      <c r="P3424">
        <f t="shared" si="260"/>
        <v>71.150000000000006</v>
      </c>
      <c r="Q3424" s="10" t="s">
        <v>8315</v>
      </c>
      <c r="R3424" t="s">
        <v>8316</v>
      </c>
      <c r="S3424" s="17">
        <f t="shared" si="261"/>
        <v>42323.562222222223</v>
      </c>
      <c r="T3424" s="15">
        <f t="shared" si="262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s="10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59"/>
        <v>140</v>
      </c>
      <c r="P3425">
        <f t="shared" si="260"/>
        <v>35</v>
      </c>
      <c r="Q3425" s="10" t="s">
        <v>8315</v>
      </c>
      <c r="R3425" t="s">
        <v>8316</v>
      </c>
      <c r="S3425" s="17">
        <f t="shared" si="261"/>
        <v>42088.911354166667</v>
      </c>
      <c r="T3425" s="15">
        <f t="shared" si="262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s="10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59"/>
        <v>104</v>
      </c>
      <c r="P3426">
        <f t="shared" si="260"/>
        <v>81.78</v>
      </c>
      <c r="Q3426" s="10" t="s">
        <v>8315</v>
      </c>
      <c r="R3426" t="s">
        <v>8316</v>
      </c>
      <c r="S3426" s="17">
        <f t="shared" si="261"/>
        <v>42018.676898148144</v>
      </c>
      <c r="T3426" s="15">
        <f t="shared" si="262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s="10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59"/>
        <v>103</v>
      </c>
      <c r="P3427">
        <f t="shared" si="260"/>
        <v>297.02999999999997</v>
      </c>
      <c r="Q3427" s="10" t="s">
        <v>8315</v>
      </c>
      <c r="R3427" t="s">
        <v>8316</v>
      </c>
      <c r="S3427" s="17">
        <f t="shared" si="261"/>
        <v>41884.617314814815</v>
      </c>
      <c r="T3427" s="15">
        <f t="shared" si="262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s="10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59"/>
        <v>108</v>
      </c>
      <c r="P3428">
        <f t="shared" si="260"/>
        <v>46.61</v>
      </c>
      <c r="Q3428" s="10" t="s">
        <v>8315</v>
      </c>
      <c r="R3428" t="s">
        <v>8316</v>
      </c>
      <c r="S3428" s="17">
        <f t="shared" si="261"/>
        <v>41884.056747685187</v>
      </c>
      <c r="T3428" s="15">
        <f t="shared" si="262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s="10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59"/>
        <v>100</v>
      </c>
      <c r="P3429">
        <f t="shared" si="260"/>
        <v>51.72</v>
      </c>
      <c r="Q3429" s="10" t="s">
        <v>8315</v>
      </c>
      <c r="R3429" t="s">
        <v>8316</v>
      </c>
      <c r="S3429" s="17">
        <f t="shared" si="261"/>
        <v>41792.645277777774</v>
      </c>
      <c r="T3429" s="15">
        <f t="shared" si="262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s="1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59"/>
        <v>103</v>
      </c>
      <c r="P3430">
        <f t="shared" si="260"/>
        <v>40.29</v>
      </c>
      <c r="Q3430" s="10" t="s">
        <v>8315</v>
      </c>
      <c r="R3430" t="s">
        <v>8316</v>
      </c>
      <c r="S3430" s="17">
        <f t="shared" si="261"/>
        <v>42038.720451388886</v>
      </c>
      <c r="T3430" s="15">
        <f t="shared" si="262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s="10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59"/>
        <v>130</v>
      </c>
      <c r="P3431">
        <f t="shared" si="260"/>
        <v>16.25</v>
      </c>
      <c r="Q3431" s="10" t="s">
        <v>8315</v>
      </c>
      <c r="R3431" t="s">
        <v>8316</v>
      </c>
      <c r="S3431" s="17">
        <f t="shared" si="261"/>
        <v>42662.021539351852</v>
      </c>
      <c r="T3431" s="15">
        <f t="shared" si="262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s="10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59"/>
        <v>109</v>
      </c>
      <c r="P3432">
        <f t="shared" si="260"/>
        <v>30.15</v>
      </c>
      <c r="Q3432" s="10" t="s">
        <v>8315</v>
      </c>
      <c r="R3432" t="s">
        <v>8316</v>
      </c>
      <c r="S3432" s="17">
        <f t="shared" si="261"/>
        <v>41820.945613425924</v>
      </c>
      <c r="T3432" s="15">
        <f t="shared" si="262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s="10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59"/>
        <v>100</v>
      </c>
      <c r="P3433">
        <f t="shared" si="260"/>
        <v>95.24</v>
      </c>
      <c r="Q3433" s="10" t="s">
        <v>8315</v>
      </c>
      <c r="R3433" t="s">
        <v>8316</v>
      </c>
      <c r="S3433" s="17">
        <f t="shared" si="261"/>
        <v>41839.730937500004</v>
      </c>
      <c r="T3433" s="15">
        <f t="shared" si="262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10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59"/>
        <v>110</v>
      </c>
      <c r="P3434">
        <f t="shared" si="260"/>
        <v>52.21</v>
      </c>
      <c r="Q3434" s="10" t="s">
        <v>8315</v>
      </c>
      <c r="R3434" t="s">
        <v>8316</v>
      </c>
      <c r="S3434" s="17">
        <f t="shared" si="261"/>
        <v>42380.581180555557</v>
      </c>
      <c r="T3434" s="15">
        <f t="shared" si="262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s="10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59"/>
        <v>100</v>
      </c>
      <c r="P3435">
        <f t="shared" si="260"/>
        <v>134.15</v>
      </c>
      <c r="Q3435" s="10" t="s">
        <v>8315</v>
      </c>
      <c r="R3435" t="s">
        <v>8316</v>
      </c>
      <c r="S3435" s="17">
        <f t="shared" si="261"/>
        <v>41776.063136574077</v>
      </c>
      <c r="T3435" s="15">
        <f t="shared" si="262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s="10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59"/>
        <v>106</v>
      </c>
      <c r="P3436">
        <f t="shared" si="260"/>
        <v>62.83</v>
      </c>
      <c r="Q3436" s="10" t="s">
        <v>8315</v>
      </c>
      <c r="R3436" t="s">
        <v>8316</v>
      </c>
      <c r="S3436" s="17">
        <f t="shared" si="261"/>
        <v>41800.380428240744</v>
      </c>
      <c r="T3436" s="15">
        <f t="shared" si="262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s="10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59"/>
        <v>112</v>
      </c>
      <c r="P3437">
        <f t="shared" si="260"/>
        <v>58.95</v>
      </c>
      <c r="Q3437" s="10" t="s">
        <v>8315</v>
      </c>
      <c r="R3437" t="s">
        <v>8316</v>
      </c>
      <c r="S3437" s="17">
        <f t="shared" si="261"/>
        <v>42572.61681712963</v>
      </c>
      <c r="T3437" s="15">
        <f t="shared" si="262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s="10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59"/>
        <v>106</v>
      </c>
      <c r="P3438">
        <f t="shared" si="260"/>
        <v>143.11000000000001</v>
      </c>
      <c r="Q3438" s="10" t="s">
        <v>8315</v>
      </c>
      <c r="R3438" t="s">
        <v>8316</v>
      </c>
      <c r="S3438" s="17">
        <f t="shared" si="261"/>
        <v>41851.541585648149</v>
      </c>
      <c r="T3438" s="15">
        <f t="shared" si="262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s="10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59"/>
        <v>101</v>
      </c>
      <c r="P3439">
        <f t="shared" si="260"/>
        <v>84.17</v>
      </c>
      <c r="Q3439" s="10" t="s">
        <v>8315</v>
      </c>
      <c r="R3439" t="s">
        <v>8316</v>
      </c>
      <c r="S3439" s="17">
        <f t="shared" si="261"/>
        <v>42205.710879629631</v>
      </c>
      <c r="T3439" s="15">
        <f t="shared" si="262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s="1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59"/>
        <v>104</v>
      </c>
      <c r="P3440">
        <f t="shared" si="260"/>
        <v>186.07</v>
      </c>
      <c r="Q3440" s="10" t="s">
        <v>8315</v>
      </c>
      <c r="R3440" t="s">
        <v>8316</v>
      </c>
      <c r="S3440" s="17">
        <f t="shared" si="261"/>
        <v>42100.927858796291</v>
      </c>
      <c r="T3440" s="15">
        <f t="shared" si="262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s="10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59"/>
        <v>135</v>
      </c>
      <c r="P3441">
        <f t="shared" si="260"/>
        <v>89.79</v>
      </c>
      <c r="Q3441" s="10" t="s">
        <v>8315</v>
      </c>
      <c r="R3441" t="s">
        <v>8316</v>
      </c>
      <c r="S3441" s="17">
        <f t="shared" si="261"/>
        <v>42374.911226851851</v>
      </c>
      <c r="T3441" s="15">
        <f t="shared" si="262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s="10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59"/>
        <v>105</v>
      </c>
      <c r="P3442">
        <f t="shared" si="260"/>
        <v>64.16</v>
      </c>
      <c r="Q3442" s="10" t="s">
        <v>8315</v>
      </c>
      <c r="R3442" t="s">
        <v>8316</v>
      </c>
      <c r="S3442" s="17">
        <f t="shared" si="261"/>
        <v>41809.12300925926</v>
      </c>
      <c r="T3442" s="15">
        <f t="shared" si="262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s="10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59"/>
        <v>103</v>
      </c>
      <c r="P3443">
        <f t="shared" si="260"/>
        <v>59.65</v>
      </c>
      <c r="Q3443" s="10" t="s">
        <v>8315</v>
      </c>
      <c r="R3443" t="s">
        <v>8316</v>
      </c>
      <c r="S3443" s="17">
        <f t="shared" si="261"/>
        <v>42294.429641203707</v>
      </c>
      <c r="T3443" s="15">
        <f t="shared" si="262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s="10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59"/>
        <v>100</v>
      </c>
      <c r="P3444">
        <f t="shared" si="260"/>
        <v>31.25</v>
      </c>
      <c r="Q3444" s="10" t="s">
        <v>8315</v>
      </c>
      <c r="R3444" t="s">
        <v>8316</v>
      </c>
      <c r="S3444" s="17">
        <f t="shared" si="261"/>
        <v>42124.841111111105</v>
      </c>
      <c r="T3444" s="15">
        <f t="shared" si="262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s="10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59"/>
        <v>186</v>
      </c>
      <c r="P3445">
        <f t="shared" si="260"/>
        <v>41.22</v>
      </c>
      <c r="Q3445" s="10" t="s">
        <v>8315</v>
      </c>
      <c r="R3445" t="s">
        <v>8316</v>
      </c>
      <c r="S3445" s="17">
        <f t="shared" si="261"/>
        <v>41861.524837962963</v>
      </c>
      <c r="T3445" s="15">
        <f t="shared" si="262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s="10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59"/>
        <v>289</v>
      </c>
      <c r="P3446">
        <f t="shared" si="260"/>
        <v>43.35</v>
      </c>
      <c r="Q3446" s="10" t="s">
        <v>8315</v>
      </c>
      <c r="R3446" t="s">
        <v>8316</v>
      </c>
      <c r="S3446" s="17">
        <f t="shared" si="261"/>
        <v>42521.291504629626</v>
      </c>
      <c r="T3446" s="15">
        <f t="shared" si="262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s="10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59"/>
        <v>100</v>
      </c>
      <c r="P3447">
        <f t="shared" si="260"/>
        <v>64.52</v>
      </c>
      <c r="Q3447" s="10" t="s">
        <v>8315</v>
      </c>
      <c r="R3447" t="s">
        <v>8316</v>
      </c>
      <c r="S3447" s="17">
        <f t="shared" si="261"/>
        <v>42272.530509259261</v>
      </c>
      <c r="T3447" s="15">
        <f t="shared" si="262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s="10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59"/>
        <v>108</v>
      </c>
      <c r="P3448">
        <f t="shared" si="260"/>
        <v>43.28</v>
      </c>
      <c r="Q3448" s="10" t="s">
        <v>8315</v>
      </c>
      <c r="R3448" t="s">
        <v>8316</v>
      </c>
      <c r="S3448" s="17">
        <f t="shared" si="261"/>
        <v>42016.832465277781</v>
      </c>
      <c r="T3448" s="15">
        <f t="shared" si="262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s="10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59"/>
        <v>108</v>
      </c>
      <c r="P3449">
        <f t="shared" si="260"/>
        <v>77</v>
      </c>
      <c r="Q3449" s="10" t="s">
        <v>8315</v>
      </c>
      <c r="R3449" t="s">
        <v>8316</v>
      </c>
      <c r="S3449" s="17">
        <f t="shared" si="261"/>
        <v>42402.889027777783</v>
      </c>
      <c r="T3449" s="15">
        <f t="shared" si="262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s="1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59"/>
        <v>110</v>
      </c>
      <c r="P3450">
        <f t="shared" si="260"/>
        <v>51.22</v>
      </c>
      <c r="Q3450" s="10" t="s">
        <v>8315</v>
      </c>
      <c r="R3450" t="s">
        <v>8316</v>
      </c>
      <c r="S3450" s="17">
        <f t="shared" si="261"/>
        <v>41960.119085648148</v>
      </c>
      <c r="T3450" s="15">
        <f t="shared" si="262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s="10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59"/>
        <v>171</v>
      </c>
      <c r="P3451">
        <f t="shared" si="260"/>
        <v>68.25</v>
      </c>
      <c r="Q3451" s="10" t="s">
        <v>8315</v>
      </c>
      <c r="R3451" t="s">
        <v>8316</v>
      </c>
      <c r="S3451" s="17">
        <f t="shared" si="261"/>
        <v>42532.052523148144</v>
      </c>
      <c r="T3451" s="15">
        <f t="shared" si="262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s="10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59"/>
        <v>152</v>
      </c>
      <c r="P3452">
        <f t="shared" si="260"/>
        <v>19.489999999999998</v>
      </c>
      <c r="Q3452" s="10" t="s">
        <v>8315</v>
      </c>
      <c r="R3452" t="s">
        <v>8316</v>
      </c>
      <c r="S3452" s="17">
        <f t="shared" si="261"/>
        <v>42036.704525462963</v>
      </c>
      <c r="T3452" s="15">
        <f t="shared" si="262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s="10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59"/>
        <v>101</v>
      </c>
      <c r="P3453">
        <f t="shared" si="260"/>
        <v>41.13</v>
      </c>
      <c r="Q3453" s="10" t="s">
        <v>8315</v>
      </c>
      <c r="R3453" t="s">
        <v>8316</v>
      </c>
      <c r="S3453" s="17">
        <f t="shared" si="261"/>
        <v>42088.723692129628</v>
      </c>
      <c r="T3453" s="15">
        <f t="shared" si="262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s="10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59"/>
        <v>153</v>
      </c>
      <c r="P3454">
        <f t="shared" si="260"/>
        <v>41.41</v>
      </c>
      <c r="Q3454" s="10" t="s">
        <v>8315</v>
      </c>
      <c r="R3454" t="s">
        <v>8316</v>
      </c>
      <c r="S3454" s="17">
        <f t="shared" si="261"/>
        <v>41820.639189814814</v>
      </c>
      <c r="T3454" s="15">
        <f t="shared" si="262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s="10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59"/>
        <v>128</v>
      </c>
      <c r="P3455">
        <f t="shared" si="260"/>
        <v>27.5</v>
      </c>
      <c r="Q3455" s="10" t="s">
        <v>8315</v>
      </c>
      <c r="R3455" t="s">
        <v>8316</v>
      </c>
      <c r="S3455" s="17">
        <f t="shared" si="261"/>
        <v>42535.97865740741</v>
      </c>
      <c r="T3455" s="15">
        <f t="shared" si="262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s="10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59"/>
        <v>101</v>
      </c>
      <c r="P3456">
        <f t="shared" si="260"/>
        <v>33.57</v>
      </c>
      <c r="Q3456" s="10" t="s">
        <v>8315</v>
      </c>
      <c r="R3456" t="s">
        <v>8316</v>
      </c>
      <c r="S3456" s="17">
        <f t="shared" si="261"/>
        <v>41821.698599537034</v>
      </c>
      <c r="T3456" s="15">
        <f t="shared" si="262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s="10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59"/>
        <v>101</v>
      </c>
      <c r="P3457">
        <f t="shared" si="260"/>
        <v>145.87</v>
      </c>
      <c r="Q3457" s="10" t="s">
        <v>8315</v>
      </c>
      <c r="R3457" t="s">
        <v>8316</v>
      </c>
      <c r="S3457" s="17">
        <f t="shared" si="261"/>
        <v>42626.7503125</v>
      </c>
      <c r="T3457" s="15">
        <f t="shared" si="262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s="10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59"/>
        <v>191</v>
      </c>
      <c r="P3458">
        <f t="shared" si="260"/>
        <v>358.69</v>
      </c>
      <c r="Q3458" s="10" t="s">
        <v>8315</v>
      </c>
      <c r="R3458" t="s">
        <v>8316</v>
      </c>
      <c r="S3458" s="17">
        <f t="shared" si="261"/>
        <v>41821.205636574072</v>
      </c>
      <c r="T3458" s="15">
        <f t="shared" si="262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s="10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63">ROUND(E3459/D3459*100,0)</f>
        <v>140</v>
      </c>
      <c r="P3459">
        <f t="shared" ref="P3459:P3522" si="264">IFERROR(ROUND(E3459/L3459,2),0)</f>
        <v>50.98</v>
      </c>
      <c r="Q3459" s="10" t="s">
        <v>8315</v>
      </c>
      <c r="R3459" t="s">
        <v>8316</v>
      </c>
      <c r="S3459" s="17">
        <f t="shared" ref="S3459:S3522" si="265">(((J3459/60)/60)/24)+DATE(1970,1,1)</f>
        <v>42016.706678240742</v>
      </c>
      <c r="T3459" s="15">
        <f t="shared" ref="T3459:T3522" si="266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s="1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63"/>
        <v>124</v>
      </c>
      <c r="P3460">
        <f t="shared" si="264"/>
        <v>45.04</v>
      </c>
      <c r="Q3460" s="10" t="s">
        <v>8315</v>
      </c>
      <c r="R3460" t="s">
        <v>8316</v>
      </c>
      <c r="S3460" s="17">
        <f t="shared" si="265"/>
        <v>42011.202581018515</v>
      </c>
      <c r="T3460" s="15">
        <f t="shared" si="266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s="10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63"/>
        <v>126</v>
      </c>
      <c r="P3461">
        <f t="shared" si="264"/>
        <v>17.53</v>
      </c>
      <c r="Q3461" s="10" t="s">
        <v>8315</v>
      </c>
      <c r="R3461" t="s">
        <v>8316</v>
      </c>
      <c r="S3461" s="17">
        <f t="shared" si="265"/>
        <v>42480.479861111111</v>
      </c>
      <c r="T3461" s="15">
        <f t="shared" si="266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s="10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63"/>
        <v>190</v>
      </c>
      <c r="P3462">
        <f t="shared" si="264"/>
        <v>50</v>
      </c>
      <c r="Q3462" s="10" t="s">
        <v>8315</v>
      </c>
      <c r="R3462" t="s">
        <v>8316</v>
      </c>
      <c r="S3462" s="17">
        <f t="shared" si="265"/>
        <v>41852.527222222219</v>
      </c>
      <c r="T3462" s="15">
        <f t="shared" si="266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s="10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63"/>
        <v>139</v>
      </c>
      <c r="P3463">
        <f t="shared" si="264"/>
        <v>57.92</v>
      </c>
      <c r="Q3463" s="10" t="s">
        <v>8315</v>
      </c>
      <c r="R3463" t="s">
        <v>8316</v>
      </c>
      <c r="S3463" s="17">
        <f t="shared" si="265"/>
        <v>42643.632858796293</v>
      </c>
      <c r="T3463" s="15">
        <f t="shared" si="266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s="10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63"/>
        <v>202</v>
      </c>
      <c r="P3464">
        <f t="shared" si="264"/>
        <v>29.71</v>
      </c>
      <c r="Q3464" s="10" t="s">
        <v>8315</v>
      </c>
      <c r="R3464" t="s">
        <v>8316</v>
      </c>
      <c r="S3464" s="17">
        <f t="shared" si="265"/>
        <v>42179.898472222223</v>
      </c>
      <c r="T3464" s="15">
        <f t="shared" si="266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s="10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63"/>
        <v>103</v>
      </c>
      <c r="P3465">
        <f t="shared" si="264"/>
        <v>90.68</v>
      </c>
      <c r="Q3465" s="10" t="s">
        <v>8315</v>
      </c>
      <c r="R3465" t="s">
        <v>8316</v>
      </c>
      <c r="S3465" s="17">
        <f t="shared" si="265"/>
        <v>42612.918807870374</v>
      </c>
      <c r="T3465" s="15">
        <f t="shared" si="266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s="10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63"/>
        <v>102</v>
      </c>
      <c r="P3466">
        <f t="shared" si="264"/>
        <v>55.01</v>
      </c>
      <c r="Q3466" s="10" t="s">
        <v>8315</v>
      </c>
      <c r="R3466" t="s">
        <v>8316</v>
      </c>
      <c r="S3466" s="17">
        <f t="shared" si="265"/>
        <v>42575.130057870367</v>
      </c>
      <c r="T3466" s="15">
        <f t="shared" si="266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s="10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63"/>
        <v>103</v>
      </c>
      <c r="P3467">
        <f t="shared" si="264"/>
        <v>57.22</v>
      </c>
      <c r="Q3467" s="10" t="s">
        <v>8315</v>
      </c>
      <c r="R3467" t="s">
        <v>8316</v>
      </c>
      <c r="S3467" s="17">
        <f t="shared" si="265"/>
        <v>42200.625833333332</v>
      </c>
      <c r="T3467" s="15">
        <f t="shared" si="266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s="10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63"/>
        <v>127</v>
      </c>
      <c r="P3468">
        <f t="shared" si="264"/>
        <v>72.95</v>
      </c>
      <c r="Q3468" s="10" t="s">
        <v>8315</v>
      </c>
      <c r="R3468" t="s">
        <v>8316</v>
      </c>
      <c r="S3468" s="17">
        <f t="shared" si="265"/>
        <v>42420.019097222219</v>
      </c>
      <c r="T3468" s="15">
        <f t="shared" si="266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s="10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63"/>
        <v>101</v>
      </c>
      <c r="P3469">
        <f t="shared" si="264"/>
        <v>64.47</v>
      </c>
      <c r="Q3469" s="10" t="s">
        <v>8315</v>
      </c>
      <c r="R3469" t="s">
        <v>8316</v>
      </c>
      <c r="S3469" s="17">
        <f t="shared" si="265"/>
        <v>42053.671666666662</v>
      </c>
      <c r="T3469" s="15">
        <f t="shared" si="266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s="1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63"/>
        <v>122</v>
      </c>
      <c r="P3470">
        <f t="shared" si="264"/>
        <v>716.35</v>
      </c>
      <c r="Q3470" s="10" t="s">
        <v>8315</v>
      </c>
      <c r="R3470" t="s">
        <v>8316</v>
      </c>
      <c r="S3470" s="17">
        <f t="shared" si="265"/>
        <v>42605.765381944439</v>
      </c>
      <c r="T3470" s="15">
        <f t="shared" si="266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s="10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63"/>
        <v>113</v>
      </c>
      <c r="P3471">
        <f t="shared" si="264"/>
        <v>50.4</v>
      </c>
      <c r="Q3471" s="10" t="s">
        <v>8315</v>
      </c>
      <c r="R3471" t="s">
        <v>8316</v>
      </c>
      <c r="S3471" s="17">
        <f t="shared" si="265"/>
        <v>42458.641724537039</v>
      </c>
      <c r="T3471" s="15">
        <f t="shared" si="266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s="10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63"/>
        <v>150</v>
      </c>
      <c r="P3472">
        <f t="shared" si="264"/>
        <v>41.67</v>
      </c>
      <c r="Q3472" s="10" t="s">
        <v>8315</v>
      </c>
      <c r="R3472" t="s">
        <v>8316</v>
      </c>
      <c r="S3472" s="17">
        <f t="shared" si="265"/>
        <v>42529.022013888884</v>
      </c>
      <c r="T3472" s="15">
        <f t="shared" si="266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s="10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63"/>
        <v>215</v>
      </c>
      <c r="P3473">
        <f t="shared" si="264"/>
        <v>35.770000000000003</v>
      </c>
      <c r="Q3473" s="10" t="s">
        <v>8315</v>
      </c>
      <c r="R3473" t="s">
        <v>8316</v>
      </c>
      <c r="S3473" s="17">
        <f t="shared" si="265"/>
        <v>41841.820486111108</v>
      </c>
      <c r="T3473" s="15">
        <f t="shared" si="266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s="10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63"/>
        <v>102</v>
      </c>
      <c r="P3474">
        <f t="shared" si="264"/>
        <v>88.74</v>
      </c>
      <c r="Q3474" s="10" t="s">
        <v>8315</v>
      </c>
      <c r="R3474" t="s">
        <v>8316</v>
      </c>
      <c r="S3474" s="17">
        <f t="shared" si="265"/>
        <v>41928.170497685183</v>
      </c>
      <c r="T3474" s="15">
        <f t="shared" si="266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s="10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63"/>
        <v>100</v>
      </c>
      <c r="P3475">
        <f t="shared" si="264"/>
        <v>148.47999999999999</v>
      </c>
      <c r="Q3475" s="10" t="s">
        <v>8315</v>
      </c>
      <c r="R3475" t="s">
        <v>8316</v>
      </c>
      <c r="S3475" s="17">
        <f t="shared" si="265"/>
        <v>42062.834444444445</v>
      </c>
      <c r="T3475" s="15">
        <f t="shared" si="266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s="10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63"/>
        <v>101</v>
      </c>
      <c r="P3476">
        <f t="shared" si="264"/>
        <v>51.79</v>
      </c>
      <c r="Q3476" s="10" t="s">
        <v>8315</v>
      </c>
      <c r="R3476" t="s">
        <v>8316</v>
      </c>
      <c r="S3476" s="17">
        <f t="shared" si="265"/>
        <v>42541.501516203702</v>
      </c>
      <c r="T3476" s="15">
        <f t="shared" si="266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s="10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63"/>
        <v>113</v>
      </c>
      <c r="P3477">
        <f t="shared" si="264"/>
        <v>20</v>
      </c>
      <c r="Q3477" s="10" t="s">
        <v>8315</v>
      </c>
      <c r="R3477" t="s">
        <v>8316</v>
      </c>
      <c r="S3477" s="17">
        <f t="shared" si="265"/>
        <v>41918.880833333329</v>
      </c>
      <c r="T3477" s="15">
        <f t="shared" si="266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s="10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63"/>
        <v>104</v>
      </c>
      <c r="P3478">
        <f t="shared" si="264"/>
        <v>52</v>
      </c>
      <c r="Q3478" s="10" t="s">
        <v>8315</v>
      </c>
      <c r="R3478" t="s">
        <v>8316</v>
      </c>
      <c r="S3478" s="17">
        <f t="shared" si="265"/>
        <v>41921.279976851853</v>
      </c>
      <c r="T3478" s="15">
        <f t="shared" si="266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s="10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63"/>
        <v>115</v>
      </c>
      <c r="P3479">
        <f t="shared" si="264"/>
        <v>53.23</v>
      </c>
      <c r="Q3479" s="10" t="s">
        <v>8315</v>
      </c>
      <c r="R3479" t="s">
        <v>8316</v>
      </c>
      <c r="S3479" s="17">
        <f t="shared" si="265"/>
        <v>42128.736608796295</v>
      </c>
      <c r="T3479" s="15">
        <f t="shared" si="266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s="1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63"/>
        <v>113</v>
      </c>
      <c r="P3480">
        <f t="shared" si="264"/>
        <v>39.6</v>
      </c>
      <c r="Q3480" s="10" t="s">
        <v>8315</v>
      </c>
      <c r="R3480" t="s">
        <v>8316</v>
      </c>
      <c r="S3480" s="17">
        <f t="shared" si="265"/>
        <v>42053.916921296302</v>
      </c>
      <c r="T3480" s="15">
        <f t="shared" si="266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s="10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63"/>
        <v>128</v>
      </c>
      <c r="P3481">
        <f t="shared" si="264"/>
        <v>34.25</v>
      </c>
      <c r="Q3481" s="10" t="s">
        <v>8315</v>
      </c>
      <c r="R3481" t="s">
        <v>8316</v>
      </c>
      <c r="S3481" s="17">
        <f t="shared" si="265"/>
        <v>41781.855092592588</v>
      </c>
      <c r="T3481" s="15">
        <f t="shared" si="266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s="10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63"/>
        <v>143</v>
      </c>
      <c r="P3482">
        <f t="shared" si="264"/>
        <v>164.62</v>
      </c>
      <c r="Q3482" s="10" t="s">
        <v>8315</v>
      </c>
      <c r="R3482" t="s">
        <v>8316</v>
      </c>
      <c r="S3482" s="17">
        <f t="shared" si="265"/>
        <v>42171.317442129628</v>
      </c>
      <c r="T3482" s="15">
        <f t="shared" si="266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s="10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63"/>
        <v>119</v>
      </c>
      <c r="P3483">
        <f t="shared" si="264"/>
        <v>125.05</v>
      </c>
      <c r="Q3483" s="10" t="s">
        <v>8315</v>
      </c>
      <c r="R3483" t="s">
        <v>8316</v>
      </c>
      <c r="S3483" s="17">
        <f t="shared" si="265"/>
        <v>41989.24754629629</v>
      </c>
      <c r="T3483" s="15">
        <f t="shared" si="266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s="10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63"/>
        <v>138</v>
      </c>
      <c r="P3484">
        <f t="shared" si="264"/>
        <v>51.88</v>
      </c>
      <c r="Q3484" s="10" t="s">
        <v>8315</v>
      </c>
      <c r="R3484" t="s">
        <v>8316</v>
      </c>
      <c r="S3484" s="17">
        <f t="shared" si="265"/>
        <v>41796.771597222221</v>
      </c>
      <c r="T3484" s="15">
        <f t="shared" si="266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s="10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63"/>
        <v>160</v>
      </c>
      <c r="P3485">
        <f t="shared" si="264"/>
        <v>40.29</v>
      </c>
      <c r="Q3485" s="10" t="s">
        <v>8315</v>
      </c>
      <c r="R3485" t="s">
        <v>8316</v>
      </c>
      <c r="S3485" s="17">
        <f t="shared" si="265"/>
        <v>41793.668761574074</v>
      </c>
      <c r="T3485" s="15">
        <f t="shared" si="266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s="10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63"/>
        <v>114</v>
      </c>
      <c r="P3486">
        <f t="shared" si="264"/>
        <v>64.91</v>
      </c>
      <c r="Q3486" s="10" t="s">
        <v>8315</v>
      </c>
      <c r="R3486" t="s">
        <v>8316</v>
      </c>
      <c r="S3486" s="17">
        <f t="shared" si="265"/>
        <v>42506.760405092587</v>
      </c>
      <c r="T3486" s="15">
        <f t="shared" si="266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s="10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63"/>
        <v>101</v>
      </c>
      <c r="P3487">
        <f t="shared" si="264"/>
        <v>55.33</v>
      </c>
      <c r="Q3487" s="10" t="s">
        <v>8315</v>
      </c>
      <c r="R3487" t="s">
        <v>8316</v>
      </c>
      <c r="S3487" s="17">
        <f t="shared" si="265"/>
        <v>42372.693055555559</v>
      </c>
      <c r="T3487" s="15">
        <f t="shared" si="266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s="10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63"/>
        <v>155</v>
      </c>
      <c r="P3488">
        <f t="shared" si="264"/>
        <v>83.14</v>
      </c>
      <c r="Q3488" s="10" t="s">
        <v>8315</v>
      </c>
      <c r="R3488" t="s">
        <v>8316</v>
      </c>
      <c r="S3488" s="17">
        <f t="shared" si="265"/>
        <v>42126.87501157407</v>
      </c>
      <c r="T3488" s="15">
        <f t="shared" si="266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s="10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63"/>
        <v>128</v>
      </c>
      <c r="P3489">
        <f t="shared" si="264"/>
        <v>38.71</v>
      </c>
      <c r="Q3489" s="10" t="s">
        <v>8315</v>
      </c>
      <c r="R3489" t="s">
        <v>8316</v>
      </c>
      <c r="S3489" s="17">
        <f t="shared" si="265"/>
        <v>42149.940416666665</v>
      </c>
      <c r="T3489" s="15">
        <f t="shared" si="266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s="1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63"/>
        <v>121</v>
      </c>
      <c r="P3490">
        <f t="shared" si="264"/>
        <v>125.38</v>
      </c>
      <c r="Q3490" s="10" t="s">
        <v>8315</v>
      </c>
      <c r="R3490" t="s">
        <v>8316</v>
      </c>
      <c r="S3490" s="17">
        <f t="shared" si="265"/>
        <v>42087.768055555556</v>
      </c>
      <c r="T3490" s="15">
        <f t="shared" si="266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s="10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63"/>
        <v>113</v>
      </c>
      <c r="P3491">
        <f t="shared" si="264"/>
        <v>78.260000000000005</v>
      </c>
      <c r="Q3491" s="10" t="s">
        <v>8315</v>
      </c>
      <c r="R3491" t="s">
        <v>8316</v>
      </c>
      <c r="S3491" s="17">
        <f t="shared" si="265"/>
        <v>41753.635775462964</v>
      </c>
      <c r="T3491" s="15">
        <f t="shared" si="266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s="10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63"/>
        <v>128</v>
      </c>
      <c r="P3492">
        <f t="shared" si="264"/>
        <v>47.22</v>
      </c>
      <c r="Q3492" s="10" t="s">
        <v>8315</v>
      </c>
      <c r="R3492" t="s">
        <v>8316</v>
      </c>
      <c r="S3492" s="17">
        <f t="shared" si="265"/>
        <v>42443.802361111113</v>
      </c>
      <c r="T3492" s="15">
        <f t="shared" si="266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s="10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63"/>
        <v>158</v>
      </c>
      <c r="P3493">
        <f t="shared" si="264"/>
        <v>79.099999999999994</v>
      </c>
      <c r="Q3493" s="10" t="s">
        <v>8315</v>
      </c>
      <c r="R3493" t="s">
        <v>8316</v>
      </c>
      <c r="S3493" s="17">
        <f t="shared" si="265"/>
        <v>42121.249814814815</v>
      </c>
      <c r="T3493" s="15">
        <f t="shared" si="266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s="10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63"/>
        <v>105</v>
      </c>
      <c r="P3494">
        <f t="shared" si="264"/>
        <v>114.29</v>
      </c>
      <c r="Q3494" s="10" t="s">
        <v>8315</v>
      </c>
      <c r="R3494" t="s">
        <v>8316</v>
      </c>
      <c r="S3494" s="17">
        <f t="shared" si="265"/>
        <v>42268.009224537032</v>
      </c>
      <c r="T3494" s="15">
        <f t="shared" si="266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s="10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63"/>
        <v>100</v>
      </c>
      <c r="P3495">
        <f t="shared" si="264"/>
        <v>51.72</v>
      </c>
      <c r="Q3495" s="10" t="s">
        <v>8315</v>
      </c>
      <c r="R3495" t="s">
        <v>8316</v>
      </c>
      <c r="S3495" s="17">
        <f t="shared" si="265"/>
        <v>41848.866157407407</v>
      </c>
      <c r="T3495" s="15">
        <f t="shared" si="266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s="10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63"/>
        <v>100</v>
      </c>
      <c r="P3496">
        <f t="shared" si="264"/>
        <v>30.77</v>
      </c>
      <c r="Q3496" s="10" t="s">
        <v>8315</v>
      </c>
      <c r="R3496" t="s">
        <v>8316</v>
      </c>
      <c r="S3496" s="17">
        <f t="shared" si="265"/>
        <v>42689.214988425927</v>
      </c>
      <c r="T3496" s="15">
        <f t="shared" si="266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s="10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63"/>
        <v>107</v>
      </c>
      <c r="P3497">
        <f t="shared" si="264"/>
        <v>74.209999999999994</v>
      </c>
      <c r="Q3497" s="10" t="s">
        <v>8315</v>
      </c>
      <c r="R3497" t="s">
        <v>8316</v>
      </c>
      <c r="S3497" s="17">
        <f t="shared" si="265"/>
        <v>41915.762835648151</v>
      </c>
      <c r="T3497" s="15">
        <f t="shared" si="266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s="10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63"/>
        <v>124</v>
      </c>
      <c r="P3498">
        <f t="shared" si="264"/>
        <v>47.85</v>
      </c>
      <c r="Q3498" s="10" t="s">
        <v>8315</v>
      </c>
      <c r="R3498" t="s">
        <v>8316</v>
      </c>
      <c r="S3498" s="17">
        <f t="shared" si="265"/>
        <v>42584.846828703703</v>
      </c>
      <c r="T3498" s="15">
        <f t="shared" si="266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s="10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63"/>
        <v>109</v>
      </c>
      <c r="P3499">
        <f t="shared" si="264"/>
        <v>34.409999999999997</v>
      </c>
      <c r="Q3499" s="10" t="s">
        <v>8315</v>
      </c>
      <c r="R3499" t="s">
        <v>8316</v>
      </c>
      <c r="S3499" s="17">
        <f t="shared" si="265"/>
        <v>42511.741944444439</v>
      </c>
      <c r="T3499" s="15">
        <f t="shared" si="266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s="1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63"/>
        <v>102</v>
      </c>
      <c r="P3500">
        <f t="shared" si="264"/>
        <v>40.24</v>
      </c>
      <c r="Q3500" s="10" t="s">
        <v>8315</v>
      </c>
      <c r="R3500" t="s">
        <v>8316</v>
      </c>
      <c r="S3500" s="17">
        <f t="shared" si="265"/>
        <v>42459.15861111111</v>
      </c>
      <c r="T3500" s="15">
        <f t="shared" si="266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s="10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63"/>
        <v>106</v>
      </c>
      <c r="P3501">
        <f t="shared" si="264"/>
        <v>60.29</v>
      </c>
      <c r="Q3501" s="10" t="s">
        <v>8315</v>
      </c>
      <c r="R3501" t="s">
        <v>8316</v>
      </c>
      <c r="S3501" s="17">
        <f t="shared" si="265"/>
        <v>42132.036168981482</v>
      </c>
      <c r="T3501" s="15">
        <f t="shared" si="266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s="10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63"/>
        <v>106</v>
      </c>
      <c r="P3502">
        <f t="shared" si="264"/>
        <v>25.31</v>
      </c>
      <c r="Q3502" s="10" t="s">
        <v>8315</v>
      </c>
      <c r="R3502" t="s">
        <v>8316</v>
      </c>
      <c r="S3502" s="17">
        <f t="shared" si="265"/>
        <v>42419.91942129629</v>
      </c>
      <c r="T3502" s="15">
        <f t="shared" si="266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s="10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63"/>
        <v>101</v>
      </c>
      <c r="P3503">
        <f t="shared" si="264"/>
        <v>35.950000000000003</v>
      </c>
      <c r="Q3503" s="10" t="s">
        <v>8315</v>
      </c>
      <c r="R3503" t="s">
        <v>8316</v>
      </c>
      <c r="S3503" s="17">
        <f t="shared" si="265"/>
        <v>42233.763831018514</v>
      </c>
      <c r="T3503" s="15">
        <f t="shared" si="266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s="10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63"/>
        <v>105</v>
      </c>
      <c r="P3504">
        <f t="shared" si="264"/>
        <v>136</v>
      </c>
      <c r="Q3504" s="10" t="s">
        <v>8315</v>
      </c>
      <c r="R3504" t="s">
        <v>8316</v>
      </c>
      <c r="S3504" s="17">
        <f t="shared" si="265"/>
        <v>42430.839398148149</v>
      </c>
      <c r="T3504" s="15">
        <f t="shared" si="266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s="10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63"/>
        <v>108</v>
      </c>
      <c r="P3505">
        <f t="shared" si="264"/>
        <v>70.760000000000005</v>
      </c>
      <c r="Q3505" s="10" t="s">
        <v>8315</v>
      </c>
      <c r="R3505" t="s">
        <v>8316</v>
      </c>
      <c r="S3505" s="17">
        <f t="shared" si="265"/>
        <v>42545.478333333333</v>
      </c>
      <c r="T3505" s="15">
        <f t="shared" si="266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s="10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63"/>
        <v>100</v>
      </c>
      <c r="P3506">
        <f t="shared" si="264"/>
        <v>125</v>
      </c>
      <c r="Q3506" s="10" t="s">
        <v>8315</v>
      </c>
      <c r="R3506" t="s">
        <v>8316</v>
      </c>
      <c r="S3506" s="17">
        <f t="shared" si="265"/>
        <v>42297.748738425929</v>
      </c>
      <c r="T3506" s="15">
        <f t="shared" si="266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s="10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63"/>
        <v>104</v>
      </c>
      <c r="P3507">
        <f t="shared" si="264"/>
        <v>66.510000000000005</v>
      </c>
      <c r="Q3507" s="10" t="s">
        <v>8315</v>
      </c>
      <c r="R3507" t="s">
        <v>8316</v>
      </c>
      <c r="S3507" s="17">
        <f t="shared" si="265"/>
        <v>41760.935706018521</v>
      </c>
      <c r="T3507" s="15">
        <f t="shared" si="266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s="10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63"/>
        <v>102</v>
      </c>
      <c r="P3508">
        <f t="shared" si="264"/>
        <v>105</v>
      </c>
      <c r="Q3508" s="10" t="s">
        <v>8315</v>
      </c>
      <c r="R3508" t="s">
        <v>8316</v>
      </c>
      <c r="S3508" s="17">
        <f t="shared" si="265"/>
        <v>41829.734259259261</v>
      </c>
      <c r="T3508" s="15">
        <f t="shared" si="266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s="10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63"/>
        <v>104</v>
      </c>
      <c r="P3509">
        <f t="shared" si="264"/>
        <v>145</v>
      </c>
      <c r="Q3509" s="10" t="s">
        <v>8315</v>
      </c>
      <c r="R3509" t="s">
        <v>8316</v>
      </c>
      <c r="S3509" s="17">
        <f t="shared" si="265"/>
        <v>42491.92288194444</v>
      </c>
      <c r="T3509" s="15">
        <f t="shared" si="266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s="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63"/>
        <v>180</v>
      </c>
      <c r="P3510">
        <f t="shared" si="264"/>
        <v>12</v>
      </c>
      <c r="Q3510" s="10" t="s">
        <v>8315</v>
      </c>
      <c r="R3510" t="s">
        <v>8316</v>
      </c>
      <c r="S3510" s="17">
        <f t="shared" si="265"/>
        <v>42477.729780092588</v>
      </c>
      <c r="T3510" s="15">
        <f t="shared" si="266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s="10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63"/>
        <v>106</v>
      </c>
      <c r="P3511">
        <f t="shared" si="264"/>
        <v>96.67</v>
      </c>
      <c r="Q3511" s="10" t="s">
        <v>8315</v>
      </c>
      <c r="R3511" t="s">
        <v>8316</v>
      </c>
      <c r="S3511" s="17">
        <f t="shared" si="265"/>
        <v>41950.859560185185</v>
      </c>
      <c r="T3511" s="15">
        <f t="shared" si="266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s="10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63"/>
        <v>101</v>
      </c>
      <c r="P3512">
        <f t="shared" si="264"/>
        <v>60.33</v>
      </c>
      <c r="Q3512" s="10" t="s">
        <v>8315</v>
      </c>
      <c r="R3512" t="s">
        <v>8316</v>
      </c>
      <c r="S3512" s="17">
        <f t="shared" si="265"/>
        <v>41802.62090277778</v>
      </c>
      <c r="T3512" s="15">
        <f t="shared" si="266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s="10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63"/>
        <v>101</v>
      </c>
      <c r="P3513">
        <f t="shared" si="264"/>
        <v>79.89</v>
      </c>
      <c r="Q3513" s="10" t="s">
        <v>8315</v>
      </c>
      <c r="R3513" t="s">
        <v>8316</v>
      </c>
      <c r="S3513" s="17">
        <f t="shared" si="265"/>
        <v>41927.873784722222</v>
      </c>
      <c r="T3513" s="15">
        <f t="shared" si="266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s="10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63"/>
        <v>100</v>
      </c>
      <c r="P3514">
        <f t="shared" si="264"/>
        <v>58.82</v>
      </c>
      <c r="Q3514" s="10" t="s">
        <v>8315</v>
      </c>
      <c r="R3514" t="s">
        <v>8316</v>
      </c>
      <c r="S3514" s="17">
        <f t="shared" si="265"/>
        <v>42057.536944444444</v>
      </c>
      <c r="T3514" s="15">
        <f t="shared" si="266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s="10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63"/>
        <v>118</v>
      </c>
      <c r="P3515">
        <f t="shared" si="264"/>
        <v>75.34</v>
      </c>
      <c r="Q3515" s="10" t="s">
        <v>8315</v>
      </c>
      <c r="R3515" t="s">
        <v>8316</v>
      </c>
      <c r="S3515" s="17">
        <f t="shared" si="265"/>
        <v>41781.096203703702</v>
      </c>
      <c r="T3515" s="15">
        <f t="shared" si="266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s="10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63"/>
        <v>110</v>
      </c>
      <c r="P3516">
        <f t="shared" si="264"/>
        <v>55</v>
      </c>
      <c r="Q3516" s="10" t="s">
        <v>8315</v>
      </c>
      <c r="R3516" t="s">
        <v>8316</v>
      </c>
      <c r="S3516" s="17">
        <f t="shared" si="265"/>
        <v>42020.846666666665</v>
      </c>
      <c r="T3516" s="15">
        <f t="shared" si="266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s="10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63"/>
        <v>103</v>
      </c>
      <c r="P3517">
        <f t="shared" si="264"/>
        <v>66.959999999999994</v>
      </c>
      <c r="Q3517" s="10" t="s">
        <v>8315</v>
      </c>
      <c r="R3517" t="s">
        <v>8316</v>
      </c>
      <c r="S3517" s="17">
        <f t="shared" si="265"/>
        <v>42125.772812499999</v>
      </c>
      <c r="T3517" s="15">
        <f t="shared" si="266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s="10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63"/>
        <v>100</v>
      </c>
      <c r="P3518">
        <f t="shared" si="264"/>
        <v>227.27</v>
      </c>
      <c r="Q3518" s="10" t="s">
        <v>8315</v>
      </c>
      <c r="R3518" t="s">
        <v>8316</v>
      </c>
      <c r="S3518" s="17">
        <f t="shared" si="265"/>
        <v>41856.010069444441</v>
      </c>
      <c r="T3518" s="15">
        <f t="shared" si="266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s="10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63"/>
        <v>100</v>
      </c>
      <c r="P3519">
        <f t="shared" si="264"/>
        <v>307.69</v>
      </c>
      <c r="Q3519" s="10" t="s">
        <v>8315</v>
      </c>
      <c r="R3519" t="s">
        <v>8316</v>
      </c>
      <c r="S3519" s="17">
        <f t="shared" si="265"/>
        <v>41794.817523148151</v>
      </c>
      <c r="T3519" s="15">
        <f t="shared" si="266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1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63"/>
        <v>110</v>
      </c>
      <c r="P3520">
        <f t="shared" si="264"/>
        <v>50.02</v>
      </c>
      <c r="Q3520" s="10" t="s">
        <v>8315</v>
      </c>
      <c r="R3520" t="s">
        <v>8316</v>
      </c>
      <c r="S3520" s="17">
        <f t="shared" si="265"/>
        <v>41893.783553240741</v>
      </c>
      <c r="T3520" s="15">
        <f t="shared" si="266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s="10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63"/>
        <v>101</v>
      </c>
      <c r="P3521">
        <f t="shared" si="264"/>
        <v>72.39</v>
      </c>
      <c r="Q3521" s="10" t="s">
        <v>8315</v>
      </c>
      <c r="R3521" t="s">
        <v>8316</v>
      </c>
      <c r="S3521" s="17">
        <f t="shared" si="265"/>
        <v>42037.598958333328</v>
      </c>
      <c r="T3521" s="15">
        <f t="shared" si="266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s="10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63"/>
        <v>101</v>
      </c>
      <c r="P3522">
        <f t="shared" si="264"/>
        <v>95.95</v>
      </c>
      <c r="Q3522" s="10" t="s">
        <v>8315</v>
      </c>
      <c r="R3522" t="s">
        <v>8316</v>
      </c>
      <c r="S3522" s="17">
        <f t="shared" si="265"/>
        <v>42227.824212962965</v>
      </c>
      <c r="T3522" s="15">
        <f t="shared" si="266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s="10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67">ROUND(E3523/D3523*100,0)</f>
        <v>169</v>
      </c>
      <c r="P3523">
        <f t="shared" ref="P3523:P3586" si="268">IFERROR(ROUND(E3523/L3523,2),0)</f>
        <v>45.62</v>
      </c>
      <c r="Q3523" s="10" t="s">
        <v>8315</v>
      </c>
      <c r="R3523" t="s">
        <v>8316</v>
      </c>
      <c r="S3523" s="17">
        <f t="shared" ref="S3523:S3586" si="269">(((J3523/60)/60)/24)+DATE(1970,1,1)</f>
        <v>41881.361342592594</v>
      </c>
      <c r="T3523" s="15">
        <f t="shared" ref="T3523:T3586" si="270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s="10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67"/>
        <v>100</v>
      </c>
      <c r="P3524">
        <f t="shared" si="268"/>
        <v>41.03</v>
      </c>
      <c r="Q3524" s="10" t="s">
        <v>8315</v>
      </c>
      <c r="R3524" t="s">
        <v>8316</v>
      </c>
      <c r="S3524" s="17">
        <f t="shared" si="269"/>
        <v>42234.789884259255</v>
      </c>
      <c r="T3524" s="15">
        <f t="shared" si="270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s="10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67"/>
        <v>114</v>
      </c>
      <c r="P3525">
        <f t="shared" si="268"/>
        <v>56.83</v>
      </c>
      <c r="Q3525" s="10" t="s">
        <v>8315</v>
      </c>
      <c r="R3525" t="s">
        <v>8316</v>
      </c>
      <c r="S3525" s="17">
        <f t="shared" si="269"/>
        <v>42581.397546296299</v>
      </c>
      <c r="T3525" s="15">
        <f t="shared" si="270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s="10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67"/>
        <v>102</v>
      </c>
      <c r="P3526">
        <f t="shared" si="268"/>
        <v>137.24</v>
      </c>
      <c r="Q3526" s="10" t="s">
        <v>8315</v>
      </c>
      <c r="R3526" t="s">
        <v>8316</v>
      </c>
      <c r="S3526" s="17">
        <f t="shared" si="269"/>
        <v>41880.76357638889</v>
      </c>
      <c r="T3526" s="15">
        <f t="shared" si="270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s="10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67"/>
        <v>106</v>
      </c>
      <c r="P3527">
        <f t="shared" si="268"/>
        <v>75.709999999999994</v>
      </c>
      <c r="Q3527" s="10" t="s">
        <v>8315</v>
      </c>
      <c r="R3527" t="s">
        <v>8316</v>
      </c>
      <c r="S3527" s="17">
        <f t="shared" si="269"/>
        <v>42214.6956712963</v>
      </c>
      <c r="T3527" s="15">
        <f t="shared" si="270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s="10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67"/>
        <v>102</v>
      </c>
      <c r="P3528">
        <f t="shared" si="268"/>
        <v>99</v>
      </c>
      <c r="Q3528" s="10" t="s">
        <v>8315</v>
      </c>
      <c r="R3528" t="s">
        <v>8316</v>
      </c>
      <c r="S3528" s="17">
        <f t="shared" si="269"/>
        <v>42460.335312499999</v>
      </c>
      <c r="T3528" s="15">
        <f t="shared" si="270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s="10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67"/>
        <v>117</v>
      </c>
      <c r="P3529">
        <f t="shared" si="268"/>
        <v>81.569999999999993</v>
      </c>
      <c r="Q3529" s="10" t="s">
        <v>8315</v>
      </c>
      <c r="R3529" t="s">
        <v>8316</v>
      </c>
      <c r="S3529" s="17">
        <f t="shared" si="269"/>
        <v>42167.023206018523</v>
      </c>
      <c r="T3529" s="15">
        <f t="shared" si="270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s="1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67"/>
        <v>101</v>
      </c>
      <c r="P3530">
        <f t="shared" si="268"/>
        <v>45.11</v>
      </c>
      <c r="Q3530" s="10" t="s">
        <v>8315</v>
      </c>
      <c r="R3530" t="s">
        <v>8316</v>
      </c>
      <c r="S3530" s="17">
        <f t="shared" si="269"/>
        <v>42733.50136574074</v>
      </c>
      <c r="T3530" s="15">
        <f t="shared" si="270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s="10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67"/>
        <v>132</v>
      </c>
      <c r="P3531">
        <f t="shared" si="268"/>
        <v>36.67</v>
      </c>
      <c r="Q3531" s="10" t="s">
        <v>8315</v>
      </c>
      <c r="R3531" t="s">
        <v>8316</v>
      </c>
      <c r="S3531" s="17">
        <f t="shared" si="269"/>
        <v>42177.761782407411</v>
      </c>
      <c r="T3531" s="15">
        <f t="shared" si="270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s="10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67"/>
        <v>100</v>
      </c>
      <c r="P3532">
        <f t="shared" si="268"/>
        <v>125</v>
      </c>
      <c r="Q3532" s="10" t="s">
        <v>8315</v>
      </c>
      <c r="R3532" t="s">
        <v>8316</v>
      </c>
      <c r="S3532" s="17">
        <f t="shared" si="269"/>
        <v>42442.623344907406</v>
      </c>
      <c r="T3532" s="15">
        <f t="shared" si="270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s="10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67"/>
        <v>128</v>
      </c>
      <c r="P3533">
        <f t="shared" si="268"/>
        <v>49.23</v>
      </c>
      <c r="Q3533" s="10" t="s">
        <v>8315</v>
      </c>
      <c r="R3533" t="s">
        <v>8316</v>
      </c>
      <c r="S3533" s="17">
        <f t="shared" si="269"/>
        <v>42521.654328703706</v>
      </c>
      <c r="T3533" s="15">
        <f t="shared" si="270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s="10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67"/>
        <v>119</v>
      </c>
      <c r="P3534">
        <f t="shared" si="268"/>
        <v>42.3</v>
      </c>
      <c r="Q3534" s="10" t="s">
        <v>8315</v>
      </c>
      <c r="R3534" t="s">
        <v>8316</v>
      </c>
      <c r="S3534" s="17">
        <f t="shared" si="269"/>
        <v>41884.599849537037</v>
      </c>
      <c r="T3534" s="15">
        <f t="shared" si="270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s="10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67"/>
        <v>126</v>
      </c>
      <c r="P3535">
        <f t="shared" si="268"/>
        <v>78.88</v>
      </c>
      <c r="Q3535" s="10" t="s">
        <v>8315</v>
      </c>
      <c r="R3535" t="s">
        <v>8316</v>
      </c>
      <c r="S3535" s="17">
        <f t="shared" si="269"/>
        <v>42289.761192129634</v>
      </c>
      <c r="T3535" s="15">
        <f t="shared" si="270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s="10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67"/>
        <v>156</v>
      </c>
      <c r="P3536">
        <f t="shared" si="268"/>
        <v>38.28</v>
      </c>
      <c r="Q3536" s="10" t="s">
        <v>8315</v>
      </c>
      <c r="R3536" t="s">
        <v>8316</v>
      </c>
      <c r="S3536" s="17">
        <f t="shared" si="269"/>
        <v>42243.6252662037</v>
      </c>
      <c r="T3536" s="15">
        <f t="shared" si="270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s="10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67"/>
        <v>103</v>
      </c>
      <c r="P3537">
        <f t="shared" si="268"/>
        <v>44.85</v>
      </c>
      <c r="Q3537" s="10" t="s">
        <v>8315</v>
      </c>
      <c r="R3537" t="s">
        <v>8316</v>
      </c>
      <c r="S3537" s="17">
        <f t="shared" si="269"/>
        <v>42248.640162037031</v>
      </c>
      <c r="T3537" s="15">
        <f t="shared" si="270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s="10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67"/>
        <v>153</v>
      </c>
      <c r="P3538">
        <f t="shared" si="268"/>
        <v>13.53</v>
      </c>
      <c r="Q3538" s="10" t="s">
        <v>8315</v>
      </c>
      <c r="R3538" t="s">
        <v>8316</v>
      </c>
      <c r="S3538" s="17">
        <f t="shared" si="269"/>
        <v>42328.727141203708</v>
      </c>
      <c r="T3538" s="15">
        <f t="shared" si="270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s="10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67"/>
        <v>180</v>
      </c>
      <c r="P3539">
        <f t="shared" si="268"/>
        <v>43.5</v>
      </c>
      <c r="Q3539" s="10" t="s">
        <v>8315</v>
      </c>
      <c r="R3539" t="s">
        <v>8316</v>
      </c>
      <c r="S3539" s="17">
        <f t="shared" si="269"/>
        <v>41923.354351851849</v>
      </c>
      <c r="T3539" s="15">
        <f t="shared" si="270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s="1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67"/>
        <v>128</v>
      </c>
      <c r="P3540">
        <f t="shared" si="268"/>
        <v>30.95</v>
      </c>
      <c r="Q3540" s="10" t="s">
        <v>8315</v>
      </c>
      <c r="R3540" t="s">
        <v>8316</v>
      </c>
      <c r="S3540" s="17">
        <f t="shared" si="269"/>
        <v>42571.420601851853</v>
      </c>
      <c r="T3540" s="15">
        <f t="shared" si="270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s="10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67"/>
        <v>120</v>
      </c>
      <c r="P3541">
        <f t="shared" si="268"/>
        <v>55.23</v>
      </c>
      <c r="Q3541" s="10" t="s">
        <v>8315</v>
      </c>
      <c r="R3541" t="s">
        <v>8316</v>
      </c>
      <c r="S3541" s="17">
        <f t="shared" si="269"/>
        <v>42600.756041666667</v>
      </c>
      <c r="T3541" s="15">
        <f t="shared" si="270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s="10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67"/>
        <v>123</v>
      </c>
      <c r="P3542">
        <f t="shared" si="268"/>
        <v>46.13</v>
      </c>
      <c r="Q3542" s="10" t="s">
        <v>8315</v>
      </c>
      <c r="R3542" t="s">
        <v>8316</v>
      </c>
      <c r="S3542" s="17">
        <f t="shared" si="269"/>
        <v>42517.003368055557</v>
      </c>
      <c r="T3542" s="15">
        <f t="shared" si="270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s="10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67"/>
        <v>105</v>
      </c>
      <c r="P3543">
        <f t="shared" si="268"/>
        <v>39.380000000000003</v>
      </c>
      <c r="Q3543" s="10" t="s">
        <v>8315</v>
      </c>
      <c r="R3543" t="s">
        <v>8316</v>
      </c>
      <c r="S3543" s="17">
        <f t="shared" si="269"/>
        <v>42222.730034722219</v>
      </c>
      <c r="T3543" s="15">
        <f t="shared" si="270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s="10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67"/>
        <v>102</v>
      </c>
      <c r="P3544">
        <f t="shared" si="268"/>
        <v>66.150000000000006</v>
      </c>
      <c r="Q3544" s="10" t="s">
        <v>8315</v>
      </c>
      <c r="R3544" t="s">
        <v>8316</v>
      </c>
      <c r="S3544" s="17">
        <f t="shared" si="269"/>
        <v>41829.599791666667</v>
      </c>
      <c r="T3544" s="15">
        <f t="shared" si="270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s="10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67"/>
        <v>105</v>
      </c>
      <c r="P3545">
        <f t="shared" si="268"/>
        <v>54.14</v>
      </c>
      <c r="Q3545" s="10" t="s">
        <v>8315</v>
      </c>
      <c r="R3545" t="s">
        <v>8316</v>
      </c>
      <c r="S3545" s="17">
        <f t="shared" si="269"/>
        <v>42150.755312499998</v>
      </c>
      <c r="T3545" s="15">
        <f t="shared" si="270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s="10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67"/>
        <v>100</v>
      </c>
      <c r="P3546">
        <f t="shared" si="268"/>
        <v>104.17</v>
      </c>
      <c r="Q3546" s="10" t="s">
        <v>8315</v>
      </c>
      <c r="R3546" t="s">
        <v>8316</v>
      </c>
      <c r="S3546" s="17">
        <f t="shared" si="269"/>
        <v>42040.831678240742</v>
      </c>
      <c r="T3546" s="15">
        <f t="shared" si="270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s="10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67"/>
        <v>100</v>
      </c>
      <c r="P3547">
        <f t="shared" si="268"/>
        <v>31.38</v>
      </c>
      <c r="Q3547" s="10" t="s">
        <v>8315</v>
      </c>
      <c r="R3547" t="s">
        <v>8316</v>
      </c>
      <c r="S3547" s="17">
        <f t="shared" si="269"/>
        <v>42075.807395833333</v>
      </c>
      <c r="T3547" s="15">
        <f t="shared" si="270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s="10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67"/>
        <v>102</v>
      </c>
      <c r="P3548">
        <f t="shared" si="268"/>
        <v>59.21</v>
      </c>
      <c r="Q3548" s="10" t="s">
        <v>8315</v>
      </c>
      <c r="R3548" t="s">
        <v>8316</v>
      </c>
      <c r="S3548" s="17">
        <f t="shared" si="269"/>
        <v>42073.660694444443</v>
      </c>
      <c r="T3548" s="15">
        <f t="shared" si="270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s="10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67"/>
        <v>114</v>
      </c>
      <c r="P3549">
        <f t="shared" si="268"/>
        <v>119.18</v>
      </c>
      <c r="Q3549" s="10" t="s">
        <v>8315</v>
      </c>
      <c r="R3549" t="s">
        <v>8316</v>
      </c>
      <c r="S3549" s="17">
        <f t="shared" si="269"/>
        <v>42480.078715277778</v>
      </c>
      <c r="T3549" s="15">
        <f t="shared" si="270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s="1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67"/>
        <v>102</v>
      </c>
      <c r="P3550">
        <f t="shared" si="268"/>
        <v>164.62</v>
      </c>
      <c r="Q3550" s="10" t="s">
        <v>8315</v>
      </c>
      <c r="R3550" t="s">
        <v>8316</v>
      </c>
      <c r="S3550" s="17">
        <f t="shared" si="269"/>
        <v>42411.942291666666</v>
      </c>
      <c r="T3550" s="15">
        <f t="shared" si="270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s="10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67"/>
        <v>102</v>
      </c>
      <c r="P3551">
        <f t="shared" si="268"/>
        <v>24.29</v>
      </c>
      <c r="Q3551" s="10" t="s">
        <v>8315</v>
      </c>
      <c r="R3551" t="s">
        <v>8316</v>
      </c>
      <c r="S3551" s="17">
        <f t="shared" si="269"/>
        <v>42223.394363425927</v>
      </c>
      <c r="T3551" s="15">
        <f t="shared" si="270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s="10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67"/>
        <v>105</v>
      </c>
      <c r="P3552">
        <f t="shared" si="268"/>
        <v>40.94</v>
      </c>
      <c r="Q3552" s="10" t="s">
        <v>8315</v>
      </c>
      <c r="R3552" t="s">
        <v>8316</v>
      </c>
      <c r="S3552" s="17">
        <f t="shared" si="269"/>
        <v>42462.893495370372</v>
      </c>
      <c r="T3552" s="15">
        <f t="shared" si="270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s="10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67"/>
        <v>102</v>
      </c>
      <c r="P3553">
        <f t="shared" si="268"/>
        <v>61.1</v>
      </c>
      <c r="Q3553" s="10" t="s">
        <v>8315</v>
      </c>
      <c r="R3553" t="s">
        <v>8316</v>
      </c>
      <c r="S3553" s="17">
        <f t="shared" si="269"/>
        <v>41753.515856481477</v>
      </c>
      <c r="T3553" s="15">
        <f t="shared" si="270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s="10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67"/>
        <v>100</v>
      </c>
      <c r="P3554">
        <f t="shared" si="268"/>
        <v>38.65</v>
      </c>
      <c r="Q3554" s="10" t="s">
        <v>8315</v>
      </c>
      <c r="R3554" t="s">
        <v>8316</v>
      </c>
      <c r="S3554" s="17">
        <f t="shared" si="269"/>
        <v>41788.587083333332</v>
      </c>
      <c r="T3554" s="15">
        <f t="shared" si="270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s="10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67"/>
        <v>106</v>
      </c>
      <c r="P3555">
        <f t="shared" si="268"/>
        <v>56.2</v>
      </c>
      <c r="Q3555" s="10" t="s">
        <v>8315</v>
      </c>
      <c r="R3555" t="s">
        <v>8316</v>
      </c>
      <c r="S3555" s="17">
        <f t="shared" si="269"/>
        <v>42196.028703703705</v>
      </c>
      <c r="T3555" s="15">
        <f t="shared" si="270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s="10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67"/>
        <v>113</v>
      </c>
      <c r="P3556">
        <f t="shared" si="268"/>
        <v>107</v>
      </c>
      <c r="Q3556" s="10" t="s">
        <v>8315</v>
      </c>
      <c r="R3556" t="s">
        <v>8316</v>
      </c>
      <c r="S3556" s="17">
        <f t="shared" si="269"/>
        <v>42016.050451388888</v>
      </c>
      <c r="T3556" s="15">
        <f t="shared" si="270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s="10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67"/>
        <v>100</v>
      </c>
      <c r="P3557">
        <f t="shared" si="268"/>
        <v>171.43</v>
      </c>
      <c r="Q3557" s="10" t="s">
        <v>8315</v>
      </c>
      <c r="R3557" t="s">
        <v>8316</v>
      </c>
      <c r="S3557" s="17">
        <f t="shared" si="269"/>
        <v>42661.442060185189</v>
      </c>
      <c r="T3557" s="15">
        <f t="shared" si="270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s="10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67"/>
        <v>100</v>
      </c>
      <c r="P3558">
        <f t="shared" si="268"/>
        <v>110.5</v>
      </c>
      <c r="Q3558" s="10" t="s">
        <v>8315</v>
      </c>
      <c r="R3558" t="s">
        <v>8316</v>
      </c>
      <c r="S3558" s="17">
        <f t="shared" si="269"/>
        <v>41808.649583333332</v>
      </c>
      <c r="T3558" s="15">
        <f t="shared" si="270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s="10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67"/>
        <v>100</v>
      </c>
      <c r="P3559">
        <f t="shared" si="268"/>
        <v>179.28</v>
      </c>
      <c r="Q3559" s="10" t="s">
        <v>8315</v>
      </c>
      <c r="R3559" t="s">
        <v>8316</v>
      </c>
      <c r="S3559" s="17">
        <f t="shared" si="269"/>
        <v>41730.276747685188</v>
      </c>
      <c r="T3559" s="15">
        <f t="shared" si="270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s="1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67"/>
        <v>144</v>
      </c>
      <c r="P3560">
        <f t="shared" si="268"/>
        <v>22.91</v>
      </c>
      <c r="Q3560" s="10" t="s">
        <v>8315</v>
      </c>
      <c r="R3560" t="s">
        <v>8316</v>
      </c>
      <c r="S3560" s="17">
        <f t="shared" si="269"/>
        <v>42139.816840277781</v>
      </c>
      <c r="T3560" s="15">
        <f t="shared" si="270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s="10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67"/>
        <v>104</v>
      </c>
      <c r="P3561">
        <f t="shared" si="268"/>
        <v>43.13</v>
      </c>
      <c r="Q3561" s="10" t="s">
        <v>8315</v>
      </c>
      <c r="R3561" t="s">
        <v>8316</v>
      </c>
      <c r="S3561" s="17">
        <f t="shared" si="269"/>
        <v>42194.096157407403</v>
      </c>
      <c r="T3561" s="15">
        <f t="shared" si="270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s="10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67"/>
        <v>108</v>
      </c>
      <c r="P3562">
        <f t="shared" si="268"/>
        <v>46.89</v>
      </c>
      <c r="Q3562" s="10" t="s">
        <v>8315</v>
      </c>
      <c r="R3562" t="s">
        <v>8316</v>
      </c>
      <c r="S3562" s="17">
        <f t="shared" si="269"/>
        <v>42115.889652777783</v>
      </c>
      <c r="T3562" s="15">
        <f t="shared" si="270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s="10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67"/>
        <v>102</v>
      </c>
      <c r="P3563">
        <f t="shared" si="268"/>
        <v>47.41</v>
      </c>
      <c r="Q3563" s="10" t="s">
        <v>8315</v>
      </c>
      <c r="R3563" t="s">
        <v>8316</v>
      </c>
      <c r="S3563" s="17">
        <f t="shared" si="269"/>
        <v>42203.680300925931</v>
      </c>
      <c r="T3563" s="15">
        <f t="shared" si="270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s="10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67"/>
        <v>149</v>
      </c>
      <c r="P3564">
        <f t="shared" si="268"/>
        <v>15.13</v>
      </c>
      <c r="Q3564" s="10" t="s">
        <v>8315</v>
      </c>
      <c r="R3564" t="s">
        <v>8316</v>
      </c>
      <c r="S3564" s="17">
        <f t="shared" si="269"/>
        <v>42433.761886574073</v>
      </c>
      <c r="T3564" s="15">
        <f t="shared" si="270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s="10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67"/>
        <v>105</v>
      </c>
      <c r="P3565">
        <f t="shared" si="268"/>
        <v>21.1</v>
      </c>
      <c r="Q3565" s="10" t="s">
        <v>8315</v>
      </c>
      <c r="R3565" t="s">
        <v>8316</v>
      </c>
      <c r="S3565" s="17">
        <f t="shared" si="269"/>
        <v>42555.671944444446</v>
      </c>
      <c r="T3565" s="15">
        <f t="shared" si="270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s="10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67"/>
        <v>101</v>
      </c>
      <c r="P3566">
        <f t="shared" si="268"/>
        <v>59.12</v>
      </c>
      <c r="Q3566" s="10" t="s">
        <v>8315</v>
      </c>
      <c r="R3566" t="s">
        <v>8316</v>
      </c>
      <c r="S3566" s="17">
        <f t="shared" si="269"/>
        <v>42236.623252314821</v>
      </c>
      <c r="T3566" s="15">
        <f t="shared" si="270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s="10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67"/>
        <v>131</v>
      </c>
      <c r="P3567">
        <f t="shared" si="268"/>
        <v>97.92</v>
      </c>
      <c r="Q3567" s="10" t="s">
        <v>8315</v>
      </c>
      <c r="R3567" t="s">
        <v>8316</v>
      </c>
      <c r="S3567" s="17">
        <f t="shared" si="269"/>
        <v>41974.743148148147</v>
      </c>
      <c r="T3567" s="15">
        <f t="shared" si="270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s="10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67"/>
        <v>105</v>
      </c>
      <c r="P3568">
        <f t="shared" si="268"/>
        <v>55.13</v>
      </c>
      <c r="Q3568" s="10" t="s">
        <v>8315</v>
      </c>
      <c r="R3568" t="s">
        <v>8316</v>
      </c>
      <c r="S3568" s="17">
        <f t="shared" si="269"/>
        <v>41997.507905092592</v>
      </c>
      <c r="T3568" s="15">
        <f t="shared" si="270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s="10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67"/>
        <v>109</v>
      </c>
      <c r="P3569">
        <f t="shared" si="268"/>
        <v>26.54</v>
      </c>
      <c r="Q3569" s="10" t="s">
        <v>8315</v>
      </c>
      <c r="R3569" t="s">
        <v>8316</v>
      </c>
      <c r="S3569" s="17">
        <f t="shared" si="269"/>
        <v>42135.810694444444</v>
      </c>
      <c r="T3569" s="15">
        <f t="shared" si="270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s="1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67"/>
        <v>111</v>
      </c>
      <c r="P3570">
        <f t="shared" si="268"/>
        <v>58.42</v>
      </c>
      <c r="Q3570" s="10" t="s">
        <v>8315</v>
      </c>
      <c r="R3570" t="s">
        <v>8316</v>
      </c>
      <c r="S3570" s="17">
        <f t="shared" si="269"/>
        <v>41869.740671296298</v>
      </c>
      <c r="T3570" s="15">
        <f t="shared" si="270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s="10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67"/>
        <v>100</v>
      </c>
      <c r="P3571">
        <f t="shared" si="268"/>
        <v>122.54</v>
      </c>
      <c r="Q3571" s="10" t="s">
        <v>8315</v>
      </c>
      <c r="R3571" t="s">
        <v>8316</v>
      </c>
      <c r="S3571" s="17">
        <f t="shared" si="269"/>
        <v>41982.688611111109</v>
      </c>
      <c r="T3571" s="15">
        <f t="shared" si="270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s="10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67"/>
        <v>114</v>
      </c>
      <c r="P3572">
        <f t="shared" si="268"/>
        <v>87.96</v>
      </c>
      <c r="Q3572" s="10" t="s">
        <v>8315</v>
      </c>
      <c r="R3572" t="s">
        <v>8316</v>
      </c>
      <c r="S3572" s="17">
        <f t="shared" si="269"/>
        <v>41976.331979166673</v>
      </c>
      <c r="T3572" s="15">
        <f t="shared" si="270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s="10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67"/>
        <v>122</v>
      </c>
      <c r="P3573">
        <f t="shared" si="268"/>
        <v>73.239999999999995</v>
      </c>
      <c r="Q3573" s="10" t="s">
        <v>8315</v>
      </c>
      <c r="R3573" t="s">
        <v>8316</v>
      </c>
      <c r="S3573" s="17">
        <f t="shared" si="269"/>
        <v>41912.858946759261</v>
      </c>
      <c r="T3573" s="15">
        <f t="shared" si="270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s="10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67"/>
        <v>100</v>
      </c>
      <c r="P3574">
        <f t="shared" si="268"/>
        <v>55.56</v>
      </c>
      <c r="Q3574" s="10" t="s">
        <v>8315</v>
      </c>
      <c r="R3574" t="s">
        <v>8316</v>
      </c>
      <c r="S3574" s="17">
        <f t="shared" si="269"/>
        <v>42146.570393518516</v>
      </c>
      <c r="T3574" s="15">
        <f t="shared" si="270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s="10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67"/>
        <v>103</v>
      </c>
      <c r="P3575">
        <f t="shared" si="268"/>
        <v>39.54</v>
      </c>
      <c r="Q3575" s="10" t="s">
        <v>8315</v>
      </c>
      <c r="R3575" t="s">
        <v>8316</v>
      </c>
      <c r="S3575" s="17">
        <f t="shared" si="269"/>
        <v>41921.375532407408</v>
      </c>
      <c r="T3575" s="15">
        <f t="shared" si="270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s="10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67"/>
        <v>106</v>
      </c>
      <c r="P3576">
        <f t="shared" si="268"/>
        <v>136.78</v>
      </c>
      <c r="Q3576" s="10" t="s">
        <v>8315</v>
      </c>
      <c r="R3576" t="s">
        <v>8316</v>
      </c>
      <c r="S3576" s="17">
        <f t="shared" si="269"/>
        <v>41926.942685185182</v>
      </c>
      <c r="T3576" s="15">
        <f t="shared" si="270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s="10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67"/>
        <v>101</v>
      </c>
      <c r="P3577">
        <f t="shared" si="268"/>
        <v>99.34</v>
      </c>
      <c r="Q3577" s="10" t="s">
        <v>8315</v>
      </c>
      <c r="R3577" t="s">
        <v>8316</v>
      </c>
      <c r="S3577" s="17">
        <f t="shared" si="269"/>
        <v>42561.783877314811</v>
      </c>
      <c r="T3577" s="15">
        <f t="shared" si="270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s="10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67"/>
        <v>100</v>
      </c>
      <c r="P3578">
        <f t="shared" si="268"/>
        <v>20</v>
      </c>
      <c r="Q3578" s="10" t="s">
        <v>8315</v>
      </c>
      <c r="R3578" t="s">
        <v>8316</v>
      </c>
      <c r="S3578" s="17">
        <f t="shared" si="269"/>
        <v>42649.54923611111</v>
      </c>
      <c r="T3578" s="15">
        <f t="shared" si="270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s="10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67"/>
        <v>130</v>
      </c>
      <c r="P3579">
        <f t="shared" si="268"/>
        <v>28.89</v>
      </c>
      <c r="Q3579" s="10" t="s">
        <v>8315</v>
      </c>
      <c r="R3579" t="s">
        <v>8316</v>
      </c>
      <c r="S3579" s="17">
        <f t="shared" si="269"/>
        <v>42093.786840277782</v>
      </c>
      <c r="T3579" s="15">
        <f t="shared" si="270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s="1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67"/>
        <v>100</v>
      </c>
      <c r="P3580">
        <f t="shared" si="268"/>
        <v>40.549999999999997</v>
      </c>
      <c r="Q3580" s="10" t="s">
        <v>8315</v>
      </c>
      <c r="R3580" t="s">
        <v>8316</v>
      </c>
      <c r="S3580" s="17">
        <f t="shared" si="269"/>
        <v>42460.733530092592</v>
      </c>
      <c r="T3580" s="15">
        <f t="shared" si="270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s="10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67"/>
        <v>100</v>
      </c>
      <c r="P3581">
        <f t="shared" si="268"/>
        <v>35.71</v>
      </c>
      <c r="Q3581" s="10" t="s">
        <v>8315</v>
      </c>
      <c r="R3581" t="s">
        <v>8316</v>
      </c>
      <c r="S3581" s="17">
        <f t="shared" si="269"/>
        <v>42430.762222222227</v>
      </c>
      <c r="T3581" s="15">
        <f t="shared" si="270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s="10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67"/>
        <v>114</v>
      </c>
      <c r="P3582">
        <f t="shared" si="268"/>
        <v>37.96</v>
      </c>
      <c r="Q3582" s="10" t="s">
        <v>8315</v>
      </c>
      <c r="R3582" t="s">
        <v>8316</v>
      </c>
      <c r="S3582" s="17">
        <f t="shared" si="269"/>
        <v>42026.176180555558</v>
      </c>
      <c r="T3582" s="15">
        <f t="shared" si="270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s="10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67"/>
        <v>100</v>
      </c>
      <c r="P3583">
        <f t="shared" si="268"/>
        <v>33.33</v>
      </c>
      <c r="Q3583" s="10" t="s">
        <v>8315</v>
      </c>
      <c r="R3583" t="s">
        <v>8316</v>
      </c>
      <c r="S3583" s="17">
        <f t="shared" si="269"/>
        <v>41836.471180555556</v>
      </c>
      <c r="T3583" s="15">
        <f t="shared" si="270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s="10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67"/>
        <v>287</v>
      </c>
      <c r="P3584">
        <f t="shared" si="268"/>
        <v>58.57</v>
      </c>
      <c r="Q3584" s="10" t="s">
        <v>8315</v>
      </c>
      <c r="R3584" t="s">
        <v>8316</v>
      </c>
      <c r="S3584" s="17">
        <f t="shared" si="269"/>
        <v>42451.095856481479</v>
      </c>
      <c r="T3584" s="15">
        <f t="shared" si="270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s="10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67"/>
        <v>109</v>
      </c>
      <c r="P3585">
        <f t="shared" si="268"/>
        <v>135.63</v>
      </c>
      <c r="Q3585" s="10" t="s">
        <v>8315</v>
      </c>
      <c r="R3585" t="s">
        <v>8316</v>
      </c>
      <c r="S3585" s="17">
        <f t="shared" si="269"/>
        <v>42418.425983796296</v>
      </c>
      <c r="T3585" s="15">
        <f t="shared" si="270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s="10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67"/>
        <v>116</v>
      </c>
      <c r="P3586">
        <f t="shared" si="268"/>
        <v>30.94</v>
      </c>
      <c r="Q3586" s="10" t="s">
        <v>8315</v>
      </c>
      <c r="R3586" t="s">
        <v>8316</v>
      </c>
      <c r="S3586" s="17">
        <f t="shared" si="269"/>
        <v>42168.316481481481</v>
      </c>
      <c r="T3586" s="15">
        <f t="shared" si="270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s="10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71">ROUND(E3587/D3587*100,0)</f>
        <v>119</v>
      </c>
      <c r="P3587">
        <f t="shared" ref="P3587:P3650" si="272">IFERROR(ROUND(E3587/L3587,2),0)</f>
        <v>176.09</v>
      </c>
      <c r="Q3587" s="10" t="s">
        <v>8315</v>
      </c>
      <c r="R3587" t="s">
        <v>8316</v>
      </c>
      <c r="S3587" s="17">
        <f t="shared" ref="S3587:S3650" si="273">(((J3587/60)/60)/24)+DATE(1970,1,1)</f>
        <v>41964.716319444444</v>
      </c>
      <c r="T3587" s="15">
        <f t="shared" ref="T3587:T3650" si="274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s="10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71"/>
        <v>109</v>
      </c>
      <c r="P3588">
        <f t="shared" si="272"/>
        <v>151.97999999999999</v>
      </c>
      <c r="Q3588" s="10" t="s">
        <v>8315</v>
      </c>
      <c r="R3588" t="s">
        <v>8316</v>
      </c>
      <c r="S3588" s="17">
        <f t="shared" si="273"/>
        <v>42576.697569444441</v>
      </c>
      <c r="T3588" s="15">
        <f t="shared" si="274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s="10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71"/>
        <v>127</v>
      </c>
      <c r="P3589">
        <f t="shared" si="272"/>
        <v>22.61</v>
      </c>
      <c r="Q3589" s="10" t="s">
        <v>8315</v>
      </c>
      <c r="R3589" t="s">
        <v>8316</v>
      </c>
      <c r="S3589" s="17">
        <f t="shared" si="273"/>
        <v>42503.539976851855</v>
      </c>
      <c r="T3589" s="15">
        <f t="shared" si="274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s="1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71"/>
        <v>101</v>
      </c>
      <c r="P3590">
        <f t="shared" si="272"/>
        <v>18.27</v>
      </c>
      <c r="Q3590" s="10" t="s">
        <v>8315</v>
      </c>
      <c r="R3590" t="s">
        <v>8316</v>
      </c>
      <c r="S3590" s="17">
        <f t="shared" si="273"/>
        <v>42101.828819444447</v>
      </c>
      <c r="T3590" s="15">
        <f t="shared" si="274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s="10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71"/>
        <v>128</v>
      </c>
      <c r="P3591">
        <f t="shared" si="272"/>
        <v>82.26</v>
      </c>
      <c r="Q3591" s="10" t="s">
        <v>8315</v>
      </c>
      <c r="R3591" t="s">
        <v>8316</v>
      </c>
      <c r="S3591" s="17">
        <f t="shared" si="273"/>
        <v>42125.647534722222</v>
      </c>
      <c r="T3591" s="15">
        <f t="shared" si="274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s="10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71"/>
        <v>100</v>
      </c>
      <c r="P3592">
        <f t="shared" si="272"/>
        <v>68.53</v>
      </c>
      <c r="Q3592" s="10" t="s">
        <v>8315</v>
      </c>
      <c r="R3592" t="s">
        <v>8316</v>
      </c>
      <c r="S3592" s="17">
        <f t="shared" si="273"/>
        <v>41902.333726851852</v>
      </c>
      <c r="T3592" s="15">
        <f t="shared" si="274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s="10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71"/>
        <v>175</v>
      </c>
      <c r="P3593">
        <f t="shared" si="272"/>
        <v>68.06</v>
      </c>
      <c r="Q3593" s="10" t="s">
        <v>8315</v>
      </c>
      <c r="R3593" t="s">
        <v>8316</v>
      </c>
      <c r="S3593" s="17">
        <f t="shared" si="273"/>
        <v>42003.948425925926</v>
      </c>
      <c r="T3593" s="15">
        <f t="shared" si="274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s="10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71"/>
        <v>127</v>
      </c>
      <c r="P3594">
        <f t="shared" si="272"/>
        <v>72.709999999999994</v>
      </c>
      <c r="Q3594" s="10" t="s">
        <v>8315</v>
      </c>
      <c r="R3594" t="s">
        <v>8316</v>
      </c>
      <c r="S3594" s="17">
        <f t="shared" si="273"/>
        <v>41988.829942129625</v>
      </c>
      <c r="T3594" s="15">
        <f t="shared" si="274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s="10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71"/>
        <v>111</v>
      </c>
      <c r="P3595">
        <f t="shared" si="272"/>
        <v>77.19</v>
      </c>
      <c r="Q3595" s="10" t="s">
        <v>8315</v>
      </c>
      <c r="R3595" t="s">
        <v>8316</v>
      </c>
      <c r="S3595" s="17">
        <f t="shared" si="273"/>
        <v>41974.898599537039</v>
      </c>
      <c r="T3595" s="15">
        <f t="shared" si="274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s="10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71"/>
        <v>126</v>
      </c>
      <c r="P3596">
        <f t="shared" si="272"/>
        <v>55.97</v>
      </c>
      <c r="Q3596" s="10" t="s">
        <v>8315</v>
      </c>
      <c r="R3596" t="s">
        <v>8316</v>
      </c>
      <c r="S3596" s="17">
        <f t="shared" si="273"/>
        <v>42592.066921296297</v>
      </c>
      <c r="T3596" s="15">
        <f t="shared" si="274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s="10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71"/>
        <v>119</v>
      </c>
      <c r="P3597">
        <f t="shared" si="272"/>
        <v>49.69</v>
      </c>
      <c r="Q3597" s="10" t="s">
        <v>8315</v>
      </c>
      <c r="R3597" t="s">
        <v>8316</v>
      </c>
      <c r="S3597" s="17">
        <f t="shared" si="273"/>
        <v>42050.008368055554</v>
      </c>
      <c r="T3597" s="15">
        <f t="shared" si="274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s="10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71"/>
        <v>108</v>
      </c>
      <c r="P3598">
        <f t="shared" si="272"/>
        <v>79</v>
      </c>
      <c r="Q3598" s="10" t="s">
        <v>8315</v>
      </c>
      <c r="R3598" t="s">
        <v>8316</v>
      </c>
      <c r="S3598" s="17">
        <f t="shared" si="273"/>
        <v>41856.715069444443</v>
      </c>
      <c r="T3598" s="15">
        <f t="shared" si="274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s="10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71"/>
        <v>103</v>
      </c>
      <c r="P3599">
        <f t="shared" si="272"/>
        <v>77.73</v>
      </c>
      <c r="Q3599" s="10" t="s">
        <v>8315</v>
      </c>
      <c r="R3599" t="s">
        <v>8316</v>
      </c>
      <c r="S3599" s="17">
        <f t="shared" si="273"/>
        <v>42417.585532407407</v>
      </c>
      <c r="T3599" s="15">
        <f t="shared" si="274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s="1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71"/>
        <v>110</v>
      </c>
      <c r="P3600">
        <f t="shared" si="272"/>
        <v>40.78</v>
      </c>
      <c r="Q3600" s="10" t="s">
        <v>8315</v>
      </c>
      <c r="R3600" t="s">
        <v>8316</v>
      </c>
      <c r="S3600" s="17">
        <f t="shared" si="273"/>
        <v>41866.79886574074</v>
      </c>
      <c r="T3600" s="15">
        <f t="shared" si="274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s="10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71"/>
        <v>202</v>
      </c>
      <c r="P3601">
        <f t="shared" si="272"/>
        <v>59.41</v>
      </c>
      <c r="Q3601" s="10" t="s">
        <v>8315</v>
      </c>
      <c r="R3601" t="s">
        <v>8316</v>
      </c>
      <c r="S3601" s="17">
        <f t="shared" si="273"/>
        <v>42220.79487268519</v>
      </c>
      <c r="T3601" s="15">
        <f t="shared" si="274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s="10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71"/>
        <v>130</v>
      </c>
      <c r="P3602">
        <f t="shared" si="272"/>
        <v>3.25</v>
      </c>
      <c r="Q3602" s="10" t="s">
        <v>8315</v>
      </c>
      <c r="R3602" t="s">
        <v>8316</v>
      </c>
      <c r="S3602" s="17">
        <f t="shared" si="273"/>
        <v>42628.849120370374</v>
      </c>
      <c r="T3602" s="15">
        <f t="shared" si="274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s="10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71"/>
        <v>104</v>
      </c>
      <c r="P3603">
        <f t="shared" si="272"/>
        <v>39.380000000000003</v>
      </c>
      <c r="Q3603" s="10" t="s">
        <v>8315</v>
      </c>
      <c r="R3603" t="s">
        <v>8316</v>
      </c>
      <c r="S3603" s="17">
        <f t="shared" si="273"/>
        <v>41990.99863425926</v>
      </c>
      <c r="T3603" s="15">
        <f t="shared" si="274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s="10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71"/>
        <v>100</v>
      </c>
      <c r="P3604">
        <f t="shared" si="272"/>
        <v>81.67</v>
      </c>
      <c r="Q3604" s="10" t="s">
        <v>8315</v>
      </c>
      <c r="R3604" t="s">
        <v>8316</v>
      </c>
      <c r="S3604" s="17">
        <f t="shared" si="273"/>
        <v>42447.894432870366</v>
      </c>
      <c r="T3604" s="15">
        <f t="shared" si="274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s="10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71"/>
        <v>171</v>
      </c>
      <c r="P3605">
        <f t="shared" si="272"/>
        <v>44.91</v>
      </c>
      <c r="Q3605" s="10" t="s">
        <v>8315</v>
      </c>
      <c r="R3605" t="s">
        <v>8316</v>
      </c>
      <c r="S3605" s="17">
        <f t="shared" si="273"/>
        <v>42283.864351851851</v>
      </c>
      <c r="T3605" s="15">
        <f t="shared" si="274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s="10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71"/>
        <v>113</v>
      </c>
      <c r="P3606">
        <f t="shared" si="272"/>
        <v>49.06</v>
      </c>
      <c r="Q3606" s="10" t="s">
        <v>8315</v>
      </c>
      <c r="R3606" t="s">
        <v>8316</v>
      </c>
      <c r="S3606" s="17">
        <f t="shared" si="273"/>
        <v>42483.015694444446</v>
      </c>
      <c r="T3606" s="15">
        <f t="shared" si="274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s="10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71"/>
        <v>184</v>
      </c>
      <c r="P3607">
        <f t="shared" si="272"/>
        <v>30.67</v>
      </c>
      <c r="Q3607" s="10" t="s">
        <v>8315</v>
      </c>
      <c r="R3607" t="s">
        <v>8316</v>
      </c>
      <c r="S3607" s="17">
        <f t="shared" si="273"/>
        <v>42383.793124999997</v>
      </c>
      <c r="T3607" s="15">
        <f t="shared" si="274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s="10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71"/>
        <v>130</v>
      </c>
      <c r="P3608">
        <f t="shared" si="272"/>
        <v>61.06</v>
      </c>
      <c r="Q3608" s="10" t="s">
        <v>8315</v>
      </c>
      <c r="R3608" t="s">
        <v>8316</v>
      </c>
      <c r="S3608" s="17">
        <f t="shared" si="273"/>
        <v>42566.604826388888</v>
      </c>
      <c r="T3608" s="15">
        <f t="shared" si="274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s="10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71"/>
        <v>105</v>
      </c>
      <c r="P3609">
        <f t="shared" si="272"/>
        <v>29</v>
      </c>
      <c r="Q3609" s="10" t="s">
        <v>8315</v>
      </c>
      <c r="R3609" t="s">
        <v>8316</v>
      </c>
      <c r="S3609" s="17">
        <f t="shared" si="273"/>
        <v>42338.963912037041</v>
      </c>
      <c r="T3609" s="15">
        <f t="shared" si="274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s="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71"/>
        <v>100</v>
      </c>
      <c r="P3610">
        <f t="shared" si="272"/>
        <v>29.63</v>
      </c>
      <c r="Q3610" s="10" t="s">
        <v>8315</v>
      </c>
      <c r="R3610" t="s">
        <v>8316</v>
      </c>
      <c r="S3610" s="17">
        <f t="shared" si="273"/>
        <v>42506.709375000006</v>
      </c>
      <c r="T3610" s="15">
        <f t="shared" si="274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s="10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71"/>
        <v>153</v>
      </c>
      <c r="P3611">
        <f t="shared" si="272"/>
        <v>143.1</v>
      </c>
      <c r="Q3611" s="10" t="s">
        <v>8315</v>
      </c>
      <c r="R3611" t="s">
        <v>8316</v>
      </c>
      <c r="S3611" s="17">
        <f t="shared" si="273"/>
        <v>42429.991724537031</v>
      </c>
      <c r="T3611" s="15">
        <f t="shared" si="274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s="10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71"/>
        <v>162</v>
      </c>
      <c r="P3612">
        <f t="shared" si="272"/>
        <v>52.35</v>
      </c>
      <c r="Q3612" s="10" t="s">
        <v>8315</v>
      </c>
      <c r="R3612" t="s">
        <v>8316</v>
      </c>
      <c r="S3612" s="17">
        <f t="shared" si="273"/>
        <v>42203.432129629626</v>
      </c>
      <c r="T3612" s="15">
        <f t="shared" si="274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s="10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71"/>
        <v>136</v>
      </c>
      <c r="P3613">
        <f t="shared" si="272"/>
        <v>66.67</v>
      </c>
      <c r="Q3613" s="10" t="s">
        <v>8315</v>
      </c>
      <c r="R3613" t="s">
        <v>8316</v>
      </c>
      <c r="S3613" s="17">
        <f t="shared" si="273"/>
        <v>42072.370381944449</v>
      </c>
      <c r="T3613" s="15">
        <f t="shared" si="274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s="10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71"/>
        <v>144</v>
      </c>
      <c r="P3614">
        <f t="shared" si="272"/>
        <v>126.67</v>
      </c>
      <c r="Q3614" s="10" t="s">
        <v>8315</v>
      </c>
      <c r="R3614" t="s">
        <v>8316</v>
      </c>
      <c r="S3614" s="17">
        <f t="shared" si="273"/>
        <v>41789.726979166669</v>
      </c>
      <c r="T3614" s="15">
        <f t="shared" si="274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s="10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71"/>
        <v>100</v>
      </c>
      <c r="P3615">
        <f t="shared" si="272"/>
        <v>62.5</v>
      </c>
      <c r="Q3615" s="10" t="s">
        <v>8315</v>
      </c>
      <c r="R3615" t="s">
        <v>8316</v>
      </c>
      <c r="S3615" s="17">
        <f t="shared" si="273"/>
        <v>41788.58997685185</v>
      </c>
      <c r="T3615" s="15">
        <f t="shared" si="274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s="10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71"/>
        <v>101</v>
      </c>
      <c r="P3616">
        <f t="shared" si="272"/>
        <v>35.49</v>
      </c>
      <c r="Q3616" s="10" t="s">
        <v>8315</v>
      </c>
      <c r="R3616" t="s">
        <v>8316</v>
      </c>
      <c r="S3616" s="17">
        <f t="shared" si="273"/>
        <v>42144.041851851856</v>
      </c>
      <c r="T3616" s="15">
        <f t="shared" si="274"/>
        <v>42174.041851851856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s="10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71"/>
        <v>107</v>
      </c>
      <c r="P3617">
        <f t="shared" si="272"/>
        <v>37.08</v>
      </c>
      <c r="Q3617" s="10" t="s">
        <v>8315</v>
      </c>
      <c r="R3617" t="s">
        <v>8316</v>
      </c>
      <c r="S3617" s="17">
        <f t="shared" si="273"/>
        <v>42318.593703703707</v>
      </c>
      <c r="T3617" s="15">
        <f t="shared" si="274"/>
        <v>42348.593703703707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s="10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71"/>
        <v>125</v>
      </c>
      <c r="P3618">
        <f t="shared" si="272"/>
        <v>69.33</v>
      </c>
      <c r="Q3618" s="10" t="s">
        <v>8315</v>
      </c>
      <c r="R3618" t="s">
        <v>8316</v>
      </c>
      <c r="S3618" s="17">
        <f t="shared" si="273"/>
        <v>42052.949814814812</v>
      </c>
      <c r="T3618" s="15">
        <f t="shared" si="274"/>
        <v>42082.908148148148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s="10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71"/>
        <v>119</v>
      </c>
      <c r="P3619">
        <f t="shared" si="272"/>
        <v>17.25</v>
      </c>
      <c r="Q3619" s="10" t="s">
        <v>8315</v>
      </c>
      <c r="R3619" t="s">
        <v>8316</v>
      </c>
      <c r="S3619" s="17">
        <f t="shared" si="273"/>
        <v>42779.610289351855</v>
      </c>
      <c r="T3619" s="15">
        <f t="shared" si="274"/>
        <v>42794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s="1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71"/>
        <v>101</v>
      </c>
      <c r="P3620">
        <f t="shared" si="272"/>
        <v>36.07</v>
      </c>
      <c r="Q3620" s="10" t="s">
        <v>8315</v>
      </c>
      <c r="R3620" t="s">
        <v>8316</v>
      </c>
      <c r="S3620" s="17">
        <f t="shared" si="273"/>
        <v>42128.627893518518</v>
      </c>
      <c r="T3620" s="15">
        <f t="shared" si="274"/>
        <v>42158.627893518518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s="10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71"/>
        <v>113</v>
      </c>
      <c r="P3621">
        <f t="shared" si="272"/>
        <v>66.47</v>
      </c>
      <c r="Q3621" s="10" t="s">
        <v>8315</v>
      </c>
      <c r="R3621" t="s">
        <v>8316</v>
      </c>
      <c r="S3621" s="17">
        <f t="shared" si="273"/>
        <v>42661.132245370376</v>
      </c>
      <c r="T3621" s="15">
        <f t="shared" si="274"/>
        <v>42693.916666666672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s="10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71"/>
        <v>105</v>
      </c>
      <c r="P3622">
        <f t="shared" si="272"/>
        <v>56.07</v>
      </c>
      <c r="Q3622" s="10" t="s">
        <v>8315</v>
      </c>
      <c r="R3622" t="s">
        <v>8316</v>
      </c>
      <c r="S3622" s="17">
        <f t="shared" si="273"/>
        <v>42037.938206018516</v>
      </c>
      <c r="T3622" s="15">
        <f t="shared" si="274"/>
        <v>42068.166666666672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s="10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71"/>
        <v>110</v>
      </c>
      <c r="P3623">
        <f t="shared" si="272"/>
        <v>47.03</v>
      </c>
      <c r="Q3623" s="10" t="s">
        <v>8315</v>
      </c>
      <c r="R3623" t="s">
        <v>8316</v>
      </c>
      <c r="S3623" s="17">
        <f t="shared" si="273"/>
        <v>42619.935694444444</v>
      </c>
      <c r="T3623" s="15">
        <f t="shared" si="274"/>
        <v>42643.875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s="10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71"/>
        <v>100</v>
      </c>
      <c r="P3624">
        <f t="shared" si="272"/>
        <v>47.67</v>
      </c>
      <c r="Q3624" s="10" t="s">
        <v>8315</v>
      </c>
      <c r="R3624" t="s">
        <v>8316</v>
      </c>
      <c r="S3624" s="17">
        <f t="shared" si="273"/>
        <v>41877.221886574072</v>
      </c>
      <c r="T3624" s="15">
        <f t="shared" si="274"/>
        <v>41910.140972222223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s="10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71"/>
        <v>120</v>
      </c>
      <c r="P3625">
        <f t="shared" si="272"/>
        <v>88.24</v>
      </c>
      <c r="Q3625" s="10" t="s">
        <v>8315</v>
      </c>
      <c r="R3625" t="s">
        <v>8316</v>
      </c>
      <c r="S3625" s="17">
        <f t="shared" si="273"/>
        <v>41828.736921296295</v>
      </c>
      <c r="T3625" s="15">
        <f t="shared" si="274"/>
        <v>41846.291666666664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s="10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71"/>
        <v>105</v>
      </c>
      <c r="P3626">
        <f t="shared" si="272"/>
        <v>80.72</v>
      </c>
      <c r="Q3626" s="10" t="s">
        <v>8315</v>
      </c>
      <c r="R3626" t="s">
        <v>8316</v>
      </c>
      <c r="S3626" s="17">
        <f t="shared" si="273"/>
        <v>42545.774189814809</v>
      </c>
      <c r="T3626" s="15">
        <f t="shared" si="274"/>
        <v>42605.774189814809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s="10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71"/>
        <v>103</v>
      </c>
      <c r="P3627">
        <f t="shared" si="272"/>
        <v>39.49</v>
      </c>
      <c r="Q3627" s="10" t="s">
        <v>8315</v>
      </c>
      <c r="R3627" t="s">
        <v>8316</v>
      </c>
      <c r="S3627" s="17">
        <f t="shared" si="273"/>
        <v>42157.652511574073</v>
      </c>
      <c r="T3627" s="15">
        <f t="shared" si="274"/>
        <v>42187.652511574073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s="10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71"/>
        <v>102</v>
      </c>
      <c r="P3628">
        <f t="shared" si="272"/>
        <v>84.85</v>
      </c>
      <c r="Q3628" s="10" t="s">
        <v>8315</v>
      </c>
      <c r="R3628" t="s">
        <v>8316</v>
      </c>
      <c r="S3628" s="17">
        <f t="shared" si="273"/>
        <v>41846.667326388888</v>
      </c>
      <c r="T3628" s="15">
        <f t="shared" si="274"/>
        <v>41867.667326388888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s="10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71"/>
        <v>100</v>
      </c>
      <c r="P3629">
        <f t="shared" si="272"/>
        <v>68.97</v>
      </c>
      <c r="Q3629" s="10" t="s">
        <v>8315</v>
      </c>
      <c r="R3629" t="s">
        <v>8316</v>
      </c>
      <c r="S3629" s="17">
        <f t="shared" si="273"/>
        <v>42460.741747685184</v>
      </c>
      <c r="T3629" s="15">
        <f t="shared" si="274"/>
        <v>42511.165972222225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s="1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71"/>
        <v>0</v>
      </c>
      <c r="P3630">
        <f t="shared" si="272"/>
        <v>0</v>
      </c>
      <c r="Q3630" s="10" t="s">
        <v>8315</v>
      </c>
      <c r="R3630" t="s">
        <v>8357</v>
      </c>
      <c r="S3630" s="17">
        <f t="shared" si="273"/>
        <v>42291.833287037036</v>
      </c>
      <c r="T3630" s="15">
        <f t="shared" si="274"/>
        <v>42351.874953703707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s="10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71"/>
        <v>0</v>
      </c>
      <c r="P3631">
        <f t="shared" si="272"/>
        <v>1</v>
      </c>
      <c r="Q3631" s="10" t="s">
        <v>8315</v>
      </c>
      <c r="R3631" t="s">
        <v>8357</v>
      </c>
      <c r="S3631" s="17">
        <f t="shared" si="273"/>
        <v>42437.094490740739</v>
      </c>
      <c r="T3631" s="15">
        <f t="shared" si="274"/>
        <v>42495.708333333328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s="10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71"/>
        <v>0</v>
      </c>
      <c r="P3632">
        <f t="shared" si="272"/>
        <v>1</v>
      </c>
      <c r="Q3632" s="10" t="s">
        <v>8315</v>
      </c>
      <c r="R3632" t="s">
        <v>8357</v>
      </c>
      <c r="S3632" s="17">
        <f t="shared" si="273"/>
        <v>41942.84710648148</v>
      </c>
      <c r="T3632" s="15">
        <f t="shared" si="274"/>
        <v>41972.888773148152</v>
      </c>
      <c r="U3632">
        <f>YEAR(S3632)</f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s="10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71"/>
        <v>51</v>
      </c>
      <c r="P3633">
        <f t="shared" si="272"/>
        <v>147.88</v>
      </c>
      <c r="Q3633" s="10" t="s">
        <v>8315</v>
      </c>
      <c r="R3633" t="s">
        <v>8357</v>
      </c>
      <c r="S3633" s="17">
        <f t="shared" si="273"/>
        <v>41880.753437499996</v>
      </c>
      <c r="T3633" s="15">
        <f t="shared" si="274"/>
        <v>41905.165972222225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s="10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71"/>
        <v>20</v>
      </c>
      <c r="P3634">
        <f t="shared" si="272"/>
        <v>100</v>
      </c>
      <c r="Q3634" s="10" t="s">
        <v>8315</v>
      </c>
      <c r="R3634" t="s">
        <v>8357</v>
      </c>
      <c r="S3634" s="17">
        <f t="shared" si="273"/>
        <v>41946.936909722222</v>
      </c>
      <c r="T3634" s="15">
        <f t="shared" si="274"/>
        <v>41966.936909722222</v>
      </c>
      <c r="U3634">
        <f>YEAR(S3634)</f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s="10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71"/>
        <v>35</v>
      </c>
      <c r="P3635">
        <f t="shared" si="272"/>
        <v>56.84</v>
      </c>
      <c r="Q3635" s="10" t="s">
        <v>8315</v>
      </c>
      <c r="R3635" t="s">
        <v>8357</v>
      </c>
      <c r="S3635" s="17">
        <f t="shared" si="273"/>
        <v>42649.623460648145</v>
      </c>
      <c r="T3635" s="15">
        <f t="shared" si="274"/>
        <v>42693.041666666672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s="10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71"/>
        <v>4</v>
      </c>
      <c r="P3636">
        <f t="shared" si="272"/>
        <v>176.94</v>
      </c>
      <c r="Q3636" s="10" t="s">
        <v>8315</v>
      </c>
      <c r="R3636" t="s">
        <v>8357</v>
      </c>
      <c r="S3636" s="17">
        <f t="shared" si="273"/>
        <v>42701.166365740741</v>
      </c>
      <c r="T3636" s="15">
        <f t="shared" si="274"/>
        <v>42749.165972222225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s="10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71"/>
        <v>36</v>
      </c>
      <c r="P3637">
        <f t="shared" si="272"/>
        <v>127.6</v>
      </c>
      <c r="Q3637" s="10" t="s">
        <v>8315</v>
      </c>
      <c r="R3637" t="s">
        <v>8357</v>
      </c>
      <c r="S3637" s="17">
        <f t="shared" si="273"/>
        <v>42450.88282407407</v>
      </c>
      <c r="T3637" s="15">
        <f t="shared" si="274"/>
        <v>42480.88282407407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s="10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71"/>
        <v>0</v>
      </c>
      <c r="P3638">
        <f t="shared" si="272"/>
        <v>0</v>
      </c>
      <c r="Q3638" s="10" t="s">
        <v>8315</v>
      </c>
      <c r="R3638" t="s">
        <v>8357</v>
      </c>
      <c r="S3638" s="17">
        <f t="shared" si="273"/>
        <v>42226.694780092599</v>
      </c>
      <c r="T3638" s="15">
        <f t="shared" si="274"/>
        <v>42261.694780092599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s="10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71"/>
        <v>31</v>
      </c>
      <c r="P3639">
        <f t="shared" si="272"/>
        <v>66.14</v>
      </c>
      <c r="Q3639" s="10" t="s">
        <v>8315</v>
      </c>
      <c r="R3639" t="s">
        <v>8357</v>
      </c>
      <c r="S3639" s="17">
        <f t="shared" si="273"/>
        <v>41975.700636574074</v>
      </c>
      <c r="T3639" s="15">
        <f t="shared" si="274"/>
        <v>42005.700636574074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s="1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71"/>
        <v>7</v>
      </c>
      <c r="P3640">
        <f t="shared" si="272"/>
        <v>108</v>
      </c>
      <c r="Q3640" s="10" t="s">
        <v>8315</v>
      </c>
      <c r="R3640" t="s">
        <v>8357</v>
      </c>
      <c r="S3640" s="17">
        <f t="shared" si="273"/>
        <v>42053.672824074078</v>
      </c>
      <c r="T3640" s="15">
        <f t="shared" si="274"/>
        <v>42113.631157407406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s="10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71"/>
        <v>0</v>
      </c>
      <c r="P3641">
        <f t="shared" si="272"/>
        <v>1</v>
      </c>
      <c r="Q3641" s="10" t="s">
        <v>8315</v>
      </c>
      <c r="R3641" t="s">
        <v>8357</v>
      </c>
      <c r="S3641" s="17">
        <f t="shared" si="273"/>
        <v>42590.677152777775</v>
      </c>
      <c r="T3641" s="15">
        <f t="shared" si="274"/>
        <v>42650.632638888885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s="10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71"/>
        <v>6</v>
      </c>
      <c r="P3642">
        <f t="shared" si="272"/>
        <v>18.329999999999998</v>
      </c>
      <c r="Q3642" s="10" t="s">
        <v>8315</v>
      </c>
      <c r="R3642" t="s">
        <v>8357</v>
      </c>
      <c r="S3642" s="17">
        <f t="shared" si="273"/>
        <v>42104.781597222223</v>
      </c>
      <c r="T3642" s="15">
        <f t="shared" si="274"/>
        <v>42134.781597222223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s="10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71"/>
        <v>0</v>
      </c>
      <c r="P3643">
        <f t="shared" si="272"/>
        <v>0</v>
      </c>
      <c r="Q3643" s="10" t="s">
        <v>8315</v>
      </c>
      <c r="R3643" t="s">
        <v>8357</v>
      </c>
      <c r="S3643" s="17">
        <f t="shared" si="273"/>
        <v>41899.627071759263</v>
      </c>
      <c r="T3643" s="15">
        <f t="shared" si="274"/>
        <v>41917.208333333336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s="10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71"/>
        <v>2</v>
      </c>
      <c r="P3644">
        <f t="shared" si="272"/>
        <v>7.5</v>
      </c>
      <c r="Q3644" s="10" t="s">
        <v>8315</v>
      </c>
      <c r="R3644" t="s">
        <v>8357</v>
      </c>
      <c r="S3644" s="17">
        <f t="shared" si="273"/>
        <v>42297.816284722227</v>
      </c>
      <c r="T3644" s="15">
        <f t="shared" si="274"/>
        <v>42338.708333333328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s="10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71"/>
        <v>0</v>
      </c>
      <c r="P3645">
        <f t="shared" si="272"/>
        <v>0</v>
      </c>
      <c r="Q3645" s="10" t="s">
        <v>8315</v>
      </c>
      <c r="R3645" t="s">
        <v>8357</v>
      </c>
      <c r="S3645" s="17">
        <f t="shared" si="273"/>
        <v>42285.143969907411</v>
      </c>
      <c r="T3645" s="15">
        <f t="shared" si="274"/>
        <v>42325.185636574075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s="10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71"/>
        <v>16</v>
      </c>
      <c r="P3646">
        <f t="shared" si="272"/>
        <v>68.42</v>
      </c>
      <c r="Q3646" s="10" t="s">
        <v>8315</v>
      </c>
      <c r="R3646" t="s">
        <v>8357</v>
      </c>
      <c r="S3646" s="17">
        <f t="shared" si="273"/>
        <v>42409.241747685184</v>
      </c>
      <c r="T3646" s="15">
        <f t="shared" si="274"/>
        <v>42437.207638888889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s="10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71"/>
        <v>0</v>
      </c>
      <c r="P3647">
        <f t="shared" si="272"/>
        <v>1</v>
      </c>
      <c r="Q3647" s="10" t="s">
        <v>8315</v>
      </c>
      <c r="R3647" t="s">
        <v>8357</v>
      </c>
      <c r="S3647" s="17">
        <f t="shared" si="273"/>
        <v>42665.970347222217</v>
      </c>
      <c r="T3647" s="15">
        <f t="shared" si="274"/>
        <v>42696.012013888889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s="10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71"/>
        <v>5</v>
      </c>
      <c r="P3648">
        <f t="shared" si="272"/>
        <v>60.13</v>
      </c>
      <c r="Q3648" s="10" t="s">
        <v>8315</v>
      </c>
      <c r="R3648" t="s">
        <v>8357</v>
      </c>
      <c r="S3648" s="17">
        <f t="shared" si="273"/>
        <v>42140.421319444446</v>
      </c>
      <c r="T3648" s="15">
        <f t="shared" si="274"/>
        <v>42171.979166666672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s="10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71"/>
        <v>6</v>
      </c>
      <c r="P3649">
        <f t="shared" si="272"/>
        <v>15</v>
      </c>
      <c r="Q3649" s="10" t="s">
        <v>8315</v>
      </c>
      <c r="R3649" t="s">
        <v>8357</v>
      </c>
      <c r="S3649" s="17">
        <f t="shared" si="273"/>
        <v>42598.749155092592</v>
      </c>
      <c r="T3649" s="15">
        <f t="shared" si="274"/>
        <v>42643.749155092592</v>
      </c>
      <c r="U3649">
        <f>YEAR(S3649)</f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s="1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71"/>
        <v>100</v>
      </c>
      <c r="P3650">
        <f t="shared" si="272"/>
        <v>550.04</v>
      </c>
      <c r="Q3650" s="10" t="s">
        <v>8315</v>
      </c>
      <c r="R3650" t="s">
        <v>8316</v>
      </c>
      <c r="S3650" s="17">
        <f t="shared" si="273"/>
        <v>41887.292187500003</v>
      </c>
      <c r="T3650" s="15">
        <f t="shared" si="274"/>
        <v>41917.292187500003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s="10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75">ROUND(E3651/D3651*100,0)</f>
        <v>104</v>
      </c>
      <c r="P3651">
        <f t="shared" ref="P3651:P3714" si="276">IFERROR(ROUND(E3651/L3651,2),0)</f>
        <v>97.5</v>
      </c>
      <c r="Q3651" s="10" t="s">
        <v>8315</v>
      </c>
      <c r="R3651" t="s">
        <v>8316</v>
      </c>
      <c r="S3651" s="17">
        <f t="shared" ref="S3651:S3714" si="277">(((J3651/60)/60)/24)+DATE(1970,1,1)</f>
        <v>41780.712893518517</v>
      </c>
      <c r="T3651" s="15">
        <f t="shared" ref="T3651:T3714" si="278">(((I3651/60)/60)/24)+DATE(1970,1,1)</f>
        <v>41806.712893518517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s="10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75"/>
        <v>100</v>
      </c>
      <c r="P3652">
        <f t="shared" si="276"/>
        <v>29.41</v>
      </c>
      <c r="Q3652" s="10" t="s">
        <v>8315</v>
      </c>
      <c r="R3652" t="s">
        <v>8316</v>
      </c>
      <c r="S3652" s="17">
        <f t="shared" si="277"/>
        <v>42381.478981481487</v>
      </c>
      <c r="T3652" s="15">
        <f t="shared" si="278"/>
        <v>42402.478981481487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s="10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75"/>
        <v>104</v>
      </c>
      <c r="P3653">
        <f t="shared" si="276"/>
        <v>57.78</v>
      </c>
      <c r="Q3653" s="10" t="s">
        <v>8315</v>
      </c>
      <c r="R3653" t="s">
        <v>8316</v>
      </c>
      <c r="S3653" s="17">
        <f t="shared" si="277"/>
        <v>41828.646319444444</v>
      </c>
      <c r="T3653" s="15">
        <f t="shared" si="278"/>
        <v>41861.665972222225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s="10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75"/>
        <v>251</v>
      </c>
      <c r="P3654">
        <f t="shared" si="276"/>
        <v>44.24</v>
      </c>
      <c r="Q3654" s="10" t="s">
        <v>8315</v>
      </c>
      <c r="R3654" t="s">
        <v>8316</v>
      </c>
      <c r="S3654" s="17">
        <f t="shared" si="277"/>
        <v>42596.644699074073</v>
      </c>
      <c r="T3654" s="15">
        <f t="shared" si="278"/>
        <v>42607.165972222225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s="10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75"/>
        <v>101</v>
      </c>
      <c r="P3655">
        <f t="shared" si="276"/>
        <v>60.91</v>
      </c>
      <c r="Q3655" s="10" t="s">
        <v>8315</v>
      </c>
      <c r="R3655" t="s">
        <v>8316</v>
      </c>
      <c r="S3655" s="17">
        <f t="shared" si="277"/>
        <v>42191.363506944443</v>
      </c>
      <c r="T3655" s="15">
        <f t="shared" si="278"/>
        <v>42221.363506944443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s="10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75"/>
        <v>174</v>
      </c>
      <c r="P3656">
        <f t="shared" si="276"/>
        <v>68.84</v>
      </c>
      <c r="Q3656" s="10" t="s">
        <v>8315</v>
      </c>
      <c r="R3656" t="s">
        <v>8316</v>
      </c>
      <c r="S3656" s="17">
        <f t="shared" si="277"/>
        <v>42440.416504629626</v>
      </c>
      <c r="T3656" s="15">
        <f t="shared" si="278"/>
        <v>42463.708333333328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s="10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75"/>
        <v>116</v>
      </c>
      <c r="P3657">
        <f t="shared" si="276"/>
        <v>73.58</v>
      </c>
      <c r="Q3657" s="10" t="s">
        <v>8315</v>
      </c>
      <c r="R3657" t="s">
        <v>8316</v>
      </c>
      <c r="S3657" s="17">
        <f t="shared" si="277"/>
        <v>42173.803217592591</v>
      </c>
      <c r="T3657" s="15">
        <f t="shared" si="278"/>
        <v>42203.290972222225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s="10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75"/>
        <v>106</v>
      </c>
      <c r="P3658">
        <f t="shared" si="276"/>
        <v>115.02</v>
      </c>
      <c r="Q3658" s="10" t="s">
        <v>8315</v>
      </c>
      <c r="R3658" t="s">
        <v>8316</v>
      </c>
      <c r="S3658" s="17">
        <f t="shared" si="277"/>
        <v>42737.910138888896</v>
      </c>
      <c r="T3658" s="15">
        <f t="shared" si="278"/>
        <v>42767.957638888889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s="10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75"/>
        <v>111</v>
      </c>
      <c r="P3659">
        <f t="shared" si="276"/>
        <v>110.75</v>
      </c>
      <c r="Q3659" s="10" t="s">
        <v>8315</v>
      </c>
      <c r="R3659" t="s">
        <v>8316</v>
      </c>
      <c r="S3659" s="17">
        <f t="shared" si="277"/>
        <v>42499.629849537043</v>
      </c>
      <c r="T3659" s="15">
        <f t="shared" si="278"/>
        <v>42522.904166666667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s="1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75"/>
        <v>101</v>
      </c>
      <c r="P3660">
        <f t="shared" si="276"/>
        <v>75.5</v>
      </c>
      <c r="Q3660" s="10" t="s">
        <v>8315</v>
      </c>
      <c r="R3660" t="s">
        <v>8316</v>
      </c>
      <c r="S3660" s="17">
        <f t="shared" si="277"/>
        <v>41775.858564814815</v>
      </c>
      <c r="T3660" s="15">
        <f t="shared" si="278"/>
        <v>41822.165972222225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s="10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75"/>
        <v>102</v>
      </c>
      <c r="P3661">
        <f t="shared" si="276"/>
        <v>235.46</v>
      </c>
      <c r="Q3661" s="10" t="s">
        <v>8315</v>
      </c>
      <c r="R3661" t="s">
        <v>8316</v>
      </c>
      <c r="S3661" s="17">
        <f t="shared" si="277"/>
        <v>42055.277199074073</v>
      </c>
      <c r="T3661" s="15">
        <f t="shared" si="278"/>
        <v>42082.610416666663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s="10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75"/>
        <v>100</v>
      </c>
      <c r="P3662">
        <f t="shared" si="276"/>
        <v>11.36</v>
      </c>
      <c r="Q3662" s="10" t="s">
        <v>8315</v>
      </c>
      <c r="R3662" t="s">
        <v>8316</v>
      </c>
      <c r="S3662" s="17">
        <f t="shared" si="277"/>
        <v>41971.881076388891</v>
      </c>
      <c r="T3662" s="15">
        <f t="shared" si="278"/>
        <v>41996.881076388891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s="10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75"/>
        <v>111</v>
      </c>
      <c r="P3663">
        <f t="shared" si="276"/>
        <v>92.5</v>
      </c>
      <c r="Q3663" s="10" t="s">
        <v>8315</v>
      </c>
      <c r="R3663" t="s">
        <v>8316</v>
      </c>
      <c r="S3663" s="17">
        <f t="shared" si="277"/>
        <v>42447.896666666667</v>
      </c>
      <c r="T3663" s="15">
        <f t="shared" si="278"/>
        <v>42470.166666666672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s="10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75"/>
        <v>101</v>
      </c>
      <c r="P3664">
        <f t="shared" si="276"/>
        <v>202.85</v>
      </c>
      <c r="Q3664" s="10" t="s">
        <v>8315</v>
      </c>
      <c r="R3664" t="s">
        <v>8316</v>
      </c>
      <c r="S3664" s="17">
        <f t="shared" si="277"/>
        <v>42064.220069444447</v>
      </c>
      <c r="T3664" s="15">
        <f t="shared" si="278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s="10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75"/>
        <v>104</v>
      </c>
      <c r="P3665">
        <f t="shared" si="276"/>
        <v>26</v>
      </c>
      <c r="Q3665" s="10" t="s">
        <v>8315</v>
      </c>
      <c r="R3665" t="s">
        <v>8316</v>
      </c>
      <c r="S3665" s="17">
        <f t="shared" si="277"/>
        <v>42665.451736111107</v>
      </c>
      <c r="T3665" s="15">
        <f t="shared" si="278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s="10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75"/>
        <v>109</v>
      </c>
      <c r="P3666">
        <f t="shared" si="276"/>
        <v>46.05</v>
      </c>
      <c r="Q3666" s="10" t="s">
        <v>8315</v>
      </c>
      <c r="R3666" t="s">
        <v>8316</v>
      </c>
      <c r="S3666" s="17">
        <f t="shared" si="277"/>
        <v>42523.248715277776</v>
      </c>
      <c r="T3666" s="15">
        <f t="shared" si="278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s="10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75"/>
        <v>115</v>
      </c>
      <c r="P3667">
        <f t="shared" si="276"/>
        <v>51</v>
      </c>
      <c r="Q3667" s="10" t="s">
        <v>8315</v>
      </c>
      <c r="R3667" t="s">
        <v>8316</v>
      </c>
      <c r="S3667" s="17">
        <f t="shared" si="277"/>
        <v>42294.808124999996</v>
      </c>
      <c r="T3667" s="15">
        <f t="shared" si="278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s="10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75"/>
        <v>100</v>
      </c>
      <c r="P3668">
        <f t="shared" si="276"/>
        <v>31.58</v>
      </c>
      <c r="Q3668" s="10" t="s">
        <v>8315</v>
      </c>
      <c r="R3668" t="s">
        <v>8316</v>
      </c>
      <c r="S3668" s="17">
        <f t="shared" si="277"/>
        <v>41822.90488425926</v>
      </c>
      <c r="T3668" s="15">
        <f t="shared" si="278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s="10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75"/>
        <v>103</v>
      </c>
      <c r="P3669">
        <f t="shared" si="276"/>
        <v>53.36</v>
      </c>
      <c r="Q3669" s="10" t="s">
        <v>8315</v>
      </c>
      <c r="R3669" t="s">
        <v>8316</v>
      </c>
      <c r="S3669" s="17">
        <f t="shared" si="277"/>
        <v>42173.970127314817</v>
      </c>
      <c r="T3669" s="15">
        <f t="shared" si="278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s="1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75"/>
        <v>104</v>
      </c>
      <c r="P3670">
        <f t="shared" si="276"/>
        <v>36.96</v>
      </c>
      <c r="Q3670" s="10" t="s">
        <v>8315</v>
      </c>
      <c r="R3670" t="s">
        <v>8316</v>
      </c>
      <c r="S3670" s="17">
        <f t="shared" si="277"/>
        <v>42185.556157407409</v>
      </c>
      <c r="T3670" s="15">
        <f t="shared" si="278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s="10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75"/>
        <v>138</v>
      </c>
      <c r="P3671">
        <f t="shared" si="276"/>
        <v>81.290000000000006</v>
      </c>
      <c r="Q3671" s="10" t="s">
        <v>8315</v>
      </c>
      <c r="R3671" t="s">
        <v>8316</v>
      </c>
      <c r="S3671" s="17">
        <f t="shared" si="277"/>
        <v>42136.675196759257</v>
      </c>
      <c r="T3671" s="15">
        <f t="shared" si="278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s="10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75"/>
        <v>110</v>
      </c>
      <c r="P3672">
        <f t="shared" si="276"/>
        <v>20.079999999999998</v>
      </c>
      <c r="Q3672" s="10" t="s">
        <v>8315</v>
      </c>
      <c r="R3672" t="s">
        <v>8316</v>
      </c>
      <c r="S3672" s="17">
        <f t="shared" si="277"/>
        <v>42142.514016203699</v>
      </c>
      <c r="T3672" s="15">
        <f t="shared" si="278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s="10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75"/>
        <v>101</v>
      </c>
      <c r="P3673">
        <f t="shared" si="276"/>
        <v>88.25</v>
      </c>
      <c r="Q3673" s="10" t="s">
        <v>8315</v>
      </c>
      <c r="R3673" t="s">
        <v>8316</v>
      </c>
      <c r="S3673" s="17">
        <f t="shared" si="277"/>
        <v>41820.62809027778</v>
      </c>
      <c r="T3673" s="15">
        <f t="shared" si="278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s="10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75"/>
        <v>102</v>
      </c>
      <c r="P3674">
        <f t="shared" si="276"/>
        <v>53.44</v>
      </c>
      <c r="Q3674" s="10" t="s">
        <v>8315</v>
      </c>
      <c r="R3674" t="s">
        <v>8316</v>
      </c>
      <c r="S3674" s="17">
        <f t="shared" si="277"/>
        <v>41878.946574074071</v>
      </c>
      <c r="T3674" s="15">
        <f t="shared" si="278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s="10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75"/>
        <v>114</v>
      </c>
      <c r="P3675">
        <f t="shared" si="276"/>
        <v>39.869999999999997</v>
      </c>
      <c r="Q3675" s="10" t="s">
        <v>8315</v>
      </c>
      <c r="R3675" t="s">
        <v>8316</v>
      </c>
      <c r="S3675" s="17">
        <f t="shared" si="277"/>
        <v>41914.295104166667</v>
      </c>
      <c r="T3675" s="15">
        <f t="shared" si="278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s="10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75"/>
        <v>100</v>
      </c>
      <c r="P3676">
        <f t="shared" si="276"/>
        <v>145.16</v>
      </c>
      <c r="Q3676" s="10" t="s">
        <v>8315</v>
      </c>
      <c r="R3676" t="s">
        <v>8316</v>
      </c>
      <c r="S3676" s="17">
        <f t="shared" si="277"/>
        <v>42556.873020833329</v>
      </c>
      <c r="T3676" s="15">
        <f t="shared" si="278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s="10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75"/>
        <v>140</v>
      </c>
      <c r="P3677">
        <f t="shared" si="276"/>
        <v>23.33</v>
      </c>
      <c r="Q3677" s="10" t="s">
        <v>8315</v>
      </c>
      <c r="R3677" t="s">
        <v>8316</v>
      </c>
      <c r="S3677" s="17">
        <f t="shared" si="277"/>
        <v>42493.597013888888</v>
      </c>
      <c r="T3677" s="15">
        <f t="shared" si="278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s="10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75"/>
        <v>129</v>
      </c>
      <c r="P3678">
        <f t="shared" si="276"/>
        <v>64.38</v>
      </c>
      <c r="Q3678" s="10" t="s">
        <v>8315</v>
      </c>
      <c r="R3678" t="s">
        <v>8316</v>
      </c>
      <c r="S3678" s="17">
        <f t="shared" si="277"/>
        <v>41876.815787037034</v>
      </c>
      <c r="T3678" s="15">
        <f t="shared" si="278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s="10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75"/>
        <v>103</v>
      </c>
      <c r="P3679">
        <f t="shared" si="276"/>
        <v>62.05</v>
      </c>
      <c r="Q3679" s="10" t="s">
        <v>8315</v>
      </c>
      <c r="R3679" t="s">
        <v>8316</v>
      </c>
      <c r="S3679" s="17">
        <f t="shared" si="277"/>
        <v>41802.574282407404</v>
      </c>
      <c r="T3679" s="15">
        <f t="shared" si="278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s="1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75"/>
        <v>103</v>
      </c>
      <c r="P3680">
        <f t="shared" si="276"/>
        <v>66.13</v>
      </c>
      <c r="Q3680" s="10" t="s">
        <v>8315</v>
      </c>
      <c r="R3680" t="s">
        <v>8316</v>
      </c>
      <c r="S3680" s="17">
        <f t="shared" si="277"/>
        <v>42120.531226851846</v>
      </c>
      <c r="T3680" s="15">
        <f t="shared" si="278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s="10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75"/>
        <v>110</v>
      </c>
      <c r="P3681">
        <f t="shared" si="276"/>
        <v>73.400000000000006</v>
      </c>
      <c r="Q3681" s="10" t="s">
        <v>8315</v>
      </c>
      <c r="R3681" t="s">
        <v>8316</v>
      </c>
      <c r="S3681" s="17">
        <f t="shared" si="277"/>
        <v>41786.761354166665</v>
      </c>
      <c r="T3681" s="15">
        <f t="shared" si="278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s="10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75"/>
        <v>113</v>
      </c>
      <c r="P3682">
        <f t="shared" si="276"/>
        <v>99.5</v>
      </c>
      <c r="Q3682" s="10" t="s">
        <v>8315</v>
      </c>
      <c r="R3682" t="s">
        <v>8316</v>
      </c>
      <c r="S3682" s="17">
        <f t="shared" si="277"/>
        <v>42627.454097222217</v>
      </c>
      <c r="T3682" s="15">
        <f t="shared" si="278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s="10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75"/>
        <v>112</v>
      </c>
      <c r="P3683">
        <f t="shared" si="276"/>
        <v>62.17</v>
      </c>
      <c r="Q3683" s="10" t="s">
        <v>8315</v>
      </c>
      <c r="R3683" t="s">
        <v>8316</v>
      </c>
      <c r="S3683" s="17">
        <f t="shared" si="277"/>
        <v>42374.651504629626</v>
      </c>
      <c r="T3683" s="15">
        <f t="shared" si="278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s="10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75"/>
        <v>139</v>
      </c>
      <c r="P3684">
        <f t="shared" si="276"/>
        <v>62.33</v>
      </c>
      <c r="Q3684" s="10" t="s">
        <v>8315</v>
      </c>
      <c r="R3684" t="s">
        <v>8316</v>
      </c>
      <c r="S3684" s="17">
        <f t="shared" si="277"/>
        <v>41772.685393518521</v>
      </c>
      <c r="T3684" s="15">
        <f t="shared" si="278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s="10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75"/>
        <v>111</v>
      </c>
      <c r="P3685">
        <f t="shared" si="276"/>
        <v>58.79</v>
      </c>
      <c r="Q3685" s="10" t="s">
        <v>8315</v>
      </c>
      <c r="R3685" t="s">
        <v>8316</v>
      </c>
      <c r="S3685" s="17">
        <f t="shared" si="277"/>
        <v>42633.116851851853</v>
      </c>
      <c r="T3685" s="15">
        <f t="shared" si="278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s="10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75"/>
        <v>139</v>
      </c>
      <c r="P3686">
        <f t="shared" si="276"/>
        <v>45.35</v>
      </c>
      <c r="Q3686" s="10" t="s">
        <v>8315</v>
      </c>
      <c r="R3686" t="s">
        <v>8316</v>
      </c>
      <c r="S3686" s="17">
        <f t="shared" si="277"/>
        <v>42219.180393518516</v>
      </c>
      <c r="T3686" s="15">
        <f t="shared" si="278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s="10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75"/>
        <v>106</v>
      </c>
      <c r="P3687">
        <f t="shared" si="276"/>
        <v>41.94</v>
      </c>
      <c r="Q3687" s="10" t="s">
        <v>8315</v>
      </c>
      <c r="R3687" t="s">
        <v>8316</v>
      </c>
      <c r="S3687" s="17">
        <f t="shared" si="277"/>
        <v>41753.593275462961</v>
      </c>
      <c r="T3687" s="15">
        <f t="shared" si="278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s="10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75"/>
        <v>101</v>
      </c>
      <c r="P3688">
        <f t="shared" si="276"/>
        <v>59.17</v>
      </c>
      <c r="Q3688" s="10" t="s">
        <v>8315</v>
      </c>
      <c r="R3688" t="s">
        <v>8316</v>
      </c>
      <c r="S3688" s="17">
        <f t="shared" si="277"/>
        <v>42230.662731481483</v>
      </c>
      <c r="T3688" s="15">
        <f t="shared" si="278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s="10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75"/>
        <v>100</v>
      </c>
      <c r="P3689">
        <f t="shared" si="276"/>
        <v>200.49</v>
      </c>
      <c r="Q3689" s="10" t="s">
        <v>8315</v>
      </c>
      <c r="R3689" t="s">
        <v>8316</v>
      </c>
      <c r="S3689" s="17">
        <f t="shared" si="277"/>
        <v>41787.218229166669</v>
      </c>
      <c r="T3689" s="15">
        <f t="shared" si="278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s="1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75"/>
        <v>109</v>
      </c>
      <c r="P3690">
        <f t="shared" si="276"/>
        <v>83.97</v>
      </c>
      <c r="Q3690" s="10" t="s">
        <v>8315</v>
      </c>
      <c r="R3690" t="s">
        <v>8316</v>
      </c>
      <c r="S3690" s="17">
        <f t="shared" si="277"/>
        <v>41829.787083333329</v>
      </c>
      <c r="T3690" s="15">
        <f t="shared" si="278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s="10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75"/>
        <v>118</v>
      </c>
      <c r="P3691">
        <f t="shared" si="276"/>
        <v>57.26</v>
      </c>
      <c r="Q3691" s="10" t="s">
        <v>8315</v>
      </c>
      <c r="R3691" t="s">
        <v>8316</v>
      </c>
      <c r="S3691" s="17">
        <f t="shared" si="277"/>
        <v>42147.826840277776</v>
      </c>
      <c r="T3691" s="15">
        <f t="shared" si="278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s="10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75"/>
        <v>120</v>
      </c>
      <c r="P3692">
        <f t="shared" si="276"/>
        <v>58.06</v>
      </c>
      <c r="Q3692" s="10" t="s">
        <v>8315</v>
      </c>
      <c r="R3692" t="s">
        <v>8316</v>
      </c>
      <c r="S3692" s="17">
        <f t="shared" si="277"/>
        <v>41940.598182870373</v>
      </c>
      <c r="T3692" s="15">
        <f t="shared" si="278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s="10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75"/>
        <v>128</v>
      </c>
      <c r="P3693">
        <f t="shared" si="276"/>
        <v>186.8</v>
      </c>
      <c r="Q3693" s="10" t="s">
        <v>8315</v>
      </c>
      <c r="R3693" t="s">
        <v>8316</v>
      </c>
      <c r="S3693" s="17">
        <f t="shared" si="277"/>
        <v>42020.700567129628</v>
      </c>
      <c r="T3693" s="15">
        <f t="shared" si="278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s="10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75"/>
        <v>126</v>
      </c>
      <c r="P3694">
        <f t="shared" si="276"/>
        <v>74.12</v>
      </c>
      <c r="Q3694" s="10" t="s">
        <v>8315</v>
      </c>
      <c r="R3694" t="s">
        <v>8316</v>
      </c>
      <c r="S3694" s="17">
        <f t="shared" si="277"/>
        <v>41891.96503472222</v>
      </c>
      <c r="T3694" s="15">
        <f t="shared" si="278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s="10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75"/>
        <v>129</v>
      </c>
      <c r="P3695">
        <f t="shared" si="276"/>
        <v>30.71</v>
      </c>
      <c r="Q3695" s="10" t="s">
        <v>8315</v>
      </c>
      <c r="R3695" t="s">
        <v>8316</v>
      </c>
      <c r="S3695" s="17">
        <f t="shared" si="277"/>
        <v>42309.191307870366</v>
      </c>
      <c r="T3695" s="15">
        <f t="shared" si="278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s="10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75"/>
        <v>107</v>
      </c>
      <c r="P3696">
        <f t="shared" si="276"/>
        <v>62.67</v>
      </c>
      <c r="Q3696" s="10" t="s">
        <v>8315</v>
      </c>
      <c r="R3696" t="s">
        <v>8316</v>
      </c>
      <c r="S3696" s="17">
        <f t="shared" si="277"/>
        <v>42490.133877314816</v>
      </c>
      <c r="T3696" s="15">
        <f t="shared" si="278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s="10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75"/>
        <v>100</v>
      </c>
      <c r="P3697">
        <f t="shared" si="276"/>
        <v>121.36</v>
      </c>
      <c r="Q3697" s="10" t="s">
        <v>8315</v>
      </c>
      <c r="R3697" t="s">
        <v>8316</v>
      </c>
      <c r="S3697" s="17">
        <f t="shared" si="277"/>
        <v>41995.870486111111</v>
      </c>
      <c r="T3697" s="15">
        <f t="shared" si="278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s="10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75"/>
        <v>155</v>
      </c>
      <c r="P3698">
        <f t="shared" si="276"/>
        <v>39.74</v>
      </c>
      <c r="Q3698" s="10" t="s">
        <v>8315</v>
      </c>
      <c r="R3698" t="s">
        <v>8316</v>
      </c>
      <c r="S3698" s="17">
        <f t="shared" si="277"/>
        <v>41988.617083333331</v>
      </c>
      <c r="T3698" s="15">
        <f t="shared" si="278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s="10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75"/>
        <v>108</v>
      </c>
      <c r="P3699">
        <f t="shared" si="276"/>
        <v>72</v>
      </c>
      <c r="Q3699" s="10" t="s">
        <v>8315</v>
      </c>
      <c r="R3699" t="s">
        <v>8316</v>
      </c>
      <c r="S3699" s="17">
        <f t="shared" si="277"/>
        <v>42479.465833333335</v>
      </c>
      <c r="T3699" s="15">
        <f t="shared" si="278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s="1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75"/>
        <v>111</v>
      </c>
      <c r="P3700">
        <f t="shared" si="276"/>
        <v>40.630000000000003</v>
      </c>
      <c r="Q3700" s="10" t="s">
        <v>8315</v>
      </c>
      <c r="R3700" t="s">
        <v>8316</v>
      </c>
      <c r="S3700" s="17">
        <f t="shared" si="277"/>
        <v>42401.806562500002</v>
      </c>
      <c r="T3700" s="15">
        <f t="shared" si="278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s="10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75"/>
        <v>101</v>
      </c>
      <c r="P3701">
        <f t="shared" si="276"/>
        <v>63</v>
      </c>
      <c r="Q3701" s="10" t="s">
        <v>8315</v>
      </c>
      <c r="R3701" t="s">
        <v>8316</v>
      </c>
      <c r="S3701" s="17">
        <f t="shared" si="277"/>
        <v>41897.602037037039</v>
      </c>
      <c r="T3701" s="15">
        <f t="shared" si="278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s="10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75"/>
        <v>121</v>
      </c>
      <c r="P3702">
        <f t="shared" si="276"/>
        <v>33.67</v>
      </c>
      <c r="Q3702" s="10" t="s">
        <v>8315</v>
      </c>
      <c r="R3702" t="s">
        <v>8316</v>
      </c>
      <c r="S3702" s="17">
        <f t="shared" si="277"/>
        <v>41882.585648148146</v>
      </c>
      <c r="T3702" s="15">
        <f t="shared" si="278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s="10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75"/>
        <v>100</v>
      </c>
      <c r="P3703">
        <f t="shared" si="276"/>
        <v>38.590000000000003</v>
      </c>
      <c r="Q3703" s="10" t="s">
        <v>8315</v>
      </c>
      <c r="R3703" t="s">
        <v>8316</v>
      </c>
      <c r="S3703" s="17">
        <f t="shared" si="277"/>
        <v>42129.541585648149</v>
      </c>
      <c r="T3703" s="15">
        <f t="shared" si="278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s="10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75"/>
        <v>109</v>
      </c>
      <c r="P3704">
        <f t="shared" si="276"/>
        <v>155.94999999999999</v>
      </c>
      <c r="Q3704" s="10" t="s">
        <v>8315</v>
      </c>
      <c r="R3704" t="s">
        <v>8316</v>
      </c>
      <c r="S3704" s="17">
        <f t="shared" si="277"/>
        <v>42524.53800925926</v>
      </c>
      <c r="T3704" s="15">
        <f t="shared" si="278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s="10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75"/>
        <v>123</v>
      </c>
      <c r="P3705">
        <f t="shared" si="276"/>
        <v>43.2</v>
      </c>
      <c r="Q3705" s="10" t="s">
        <v>8315</v>
      </c>
      <c r="R3705" t="s">
        <v>8316</v>
      </c>
      <c r="S3705" s="17">
        <f t="shared" si="277"/>
        <v>42556.504490740743</v>
      </c>
      <c r="T3705" s="15">
        <f t="shared" si="278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s="10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75"/>
        <v>136</v>
      </c>
      <c r="P3706">
        <f t="shared" si="276"/>
        <v>15.15</v>
      </c>
      <c r="Q3706" s="10" t="s">
        <v>8315</v>
      </c>
      <c r="R3706" t="s">
        <v>8316</v>
      </c>
      <c r="S3706" s="17">
        <f t="shared" si="277"/>
        <v>42461.689745370371</v>
      </c>
      <c r="T3706" s="15">
        <f t="shared" si="278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s="10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75"/>
        <v>103</v>
      </c>
      <c r="P3707">
        <f t="shared" si="276"/>
        <v>83.57</v>
      </c>
      <c r="Q3707" s="10" t="s">
        <v>8315</v>
      </c>
      <c r="R3707" t="s">
        <v>8316</v>
      </c>
      <c r="S3707" s="17">
        <f t="shared" si="277"/>
        <v>41792.542986111112</v>
      </c>
      <c r="T3707" s="15">
        <f t="shared" si="278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s="10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75"/>
        <v>121</v>
      </c>
      <c r="P3708">
        <f t="shared" si="276"/>
        <v>140</v>
      </c>
      <c r="Q3708" s="10" t="s">
        <v>8315</v>
      </c>
      <c r="R3708" t="s">
        <v>8316</v>
      </c>
      <c r="S3708" s="17">
        <f t="shared" si="277"/>
        <v>41879.913761574076</v>
      </c>
      <c r="T3708" s="15">
        <f t="shared" si="278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s="10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75"/>
        <v>186</v>
      </c>
      <c r="P3709">
        <f t="shared" si="276"/>
        <v>80.87</v>
      </c>
      <c r="Q3709" s="10" t="s">
        <v>8315</v>
      </c>
      <c r="R3709" t="s">
        <v>8316</v>
      </c>
      <c r="S3709" s="17">
        <f t="shared" si="277"/>
        <v>42552.048356481479</v>
      </c>
      <c r="T3709" s="15">
        <f t="shared" si="278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s="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75"/>
        <v>300</v>
      </c>
      <c r="P3710">
        <f t="shared" si="276"/>
        <v>53.85</v>
      </c>
      <c r="Q3710" s="10" t="s">
        <v>8315</v>
      </c>
      <c r="R3710" t="s">
        <v>8316</v>
      </c>
      <c r="S3710" s="17">
        <f t="shared" si="277"/>
        <v>41810.142199074071</v>
      </c>
      <c r="T3710" s="15">
        <f t="shared" si="278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s="10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75"/>
        <v>108</v>
      </c>
      <c r="P3711">
        <f t="shared" si="276"/>
        <v>30.93</v>
      </c>
      <c r="Q3711" s="10" t="s">
        <v>8315</v>
      </c>
      <c r="R3711" t="s">
        <v>8316</v>
      </c>
      <c r="S3711" s="17">
        <f t="shared" si="277"/>
        <v>41785.707708333335</v>
      </c>
      <c r="T3711" s="15">
        <f t="shared" si="278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s="10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75"/>
        <v>141</v>
      </c>
      <c r="P3712">
        <f t="shared" si="276"/>
        <v>67.959999999999994</v>
      </c>
      <c r="Q3712" s="10" t="s">
        <v>8315</v>
      </c>
      <c r="R3712" t="s">
        <v>8316</v>
      </c>
      <c r="S3712" s="17">
        <f t="shared" si="277"/>
        <v>42072.576249999998</v>
      </c>
      <c r="T3712" s="15">
        <f t="shared" si="278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s="10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75"/>
        <v>114</v>
      </c>
      <c r="P3713">
        <f t="shared" si="276"/>
        <v>27.14</v>
      </c>
      <c r="Q3713" s="10" t="s">
        <v>8315</v>
      </c>
      <c r="R3713" t="s">
        <v>8316</v>
      </c>
      <c r="S3713" s="17">
        <f t="shared" si="277"/>
        <v>41779.724224537036</v>
      </c>
      <c r="T3713" s="15">
        <f t="shared" si="278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s="10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75"/>
        <v>154</v>
      </c>
      <c r="P3714">
        <f t="shared" si="276"/>
        <v>110.87</v>
      </c>
      <c r="Q3714" s="10" t="s">
        <v>8315</v>
      </c>
      <c r="R3714" t="s">
        <v>8316</v>
      </c>
      <c r="S3714" s="17">
        <f t="shared" si="277"/>
        <v>42134.172071759262</v>
      </c>
      <c r="T3714" s="15">
        <f t="shared" si="278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s="10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79">ROUND(E3715/D3715*100,0)</f>
        <v>102</v>
      </c>
      <c r="P3715">
        <f t="shared" ref="P3715:P3778" si="280">IFERROR(ROUND(E3715/L3715,2),0)</f>
        <v>106.84</v>
      </c>
      <c r="Q3715" s="10" t="s">
        <v>8315</v>
      </c>
      <c r="R3715" t="s">
        <v>8316</v>
      </c>
      <c r="S3715" s="17">
        <f t="shared" ref="S3715:S3778" si="281">(((J3715/60)/60)/24)+DATE(1970,1,1)</f>
        <v>42505.738032407404</v>
      </c>
      <c r="T3715" s="15">
        <f t="shared" ref="T3715:T3778" si="282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s="10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79"/>
        <v>102</v>
      </c>
      <c r="P3716">
        <f t="shared" si="280"/>
        <v>105.52</v>
      </c>
      <c r="Q3716" s="10" t="s">
        <v>8315</v>
      </c>
      <c r="R3716" t="s">
        <v>8316</v>
      </c>
      <c r="S3716" s="17">
        <f t="shared" si="281"/>
        <v>42118.556331018524</v>
      </c>
      <c r="T3716" s="15">
        <f t="shared" si="282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s="10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79"/>
        <v>103</v>
      </c>
      <c r="P3717">
        <f t="shared" si="280"/>
        <v>132.96</v>
      </c>
      <c r="Q3717" s="10" t="s">
        <v>8315</v>
      </c>
      <c r="R3717" t="s">
        <v>8316</v>
      </c>
      <c r="S3717" s="17">
        <f t="shared" si="281"/>
        <v>42036.995590277773</v>
      </c>
      <c r="T3717" s="15">
        <f t="shared" si="282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s="10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79"/>
        <v>156</v>
      </c>
      <c r="P3718">
        <f t="shared" si="280"/>
        <v>51.92</v>
      </c>
      <c r="Q3718" s="10" t="s">
        <v>8315</v>
      </c>
      <c r="R3718" t="s">
        <v>8316</v>
      </c>
      <c r="S3718" s="17">
        <f t="shared" si="281"/>
        <v>42360.887835648144</v>
      </c>
      <c r="T3718" s="15">
        <f t="shared" si="282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s="10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79"/>
        <v>101</v>
      </c>
      <c r="P3719">
        <f t="shared" si="280"/>
        <v>310</v>
      </c>
      <c r="Q3719" s="10" t="s">
        <v>8315</v>
      </c>
      <c r="R3719" t="s">
        <v>8316</v>
      </c>
      <c r="S3719" s="17">
        <f t="shared" si="281"/>
        <v>42102.866307870368</v>
      </c>
      <c r="T3719" s="15">
        <f t="shared" si="282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s="1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79"/>
        <v>239</v>
      </c>
      <c r="P3720">
        <f t="shared" si="280"/>
        <v>26.02</v>
      </c>
      <c r="Q3720" s="10" t="s">
        <v>8315</v>
      </c>
      <c r="R3720" t="s">
        <v>8316</v>
      </c>
      <c r="S3720" s="17">
        <f t="shared" si="281"/>
        <v>42032.716145833328</v>
      </c>
      <c r="T3720" s="15">
        <f t="shared" si="282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s="10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79"/>
        <v>210</v>
      </c>
      <c r="P3721">
        <f t="shared" si="280"/>
        <v>105</v>
      </c>
      <c r="Q3721" s="10" t="s">
        <v>8315</v>
      </c>
      <c r="R3721" t="s">
        <v>8316</v>
      </c>
      <c r="S3721" s="17">
        <f t="shared" si="281"/>
        <v>42147.729930555557</v>
      </c>
      <c r="T3721" s="15">
        <f t="shared" si="282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s="10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79"/>
        <v>105</v>
      </c>
      <c r="P3722">
        <f t="shared" si="280"/>
        <v>86.23</v>
      </c>
      <c r="Q3722" s="10" t="s">
        <v>8315</v>
      </c>
      <c r="R3722" t="s">
        <v>8316</v>
      </c>
      <c r="S3722" s="17">
        <f t="shared" si="281"/>
        <v>42165.993125000001</v>
      </c>
      <c r="T3722" s="15">
        <f t="shared" si="282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s="10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79"/>
        <v>101</v>
      </c>
      <c r="P3723">
        <f t="shared" si="280"/>
        <v>114.55</v>
      </c>
      <c r="Q3723" s="10" t="s">
        <v>8315</v>
      </c>
      <c r="R3723" t="s">
        <v>8316</v>
      </c>
      <c r="S3723" s="17">
        <f t="shared" si="281"/>
        <v>41927.936157407406</v>
      </c>
      <c r="T3723" s="15">
        <f t="shared" si="282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s="10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79"/>
        <v>111</v>
      </c>
      <c r="P3724">
        <f t="shared" si="280"/>
        <v>47.66</v>
      </c>
      <c r="Q3724" s="10" t="s">
        <v>8315</v>
      </c>
      <c r="R3724" t="s">
        <v>8316</v>
      </c>
      <c r="S3724" s="17">
        <f t="shared" si="281"/>
        <v>42381.671840277777</v>
      </c>
      <c r="T3724" s="15">
        <f t="shared" si="282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s="10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79"/>
        <v>102</v>
      </c>
      <c r="P3725">
        <f t="shared" si="280"/>
        <v>72.89</v>
      </c>
      <c r="Q3725" s="10" t="s">
        <v>8315</v>
      </c>
      <c r="R3725" t="s">
        <v>8316</v>
      </c>
      <c r="S3725" s="17">
        <f t="shared" si="281"/>
        <v>41943.753032407411</v>
      </c>
      <c r="T3725" s="15">
        <f t="shared" si="282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s="10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79"/>
        <v>103</v>
      </c>
      <c r="P3726">
        <f t="shared" si="280"/>
        <v>49.55</v>
      </c>
      <c r="Q3726" s="10" t="s">
        <v>8315</v>
      </c>
      <c r="R3726" t="s">
        <v>8316</v>
      </c>
      <c r="S3726" s="17">
        <f t="shared" si="281"/>
        <v>42465.491435185191</v>
      </c>
      <c r="T3726" s="15">
        <f t="shared" si="282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s="10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79"/>
        <v>127</v>
      </c>
      <c r="P3727">
        <f t="shared" si="280"/>
        <v>25.4</v>
      </c>
      <c r="Q3727" s="10" t="s">
        <v>8315</v>
      </c>
      <c r="R3727" t="s">
        <v>8316</v>
      </c>
      <c r="S3727" s="17">
        <f t="shared" si="281"/>
        <v>42401.945219907408</v>
      </c>
      <c r="T3727" s="15">
        <f t="shared" si="282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s="10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79"/>
        <v>339</v>
      </c>
      <c r="P3728">
        <f t="shared" si="280"/>
        <v>62.59</v>
      </c>
      <c r="Q3728" s="10" t="s">
        <v>8315</v>
      </c>
      <c r="R3728" t="s">
        <v>8316</v>
      </c>
      <c r="S3728" s="17">
        <f t="shared" si="281"/>
        <v>42462.140868055561</v>
      </c>
      <c r="T3728" s="15">
        <f t="shared" si="282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s="10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79"/>
        <v>101</v>
      </c>
      <c r="P3729">
        <f t="shared" si="280"/>
        <v>61.06</v>
      </c>
      <c r="Q3729" s="10" t="s">
        <v>8315</v>
      </c>
      <c r="R3729" t="s">
        <v>8316</v>
      </c>
      <c r="S3729" s="17">
        <f t="shared" si="281"/>
        <v>42632.348310185189</v>
      </c>
      <c r="T3729" s="15">
        <f t="shared" si="282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s="1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79"/>
        <v>9</v>
      </c>
      <c r="P3730">
        <f t="shared" si="280"/>
        <v>60.06</v>
      </c>
      <c r="Q3730" s="10" t="s">
        <v>8315</v>
      </c>
      <c r="R3730" t="s">
        <v>8316</v>
      </c>
      <c r="S3730" s="17">
        <f t="shared" si="281"/>
        <v>42205.171018518522</v>
      </c>
      <c r="T3730" s="15">
        <f t="shared" si="282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s="10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79"/>
        <v>7</v>
      </c>
      <c r="P3731">
        <f t="shared" si="280"/>
        <v>72.400000000000006</v>
      </c>
      <c r="Q3731" s="10" t="s">
        <v>8315</v>
      </c>
      <c r="R3731" t="s">
        <v>8316</v>
      </c>
      <c r="S3731" s="17">
        <f t="shared" si="281"/>
        <v>42041.205000000002</v>
      </c>
      <c r="T3731" s="15">
        <f t="shared" si="282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s="10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79"/>
        <v>10</v>
      </c>
      <c r="P3732">
        <f t="shared" si="280"/>
        <v>100</v>
      </c>
      <c r="Q3732" s="10" t="s">
        <v>8315</v>
      </c>
      <c r="R3732" t="s">
        <v>8316</v>
      </c>
      <c r="S3732" s="17">
        <f t="shared" si="281"/>
        <v>42203.677766203706</v>
      </c>
      <c r="T3732" s="15">
        <f t="shared" si="282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s="10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79"/>
        <v>11</v>
      </c>
      <c r="P3733">
        <f t="shared" si="280"/>
        <v>51.67</v>
      </c>
      <c r="Q3733" s="10" t="s">
        <v>8315</v>
      </c>
      <c r="R3733" t="s">
        <v>8316</v>
      </c>
      <c r="S3733" s="17">
        <f t="shared" si="281"/>
        <v>41983.752847222218</v>
      </c>
      <c r="T3733" s="15">
        <f t="shared" si="282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s="10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79"/>
        <v>15</v>
      </c>
      <c r="P3734">
        <f t="shared" si="280"/>
        <v>32.75</v>
      </c>
      <c r="Q3734" s="10" t="s">
        <v>8315</v>
      </c>
      <c r="R3734" t="s">
        <v>8316</v>
      </c>
      <c r="S3734" s="17">
        <f t="shared" si="281"/>
        <v>41968.677465277782</v>
      </c>
      <c r="T3734" s="15">
        <f t="shared" si="282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s="10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79"/>
        <v>0</v>
      </c>
      <c r="P3735">
        <f t="shared" si="280"/>
        <v>0</v>
      </c>
      <c r="Q3735" s="10" t="s">
        <v>8315</v>
      </c>
      <c r="R3735" t="s">
        <v>8316</v>
      </c>
      <c r="S3735" s="17">
        <f t="shared" si="281"/>
        <v>42103.024398148147</v>
      </c>
      <c r="T3735" s="15">
        <f t="shared" si="282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s="10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79"/>
        <v>28</v>
      </c>
      <c r="P3736">
        <f t="shared" si="280"/>
        <v>61</v>
      </c>
      <c r="Q3736" s="10" t="s">
        <v>8315</v>
      </c>
      <c r="R3736" t="s">
        <v>8316</v>
      </c>
      <c r="S3736" s="17">
        <f t="shared" si="281"/>
        <v>42089.901574074072</v>
      </c>
      <c r="T3736" s="15">
        <f t="shared" si="282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s="10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79"/>
        <v>13</v>
      </c>
      <c r="P3737">
        <f t="shared" si="280"/>
        <v>10</v>
      </c>
      <c r="Q3737" s="10" t="s">
        <v>8315</v>
      </c>
      <c r="R3737" t="s">
        <v>8316</v>
      </c>
      <c r="S3737" s="17">
        <f t="shared" si="281"/>
        <v>42122.693159722221</v>
      </c>
      <c r="T3737" s="15">
        <f t="shared" si="282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s="10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79"/>
        <v>1</v>
      </c>
      <c r="P3738">
        <f t="shared" si="280"/>
        <v>10</v>
      </c>
      <c r="Q3738" s="10" t="s">
        <v>8315</v>
      </c>
      <c r="R3738" t="s">
        <v>8316</v>
      </c>
      <c r="S3738" s="17">
        <f t="shared" si="281"/>
        <v>42048.711724537032</v>
      </c>
      <c r="T3738" s="15">
        <f t="shared" si="282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s="10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79"/>
        <v>21</v>
      </c>
      <c r="P3739">
        <f t="shared" si="280"/>
        <v>37.5</v>
      </c>
      <c r="Q3739" s="10" t="s">
        <v>8315</v>
      </c>
      <c r="R3739" t="s">
        <v>8316</v>
      </c>
      <c r="S3739" s="17">
        <f t="shared" si="281"/>
        <v>42297.691006944442</v>
      </c>
      <c r="T3739" s="15">
        <f t="shared" si="282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s="1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79"/>
        <v>18</v>
      </c>
      <c r="P3740">
        <f t="shared" si="280"/>
        <v>45</v>
      </c>
      <c r="Q3740" s="10" t="s">
        <v>8315</v>
      </c>
      <c r="R3740" t="s">
        <v>8316</v>
      </c>
      <c r="S3740" s="17">
        <f t="shared" si="281"/>
        <v>41813.938715277778</v>
      </c>
      <c r="T3740" s="15">
        <f t="shared" si="282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s="10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79"/>
        <v>20</v>
      </c>
      <c r="P3741">
        <f t="shared" si="280"/>
        <v>100.63</v>
      </c>
      <c r="Q3741" s="10" t="s">
        <v>8315</v>
      </c>
      <c r="R3741" t="s">
        <v>8316</v>
      </c>
      <c r="S3741" s="17">
        <f t="shared" si="281"/>
        <v>42548.449861111112</v>
      </c>
      <c r="T3741" s="15">
        <f t="shared" si="282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s="10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79"/>
        <v>18</v>
      </c>
      <c r="P3742">
        <f t="shared" si="280"/>
        <v>25.57</v>
      </c>
      <c r="Q3742" s="10" t="s">
        <v>8315</v>
      </c>
      <c r="R3742" t="s">
        <v>8316</v>
      </c>
      <c r="S3742" s="17">
        <f t="shared" si="281"/>
        <v>41833.089756944442</v>
      </c>
      <c r="T3742" s="15">
        <f t="shared" si="282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s="10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79"/>
        <v>0</v>
      </c>
      <c r="P3743">
        <f t="shared" si="280"/>
        <v>0</v>
      </c>
      <c r="Q3743" s="10" t="s">
        <v>8315</v>
      </c>
      <c r="R3743" t="s">
        <v>8316</v>
      </c>
      <c r="S3743" s="17">
        <f t="shared" si="281"/>
        <v>42325.920717592591</v>
      </c>
      <c r="T3743" s="15">
        <f t="shared" si="282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s="10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79"/>
        <v>2</v>
      </c>
      <c r="P3744">
        <f t="shared" si="280"/>
        <v>25</v>
      </c>
      <c r="Q3744" s="10" t="s">
        <v>8315</v>
      </c>
      <c r="R3744" t="s">
        <v>8316</v>
      </c>
      <c r="S3744" s="17">
        <f t="shared" si="281"/>
        <v>41858.214629629627</v>
      </c>
      <c r="T3744" s="15">
        <f t="shared" si="282"/>
        <v>41888.214629629627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s="10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79"/>
        <v>0</v>
      </c>
      <c r="P3745">
        <f t="shared" si="280"/>
        <v>0</v>
      </c>
      <c r="Q3745" s="10" t="s">
        <v>8315</v>
      </c>
      <c r="R3745" t="s">
        <v>8316</v>
      </c>
      <c r="S3745" s="17">
        <f t="shared" si="281"/>
        <v>41793.710231481484</v>
      </c>
      <c r="T3745" s="15">
        <f t="shared" si="282"/>
        <v>41823.710231481484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s="10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79"/>
        <v>0</v>
      </c>
      <c r="P3746">
        <f t="shared" si="280"/>
        <v>0</v>
      </c>
      <c r="Q3746" s="10" t="s">
        <v>8315</v>
      </c>
      <c r="R3746" t="s">
        <v>8316</v>
      </c>
      <c r="S3746" s="17">
        <f t="shared" si="281"/>
        <v>41793.814259259263</v>
      </c>
      <c r="T3746" s="15">
        <f t="shared" si="282"/>
        <v>41825.165972222225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s="10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79"/>
        <v>10</v>
      </c>
      <c r="P3747">
        <f t="shared" si="280"/>
        <v>10</v>
      </c>
      <c r="Q3747" s="10" t="s">
        <v>8315</v>
      </c>
      <c r="R3747" t="s">
        <v>8316</v>
      </c>
      <c r="S3747" s="17">
        <f t="shared" si="281"/>
        <v>41831.697939814818</v>
      </c>
      <c r="T3747" s="15">
        <f t="shared" si="282"/>
        <v>41861.697939814818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s="10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79"/>
        <v>2</v>
      </c>
      <c r="P3748">
        <f t="shared" si="280"/>
        <v>202</v>
      </c>
      <c r="Q3748" s="10" t="s">
        <v>8315</v>
      </c>
      <c r="R3748" t="s">
        <v>8316</v>
      </c>
      <c r="S3748" s="17">
        <f t="shared" si="281"/>
        <v>42621.389340277776</v>
      </c>
      <c r="T3748" s="15">
        <f t="shared" si="282"/>
        <v>42651.389340277776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s="10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79"/>
        <v>1</v>
      </c>
      <c r="P3749">
        <f t="shared" si="280"/>
        <v>25</v>
      </c>
      <c r="Q3749" s="10" t="s">
        <v>8315</v>
      </c>
      <c r="R3749" t="s">
        <v>8316</v>
      </c>
      <c r="S3749" s="17">
        <f t="shared" si="281"/>
        <v>42164.299722222218</v>
      </c>
      <c r="T3749" s="15">
        <f t="shared" si="282"/>
        <v>42190.957638888889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1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79"/>
        <v>104</v>
      </c>
      <c r="P3750">
        <f t="shared" si="280"/>
        <v>99.54</v>
      </c>
      <c r="Q3750" s="10" t="s">
        <v>8315</v>
      </c>
      <c r="R3750" t="s">
        <v>8357</v>
      </c>
      <c r="S3750" s="17">
        <f t="shared" si="281"/>
        <v>42395.706435185188</v>
      </c>
      <c r="T3750" s="15">
        <f t="shared" si="282"/>
        <v>42416.249305555553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10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79"/>
        <v>105</v>
      </c>
      <c r="P3751">
        <f t="shared" si="280"/>
        <v>75</v>
      </c>
      <c r="Q3751" s="10" t="s">
        <v>8315</v>
      </c>
      <c r="R3751" t="s">
        <v>8357</v>
      </c>
      <c r="S3751" s="17">
        <f t="shared" si="281"/>
        <v>42458.127175925925</v>
      </c>
      <c r="T3751" s="15">
        <f t="shared" si="282"/>
        <v>42489.165972222225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10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79"/>
        <v>100</v>
      </c>
      <c r="P3752">
        <f t="shared" si="280"/>
        <v>215.25</v>
      </c>
      <c r="Q3752" s="10" t="s">
        <v>8315</v>
      </c>
      <c r="R3752" t="s">
        <v>8357</v>
      </c>
      <c r="S3752" s="17">
        <f t="shared" si="281"/>
        <v>42016.981574074074</v>
      </c>
      <c r="T3752" s="15">
        <f t="shared" si="282"/>
        <v>42045.332638888889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10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79"/>
        <v>133</v>
      </c>
      <c r="P3753">
        <f t="shared" si="280"/>
        <v>120.55</v>
      </c>
      <c r="Q3753" s="10" t="s">
        <v>8315</v>
      </c>
      <c r="R3753" t="s">
        <v>8357</v>
      </c>
      <c r="S3753" s="17">
        <f t="shared" si="281"/>
        <v>42403.035567129627</v>
      </c>
      <c r="T3753" s="15">
        <f t="shared" si="282"/>
        <v>42462.993900462956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10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79"/>
        <v>113</v>
      </c>
      <c r="P3754">
        <f t="shared" si="280"/>
        <v>37.67</v>
      </c>
      <c r="Q3754" s="10" t="s">
        <v>8315</v>
      </c>
      <c r="R3754" t="s">
        <v>8357</v>
      </c>
      <c r="S3754" s="17">
        <f t="shared" si="281"/>
        <v>42619.802488425921</v>
      </c>
      <c r="T3754" s="15">
        <f t="shared" si="282"/>
        <v>42659.875</v>
      </c>
      <c r="U3754">
        <f>YEAR(S3754)</f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10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79"/>
        <v>103</v>
      </c>
      <c r="P3755">
        <f t="shared" si="280"/>
        <v>172.23</v>
      </c>
      <c r="Q3755" s="10" t="s">
        <v>8315</v>
      </c>
      <c r="R3755" t="s">
        <v>8357</v>
      </c>
      <c r="S3755" s="17">
        <f t="shared" si="281"/>
        <v>42128.824074074073</v>
      </c>
      <c r="T3755" s="15">
        <f t="shared" si="282"/>
        <v>42158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10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79"/>
        <v>120</v>
      </c>
      <c r="P3756">
        <f t="shared" si="280"/>
        <v>111.11</v>
      </c>
      <c r="Q3756" s="10" t="s">
        <v>8315</v>
      </c>
      <c r="R3756" t="s">
        <v>8357</v>
      </c>
      <c r="S3756" s="17">
        <f t="shared" si="281"/>
        <v>41808.881215277775</v>
      </c>
      <c r="T3756" s="15">
        <f t="shared" si="282"/>
        <v>41846.207638888889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10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79"/>
        <v>130</v>
      </c>
      <c r="P3757">
        <f t="shared" si="280"/>
        <v>25.46</v>
      </c>
      <c r="Q3757" s="10" t="s">
        <v>8315</v>
      </c>
      <c r="R3757" t="s">
        <v>8357</v>
      </c>
      <c r="S3757" s="17">
        <f t="shared" si="281"/>
        <v>42445.866979166662</v>
      </c>
      <c r="T3757" s="15">
        <f t="shared" si="282"/>
        <v>42475.866979166662</v>
      </c>
      <c r="U3757">
        <f>YEAR(S3757)</f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10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79"/>
        <v>101</v>
      </c>
      <c r="P3758">
        <f t="shared" si="280"/>
        <v>267.64999999999998</v>
      </c>
      <c r="Q3758" s="10" t="s">
        <v>8315</v>
      </c>
      <c r="R3758" t="s">
        <v>8357</v>
      </c>
      <c r="S3758" s="17">
        <f t="shared" si="281"/>
        <v>41771.814791666664</v>
      </c>
      <c r="T3758" s="15">
        <f t="shared" si="282"/>
        <v>41801.814791666664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10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79"/>
        <v>109</v>
      </c>
      <c r="P3759">
        <f t="shared" si="280"/>
        <v>75.959999999999994</v>
      </c>
      <c r="Q3759" s="10" t="s">
        <v>8315</v>
      </c>
      <c r="R3759" t="s">
        <v>8357</v>
      </c>
      <c r="S3759" s="17">
        <f t="shared" si="281"/>
        <v>41954.850868055553</v>
      </c>
      <c r="T3759" s="15">
        <f t="shared" si="282"/>
        <v>41974.850868055553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1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79"/>
        <v>102</v>
      </c>
      <c r="P3760">
        <f t="shared" si="280"/>
        <v>59.04</v>
      </c>
      <c r="Q3760" s="10" t="s">
        <v>8315</v>
      </c>
      <c r="R3760" t="s">
        <v>8357</v>
      </c>
      <c r="S3760" s="17">
        <f t="shared" si="281"/>
        <v>41747.471504629626</v>
      </c>
      <c r="T3760" s="15">
        <f t="shared" si="282"/>
        <v>41778.208333333336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10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79"/>
        <v>110</v>
      </c>
      <c r="P3761">
        <f t="shared" si="280"/>
        <v>50.11</v>
      </c>
      <c r="Q3761" s="10" t="s">
        <v>8315</v>
      </c>
      <c r="R3761" t="s">
        <v>8357</v>
      </c>
      <c r="S3761" s="17">
        <f t="shared" si="281"/>
        <v>42182.108252314814</v>
      </c>
      <c r="T3761" s="15">
        <f t="shared" si="282"/>
        <v>42242.108252314814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10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79"/>
        <v>101</v>
      </c>
      <c r="P3762">
        <f t="shared" si="280"/>
        <v>55.5</v>
      </c>
      <c r="Q3762" s="10" t="s">
        <v>8315</v>
      </c>
      <c r="R3762" t="s">
        <v>8357</v>
      </c>
      <c r="S3762" s="17">
        <f t="shared" si="281"/>
        <v>41739.525300925925</v>
      </c>
      <c r="T3762" s="15">
        <f t="shared" si="282"/>
        <v>41764.525300925925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10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79"/>
        <v>100</v>
      </c>
      <c r="P3763">
        <f t="shared" si="280"/>
        <v>166.67</v>
      </c>
      <c r="Q3763" s="10" t="s">
        <v>8315</v>
      </c>
      <c r="R3763" t="s">
        <v>8357</v>
      </c>
      <c r="S3763" s="17">
        <f t="shared" si="281"/>
        <v>42173.466863425929</v>
      </c>
      <c r="T3763" s="15">
        <f t="shared" si="282"/>
        <v>42226.958333333328</v>
      </c>
      <c r="U3763">
        <f t="shared" ref="U3763:U3764" si="283">YEAR(S3763)</f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10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79"/>
        <v>106</v>
      </c>
      <c r="P3764">
        <f t="shared" si="280"/>
        <v>47.43</v>
      </c>
      <c r="Q3764" s="10" t="s">
        <v>8315</v>
      </c>
      <c r="R3764" t="s">
        <v>8357</v>
      </c>
      <c r="S3764" s="17">
        <f t="shared" si="281"/>
        <v>42193.813530092593</v>
      </c>
      <c r="T3764" s="15">
        <f t="shared" si="282"/>
        <v>42218.813530092593</v>
      </c>
      <c r="U3764">
        <f t="shared" si="283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10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79"/>
        <v>100</v>
      </c>
      <c r="P3765">
        <f t="shared" si="280"/>
        <v>64.94</v>
      </c>
      <c r="Q3765" s="10" t="s">
        <v>8315</v>
      </c>
      <c r="R3765" t="s">
        <v>8357</v>
      </c>
      <c r="S3765" s="17">
        <f t="shared" si="281"/>
        <v>42065.750300925924</v>
      </c>
      <c r="T3765" s="15">
        <f t="shared" si="282"/>
        <v>42095.708634259259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10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79"/>
        <v>100</v>
      </c>
      <c r="P3766">
        <f t="shared" si="280"/>
        <v>55.56</v>
      </c>
      <c r="Q3766" s="10" t="s">
        <v>8315</v>
      </c>
      <c r="R3766" t="s">
        <v>8357</v>
      </c>
      <c r="S3766" s="17">
        <f t="shared" si="281"/>
        <v>42499.842962962968</v>
      </c>
      <c r="T3766" s="15">
        <f t="shared" si="282"/>
        <v>42519.024999999994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10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79"/>
        <v>113</v>
      </c>
      <c r="P3767">
        <f t="shared" si="280"/>
        <v>74.22</v>
      </c>
      <c r="Q3767" s="10" t="s">
        <v>8315</v>
      </c>
      <c r="R3767" t="s">
        <v>8357</v>
      </c>
      <c r="S3767" s="17">
        <f t="shared" si="281"/>
        <v>41820.776412037041</v>
      </c>
      <c r="T3767" s="15">
        <f t="shared" si="282"/>
        <v>41850.776412037041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10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79"/>
        <v>103</v>
      </c>
      <c r="P3768">
        <f t="shared" si="280"/>
        <v>106.93</v>
      </c>
      <c r="Q3768" s="10" t="s">
        <v>8315</v>
      </c>
      <c r="R3768" t="s">
        <v>8357</v>
      </c>
      <c r="S3768" s="17">
        <f t="shared" si="281"/>
        <v>41788.167187500003</v>
      </c>
      <c r="T3768" s="15">
        <f t="shared" si="282"/>
        <v>41823.167187500003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10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79"/>
        <v>117</v>
      </c>
      <c r="P3769">
        <f t="shared" si="280"/>
        <v>41.7</v>
      </c>
      <c r="Q3769" s="10" t="s">
        <v>8315</v>
      </c>
      <c r="R3769" t="s">
        <v>8357</v>
      </c>
      <c r="S3769" s="17">
        <f t="shared" si="281"/>
        <v>42050.019641203704</v>
      </c>
      <c r="T3769" s="15">
        <f t="shared" si="282"/>
        <v>42064.207638888889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1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79"/>
        <v>108</v>
      </c>
      <c r="P3770">
        <f t="shared" si="280"/>
        <v>74.239999999999995</v>
      </c>
      <c r="Q3770" s="10" t="s">
        <v>8315</v>
      </c>
      <c r="R3770" t="s">
        <v>8357</v>
      </c>
      <c r="S3770" s="17">
        <f t="shared" si="281"/>
        <v>41772.727893518517</v>
      </c>
      <c r="T3770" s="15">
        <f t="shared" si="282"/>
        <v>41802.727893518517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10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79"/>
        <v>100</v>
      </c>
      <c r="P3771">
        <f t="shared" si="280"/>
        <v>73.33</v>
      </c>
      <c r="Q3771" s="10" t="s">
        <v>8315</v>
      </c>
      <c r="R3771" t="s">
        <v>8357</v>
      </c>
      <c r="S3771" s="17">
        <f t="shared" si="281"/>
        <v>42445.598136574074</v>
      </c>
      <c r="T3771" s="15">
        <f t="shared" si="282"/>
        <v>42475.598136574074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10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79"/>
        <v>100</v>
      </c>
      <c r="P3772">
        <f t="shared" si="280"/>
        <v>100</v>
      </c>
      <c r="Q3772" s="10" t="s">
        <v>8315</v>
      </c>
      <c r="R3772" t="s">
        <v>8357</v>
      </c>
      <c r="S3772" s="17">
        <f t="shared" si="281"/>
        <v>42138.930671296301</v>
      </c>
      <c r="T3772" s="15">
        <f t="shared" si="282"/>
        <v>42168.930671296301</v>
      </c>
      <c r="U3772">
        <f>YEAR(S3772)</f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10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79"/>
        <v>146</v>
      </c>
      <c r="P3773">
        <f t="shared" si="280"/>
        <v>38.42</v>
      </c>
      <c r="Q3773" s="10" t="s">
        <v>8315</v>
      </c>
      <c r="R3773" t="s">
        <v>8357</v>
      </c>
      <c r="S3773" s="17">
        <f t="shared" si="281"/>
        <v>42493.857083333336</v>
      </c>
      <c r="T3773" s="15">
        <f t="shared" si="282"/>
        <v>42508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10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79"/>
        <v>110</v>
      </c>
      <c r="P3774">
        <f t="shared" si="280"/>
        <v>166.97</v>
      </c>
      <c r="Q3774" s="10" t="s">
        <v>8315</v>
      </c>
      <c r="R3774" t="s">
        <v>8357</v>
      </c>
      <c r="S3774" s="17">
        <f t="shared" si="281"/>
        <v>42682.616967592592</v>
      </c>
      <c r="T3774" s="15">
        <f t="shared" si="282"/>
        <v>42703.25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10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79"/>
        <v>108</v>
      </c>
      <c r="P3775">
        <f t="shared" si="280"/>
        <v>94.91</v>
      </c>
      <c r="Q3775" s="10" t="s">
        <v>8315</v>
      </c>
      <c r="R3775" t="s">
        <v>8357</v>
      </c>
      <c r="S3775" s="17">
        <f t="shared" si="281"/>
        <v>42656.005173611105</v>
      </c>
      <c r="T3775" s="15">
        <f t="shared" si="282"/>
        <v>42689.088888888888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10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79"/>
        <v>100</v>
      </c>
      <c r="P3776">
        <f t="shared" si="280"/>
        <v>100</v>
      </c>
      <c r="Q3776" s="10" t="s">
        <v>8315</v>
      </c>
      <c r="R3776" t="s">
        <v>8357</v>
      </c>
      <c r="S3776" s="17">
        <f t="shared" si="281"/>
        <v>42087.792303240742</v>
      </c>
      <c r="T3776" s="15">
        <f t="shared" si="282"/>
        <v>42103.792303240742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10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79"/>
        <v>100</v>
      </c>
      <c r="P3777">
        <f t="shared" si="280"/>
        <v>143.21</v>
      </c>
      <c r="Q3777" s="10" t="s">
        <v>8315</v>
      </c>
      <c r="R3777" t="s">
        <v>8357</v>
      </c>
      <c r="S3777" s="17">
        <f t="shared" si="281"/>
        <v>42075.942627314813</v>
      </c>
      <c r="T3777" s="15">
        <f t="shared" si="282"/>
        <v>42103.166666666672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10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79"/>
        <v>107</v>
      </c>
      <c r="P3778">
        <f t="shared" si="280"/>
        <v>90.82</v>
      </c>
      <c r="Q3778" s="10" t="s">
        <v>8315</v>
      </c>
      <c r="R3778" t="s">
        <v>8357</v>
      </c>
      <c r="S3778" s="17">
        <f t="shared" si="281"/>
        <v>41814.367800925924</v>
      </c>
      <c r="T3778" s="15">
        <f t="shared" si="282"/>
        <v>41852.041666666664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10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84">ROUND(E3779/D3779*100,0)</f>
        <v>143</v>
      </c>
      <c r="P3779">
        <f t="shared" ref="P3779:P3842" si="285">IFERROR(ROUND(E3779/L3779,2),0)</f>
        <v>48.54</v>
      </c>
      <c r="Q3779" s="10" t="s">
        <v>8315</v>
      </c>
      <c r="R3779" t="s">
        <v>8357</v>
      </c>
      <c r="S3779" s="17">
        <f t="shared" ref="S3779:S3842" si="286">(((J3779/60)/60)/24)+DATE(1970,1,1)</f>
        <v>41887.111354166671</v>
      </c>
      <c r="T3779" s="15">
        <f t="shared" ref="T3779:T3842" si="287">(((I3779/60)/60)/24)+DATE(1970,1,1)</f>
        <v>41909.166666666664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1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84"/>
        <v>105</v>
      </c>
      <c r="P3780">
        <f t="shared" si="285"/>
        <v>70.03</v>
      </c>
      <c r="Q3780" s="10" t="s">
        <v>8315</v>
      </c>
      <c r="R3780" t="s">
        <v>8357</v>
      </c>
      <c r="S3780" s="17">
        <f t="shared" si="286"/>
        <v>41989.819212962961</v>
      </c>
      <c r="T3780" s="15">
        <f t="shared" si="287"/>
        <v>42049.819212962961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10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84"/>
        <v>104</v>
      </c>
      <c r="P3781">
        <f t="shared" si="285"/>
        <v>135.63</v>
      </c>
      <c r="Q3781" s="10" t="s">
        <v>8315</v>
      </c>
      <c r="R3781" t="s">
        <v>8357</v>
      </c>
      <c r="S3781" s="17">
        <f t="shared" si="286"/>
        <v>42425.735416666663</v>
      </c>
      <c r="T3781" s="15">
        <f t="shared" si="287"/>
        <v>42455.693750000006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10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84"/>
        <v>120</v>
      </c>
      <c r="P3782">
        <f t="shared" si="285"/>
        <v>100</v>
      </c>
      <c r="Q3782" s="10" t="s">
        <v>8315</v>
      </c>
      <c r="R3782" t="s">
        <v>8357</v>
      </c>
      <c r="S3782" s="17">
        <f t="shared" si="286"/>
        <v>42166.219733796301</v>
      </c>
      <c r="T3782" s="15">
        <f t="shared" si="287"/>
        <v>42198.837499999994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10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84"/>
        <v>110</v>
      </c>
      <c r="P3783">
        <f t="shared" si="285"/>
        <v>94.9</v>
      </c>
      <c r="Q3783" s="10" t="s">
        <v>8315</v>
      </c>
      <c r="R3783" t="s">
        <v>8357</v>
      </c>
      <c r="S3783" s="17">
        <f t="shared" si="286"/>
        <v>41865.882928240739</v>
      </c>
      <c r="T3783" s="15">
        <f t="shared" si="287"/>
        <v>41890.882928240739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10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84"/>
        <v>102</v>
      </c>
      <c r="P3784">
        <f t="shared" si="285"/>
        <v>75.37</v>
      </c>
      <c r="Q3784" s="10" t="s">
        <v>8315</v>
      </c>
      <c r="R3784" t="s">
        <v>8357</v>
      </c>
      <c r="S3784" s="17">
        <f t="shared" si="286"/>
        <v>42546.862233796302</v>
      </c>
      <c r="T3784" s="15">
        <f t="shared" si="287"/>
        <v>42575.958333333328</v>
      </c>
      <c r="U3784">
        <f>YEAR(S3784)</f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10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84"/>
        <v>129</v>
      </c>
      <c r="P3785">
        <f t="shared" si="285"/>
        <v>64.459999999999994</v>
      </c>
      <c r="Q3785" s="10" t="s">
        <v>8315</v>
      </c>
      <c r="R3785" t="s">
        <v>8357</v>
      </c>
      <c r="S3785" s="17">
        <f t="shared" si="286"/>
        <v>42420.140277777777</v>
      </c>
      <c r="T3785" s="15">
        <f t="shared" si="287"/>
        <v>42444.666666666672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10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84"/>
        <v>115</v>
      </c>
      <c r="P3786">
        <f t="shared" si="285"/>
        <v>115</v>
      </c>
      <c r="Q3786" s="10" t="s">
        <v>8315</v>
      </c>
      <c r="R3786" t="s">
        <v>8357</v>
      </c>
      <c r="S3786" s="17">
        <f t="shared" si="286"/>
        <v>42531.980694444443</v>
      </c>
      <c r="T3786" s="15">
        <f t="shared" si="287"/>
        <v>42561.980694444443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10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84"/>
        <v>151</v>
      </c>
      <c r="P3787">
        <f t="shared" si="285"/>
        <v>100.5</v>
      </c>
      <c r="Q3787" s="10" t="s">
        <v>8315</v>
      </c>
      <c r="R3787" t="s">
        <v>8357</v>
      </c>
      <c r="S3787" s="17">
        <f t="shared" si="286"/>
        <v>42548.63853009259</v>
      </c>
      <c r="T3787" s="15">
        <f t="shared" si="287"/>
        <v>42584.418749999997</v>
      </c>
      <c r="U3787">
        <f>YEAR(S3787)</f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10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84"/>
        <v>111</v>
      </c>
      <c r="P3788">
        <f t="shared" si="285"/>
        <v>93.77</v>
      </c>
      <c r="Q3788" s="10" t="s">
        <v>8315</v>
      </c>
      <c r="R3788" t="s">
        <v>8357</v>
      </c>
      <c r="S3788" s="17">
        <f t="shared" si="286"/>
        <v>42487.037905092591</v>
      </c>
      <c r="T3788" s="15">
        <f t="shared" si="287"/>
        <v>42517.037905092591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10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84"/>
        <v>100</v>
      </c>
      <c r="P3789">
        <f t="shared" si="285"/>
        <v>35.1</v>
      </c>
      <c r="Q3789" s="10" t="s">
        <v>8315</v>
      </c>
      <c r="R3789" t="s">
        <v>8357</v>
      </c>
      <c r="S3789" s="17">
        <f t="shared" si="286"/>
        <v>42167.534791666665</v>
      </c>
      <c r="T3789" s="15">
        <f t="shared" si="287"/>
        <v>42196.165972222225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s="1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84"/>
        <v>1</v>
      </c>
      <c r="P3790">
        <f t="shared" si="285"/>
        <v>500</v>
      </c>
      <c r="Q3790" s="10" t="s">
        <v>8315</v>
      </c>
      <c r="R3790" t="s">
        <v>8357</v>
      </c>
      <c r="S3790" s="17">
        <f t="shared" si="286"/>
        <v>42333.695821759262</v>
      </c>
      <c r="T3790" s="15">
        <f t="shared" si="287"/>
        <v>42361.679166666669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s="10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84"/>
        <v>3</v>
      </c>
      <c r="P3791">
        <f t="shared" si="285"/>
        <v>29</v>
      </c>
      <c r="Q3791" s="10" t="s">
        <v>8315</v>
      </c>
      <c r="R3791" t="s">
        <v>8357</v>
      </c>
      <c r="S3791" s="17">
        <f t="shared" si="286"/>
        <v>42138.798819444448</v>
      </c>
      <c r="T3791" s="15">
        <f t="shared" si="287"/>
        <v>42170.798819444448</v>
      </c>
      <c r="U3791">
        <f>YEAR(S3791)</f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s="10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84"/>
        <v>0</v>
      </c>
      <c r="P3792">
        <f t="shared" si="285"/>
        <v>0</v>
      </c>
      <c r="Q3792" s="10" t="s">
        <v>8315</v>
      </c>
      <c r="R3792" t="s">
        <v>8357</v>
      </c>
      <c r="S3792" s="17">
        <f t="shared" si="286"/>
        <v>42666.666932870372</v>
      </c>
      <c r="T3792" s="15">
        <f t="shared" si="287"/>
        <v>42696.708599537036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s="10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84"/>
        <v>0</v>
      </c>
      <c r="P3793">
        <f t="shared" si="285"/>
        <v>0</v>
      </c>
      <c r="Q3793" s="10" t="s">
        <v>8315</v>
      </c>
      <c r="R3793" t="s">
        <v>8357</v>
      </c>
      <c r="S3793" s="17">
        <f t="shared" si="286"/>
        <v>41766.692037037035</v>
      </c>
      <c r="T3793" s="15">
        <f t="shared" si="287"/>
        <v>41826.692037037035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s="10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84"/>
        <v>0</v>
      </c>
      <c r="P3794">
        <f t="shared" si="285"/>
        <v>17.5</v>
      </c>
      <c r="Q3794" s="10" t="s">
        <v>8315</v>
      </c>
      <c r="R3794" t="s">
        <v>8357</v>
      </c>
      <c r="S3794" s="17">
        <f t="shared" si="286"/>
        <v>42170.447013888886</v>
      </c>
      <c r="T3794" s="15">
        <f t="shared" si="287"/>
        <v>42200.447013888886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s="10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84"/>
        <v>60</v>
      </c>
      <c r="P3795">
        <f t="shared" si="285"/>
        <v>174</v>
      </c>
      <c r="Q3795" s="10" t="s">
        <v>8315</v>
      </c>
      <c r="R3795" t="s">
        <v>8357</v>
      </c>
      <c r="S3795" s="17">
        <f t="shared" si="286"/>
        <v>41968.938993055555</v>
      </c>
      <c r="T3795" s="15">
        <f t="shared" si="287"/>
        <v>41989.938993055555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s="10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84"/>
        <v>1</v>
      </c>
      <c r="P3796">
        <f t="shared" si="285"/>
        <v>50</v>
      </c>
      <c r="Q3796" s="10" t="s">
        <v>8315</v>
      </c>
      <c r="R3796" t="s">
        <v>8357</v>
      </c>
      <c r="S3796" s="17">
        <f t="shared" si="286"/>
        <v>42132.58048611111</v>
      </c>
      <c r="T3796" s="15">
        <f t="shared" si="287"/>
        <v>42162.58048611111</v>
      </c>
      <c r="U3796">
        <f t="shared" ref="U3796:U3797" si="288">YEAR(S3796)</f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s="10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84"/>
        <v>2</v>
      </c>
      <c r="P3797">
        <f t="shared" si="285"/>
        <v>5</v>
      </c>
      <c r="Q3797" s="10" t="s">
        <v>8315</v>
      </c>
      <c r="R3797" t="s">
        <v>8357</v>
      </c>
      <c r="S3797" s="17">
        <f t="shared" si="286"/>
        <v>42201.436226851853</v>
      </c>
      <c r="T3797" s="15">
        <f t="shared" si="287"/>
        <v>42244.9375</v>
      </c>
      <c r="U3797">
        <f t="shared" si="288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s="10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84"/>
        <v>0</v>
      </c>
      <c r="P3798">
        <f t="shared" si="285"/>
        <v>1</v>
      </c>
      <c r="Q3798" s="10" t="s">
        <v>8315</v>
      </c>
      <c r="R3798" t="s">
        <v>8357</v>
      </c>
      <c r="S3798" s="17">
        <f t="shared" si="286"/>
        <v>42689.029583333337</v>
      </c>
      <c r="T3798" s="15">
        <f t="shared" si="287"/>
        <v>42749.029583333337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s="10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84"/>
        <v>90</v>
      </c>
      <c r="P3799">
        <f t="shared" si="285"/>
        <v>145.41</v>
      </c>
      <c r="Q3799" s="10" t="s">
        <v>8315</v>
      </c>
      <c r="R3799" t="s">
        <v>8357</v>
      </c>
      <c r="S3799" s="17">
        <f t="shared" si="286"/>
        <v>42084.881539351853</v>
      </c>
      <c r="T3799" s="15">
        <f t="shared" si="287"/>
        <v>42114.881539351853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s="1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84"/>
        <v>1</v>
      </c>
      <c r="P3800">
        <f t="shared" si="285"/>
        <v>205</v>
      </c>
      <c r="Q3800" s="10" t="s">
        <v>8315</v>
      </c>
      <c r="R3800" t="s">
        <v>8357</v>
      </c>
      <c r="S3800" s="17">
        <f t="shared" si="286"/>
        <v>41831.722777777781</v>
      </c>
      <c r="T3800" s="15">
        <f t="shared" si="287"/>
        <v>41861.722777777781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s="10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84"/>
        <v>4</v>
      </c>
      <c r="P3801">
        <f t="shared" si="285"/>
        <v>100.5</v>
      </c>
      <c r="Q3801" s="10" t="s">
        <v>8315</v>
      </c>
      <c r="R3801" t="s">
        <v>8357</v>
      </c>
      <c r="S3801" s="17">
        <f t="shared" si="286"/>
        <v>42410.93105324074</v>
      </c>
      <c r="T3801" s="15">
        <f t="shared" si="287"/>
        <v>42440.93105324074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s="10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84"/>
        <v>4</v>
      </c>
      <c r="P3802">
        <f t="shared" si="285"/>
        <v>55.06</v>
      </c>
      <c r="Q3802" s="10" t="s">
        <v>8315</v>
      </c>
      <c r="R3802" t="s">
        <v>8357</v>
      </c>
      <c r="S3802" s="17">
        <f t="shared" si="286"/>
        <v>41982.737071759257</v>
      </c>
      <c r="T3802" s="15">
        <f t="shared" si="287"/>
        <v>42015.207638888889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s="10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84"/>
        <v>9</v>
      </c>
      <c r="P3803">
        <f t="shared" si="285"/>
        <v>47.33</v>
      </c>
      <c r="Q3803" s="10" t="s">
        <v>8315</v>
      </c>
      <c r="R3803" t="s">
        <v>8357</v>
      </c>
      <c r="S3803" s="17">
        <f t="shared" si="286"/>
        <v>41975.676111111112</v>
      </c>
      <c r="T3803" s="15">
        <f t="shared" si="287"/>
        <v>42006.676111111112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s="10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84"/>
        <v>0</v>
      </c>
      <c r="P3804">
        <f t="shared" si="285"/>
        <v>0</v>
      </c>
      <c r="Q3804" s="10" t="s">
        <v>8315</v>
      </c>
      <c r="R3804" t="s">
        <v>8357</v>
      </c>
      <c r="S3804" s="17">
        <f t="shared" si="286"/>
        <v>42269.126226851848</v>
      </c>
      <c r="T3804" s="15">
        <f t="shared" si="287"/>
        <v>42299.126226851848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s="10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84"/>
        <v>20</v>
      </c>
      <c r="P3805">
        <f t="shared" si="285"/>
        <v>58.95</v>
      </c>
      <c r="Q3805" s="10" t="s">
        <v>8315</v>
      </c>
      <c r="R3805" t="s">
        <v>8357</v>
      </c>
      <c r="S3805" s="17">
        <f t="shared" si="286"/>
        <v>42403.971851851849</v>
      </c>
      <c r="T3805" s="15">
        <f t="shared" si="287"/>
        <v>42433.971851851849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s="10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84"/>
        <v>0</v>
      </c>
      <c r="P3806">
        <f t="shared" si="285"/>
        <v>0</v>
      </c>
      <c r="Q3806" s="10" t="s">
        <v>8315</v>
      </c>
      <c r="R3806" t="s">
        <v>8357</v>
      </c>
      <c r="S3806" s="17">
        <f t="shared" si="286"/>
        <v>42527.00953703704</v>
      </c>
      <c r="T3806" s="15">
        <f t="shared" si="287"/>
        <v>42582.291666666672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s="10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84"/>
        <v>0</v>
      </c>
      <c r="P3807">
        <f t="shared" si="285"/>
        <v>1.5</v>
      </c>
      <c r="Q3807" s="10" t="s">
        <v>8315</v>
      </c>
      <c r="R3807" t="s">
        <v>8357</v>
      </c>
      <c r="S3807" s="17">
        <f t="shared" si="286"/>
        <v>41849.887037037035</v>
      </c>
      <c r="T3807" s="15">
        <f t="shared" si="287"/>
        <v>41909.887037037035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s="10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84"/>
        <v>0</v>
      </c>
      <c r="P3808">
        <f t="shared" si="285"/>
        <v>5</v>
      </c>
      <c r="Q3808" s="10" t="s">
        <v>8315</v>
      </c>
      <c r="R3808" t="s">
        <v>8357</v>
      </c>
      <c r="S3808" s="17">
        <f t="shared" si="286"/>
        <v>41799.259039351848</v>
      </c>
      <c r="T3808" s="15">
        <f t="shared" si="287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s="10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84"/>
        <v>30</v>
      </c>
      <c r="P3809">
        <f t="shared" si="285"/>
        <v>50.56</v>
      </c>
      <c r="Q3809" s="10" t="s">
        <v>8315</v>
      </c>
      <c r="R3809" t="s">
        <v>8357</v>
      </c>
      <c r="S3809" s="17">
        <f t="shared" si="286"/>
        <v>42090.909016203703</v>
      </c>
      <c r="T3809" s="15">
        <f t="shared" si="287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s="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84"/>
        <v>100</v>
      </c>
      <c r="P3810">
        <f t="shared" si="285"/>
        <v>41.67</v>
      </c>
      <c r="Q3810" s="10" t="s">
        <v>8315</v>
      </c>
      <c r="R3810" t="s">
        <v>8316</v>
      </c>
      <c r="S3810" s="17">
        <f t="shared" si="286"/>
        <v>42059.453923611116</v>
      </c>
      <c r="T3810" s="15">
        <f t="shared" si="287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s="10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84"/>
        <v>101</v>
      </c>
      <c r="P3811">
        <f t="shared" si="285"/>
        <v>53.29</v>
      </c>
      <c r="Q3811" s="10" t="s">
        <v>8315</v>
      </c>
      <c r="R3811" t="s">
        <v>8316</v>
      </c>
      <c r="S3811" s="17">
        <f t="shared" si="286"/>
        <v>41800.526701388888</v>
      </c>
      <c r="T3811" s="15">
        <f t="shared" si="287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s="10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84"/>
        <v>122</v>
      </c>
      <c r="P3812">
        <f t="shared" si="285"/>
        <v>70.23</v>
      </c>
      <c r="Q3812" s="10" t="s">
        <v>8315</v>
      </c>
      <c r="R3812" t="s">
        <v>8316</v>
      </c>
      <c r="S3812" s="17">
        <f t="shared" si="286"/>
        <v>42054.849050925928</v>
      </c>
      <c r="T3812" s="15">
        <f t="shared" si="287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s="10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84"/>
        <v>330</v>
      </c>
      <c r="P3813">
        <f t="shared" si="285"/>
        <v>43.42</v>
      </c>
      <c r="Q3813" s="10" t="s">
        <v>8315</v>
      </c>
      <c r="R3813" t="s">
        <v>8316</v>
      </c>
      <c r="S3813" s="17">
        <f t="shared" si="286"/>
        <v>42487.62700231481</v>
      </c>
      <c r="T3813" s="15">
        <f t="shared" si="287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s="10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84"/>
        <v>110</v>
      </c>
      <c r="P3814">
        <f t="shared" si="285"/>
        <v>199.18</v>
      </c>
      <c r="Q3814" s="10" t="s">
        <v>8315</v>
      </c>
      <c r="R3814" t="s">
        <v>8316</v>
      </c>
      <c r="S3814" s="17">
        <f t="shared" si="286"/>
        <v>42109.751250000001</v>
      </c>
      <c r="T3814" s="15">
        <f t="shared" si="287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s="10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84"/>
        <v>101</v>
      </c>
      <c r="P3815">
        <f t="shared" si="285"/>
        <v>78.52</v>
      </c>
      <c r="Q3815" s="10" t="s">
        <v>8315</v>
      </c>
      <c r="R3815" t="s">
        <v>8316</v>
      </c>
      <c r="S3815" s="17">
        <f t="shared" si="286"/>
        <v>42497.275706018518</v>
      </c>
      <c r="T3815" s="15">
        <f t="shared" si="287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s="10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84"/>
        <v>140</v>
      </c>
      <c r="P3816">
        <f t="shared" si="285"/>
        <v>61.82</v>
      </c>
      <c r="Q3816" s="10" t="s">
        <v>8315</v>
      </c>
      <c r="R3816" t="s">
        <v>8316</v>
      </c>
      <c r="S3816" s="17">
        <f t="shared" si="286"/>
        <v>42058.904074074075</v>
      </c>
      <c r="T3816" s="15">
        <f t="shared" si="287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s="10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84"/>
        <v>100</v>
      </c>
      <c r="P3817">
        <f t="shared" si="285"/>
        <v>50</v>
      </c>
      <c r="Q3817" s="10" t="s">
        <v>8315</v>
      </c>
      <c r="R3817" t="s">
        <v>8316</v>
      </c>
      <c r="S3817" s="17">
        <f t="shared" si="286"/>
        <v>42207.259918981479</v>
      </c>
      <c r="T3817" s="15">
        <f t="shared" si="287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s="10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84"/>
        <v>119</v>
      </c>
      <c r="P3818">
        <f t="shared" si="285"/>
        <v>48.34</v>
      </c>
      <c r="Q3818" s="10" t="s">
        <v>8315</v>
      </c>
      <c r="R3818" t="s">
        <v>8316</v>
      </c>
      <c r="S3818" s="17">
        <f t="shared" si="286"/>
        <v>41807.690081018518</v>
      </c>
      <c r="T3818" s="15">
        <f t="shared" si="287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s="10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84"/>
        <v>107</v>
      </c>
      <c r="P3819">
        <f t="shared" si="285"/>
        <v>107.25</v>
      </c>
      <c r="Q3819" s="10" t="s">
        <v>8315</v>
      </c>
      <c r="R3819" t="s">
        <v>8316</v>
      </c>
      <c r="S3819" s="17">
        <f t="shared" si="286"/>
        <v>42284.69694444444</v>
      </c>
      <c r="T3819" s="15">
        <f t="shared" si="287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s="1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84"/>
        <v>228</v>
      </c>
      <c r="P3820">
        <f t="shared" si="285"/>
        <v>57</v>
      </c>
      <c r="Q3820" s="10" t="s">
        <v>8315</v>
      </c>
      <c r="R3820" t="s">
        <v>8316</v>
      </c>
      <c r="S3820" s="17">
        <f t="shared" si="286"/>
        <v>42045.84238425926</v>
      </c>
      <c r="T3820" s="15">
        <f t="shared" si="287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s="10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84"/>
        <v>106</v>
      </c>
      <c r="P3821">
        <f t="shared" si="285"/>
        <v>40.92</v>
      </c>
      <c r="Q3821" s="10" t="s">
        <v>8315</v>
      </c>
      <c r="R3821" t="s">
        <v>8316</v>
      </c>
      <c r="S3821" s="17">
        <f t="shared" si="286"/>
        <v>42184.209537037037</v>
      </c>
      <c r="T3821" s="15">
        <f t="shared" si="287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s="10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84"/>
        <v>143</v>
      </c>
      <c r="P3822">
        <f t="shared" si="285"/>
        <v>21.5</v>
      </c>
      <c r="Q3822" s="10" t="s">
        <v>8315</v>
      </c>
      <c r="R3822" t="s">
        <v>8316</v>
      </c>
      <c r="S3822" s="17">
        <f t="shared" si="286"/>
        <v>42160.651817129634</v>
      </c>
      <c r="T3822" s="15">
        <f t="shared" si="287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s="10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84"/>
        <v>105</v>
      </c>
      <c r="P3823">
        <f t="shared" si="285"/>
        <v>79.540000000000006</v>
      </c>
      <c r="Q3823" s="10" t="s">
        <v>8315</v>
      </c>
      <c r="R3823" t="s">
        <v>8316</v>
      </c>
      <c r="S3823" s="17">
        <f t="shared" si="286"/>
        <v>42341.180636574078</v>
      </c>
      <c r="T3823" s="15">
        <f t="shared" si="287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s="10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84"/>
        <v>110</v>
      </c>
      <c r="P3824">
        <f t="shared" si="285"/>
        <v>72.38</v>
      </c>
      <c r="Q3824" s="10" t="s">
        <v>8315</v>
      </c>
      <c r="R3824" t="s">
        <v>8316</v>
      </c>
      <c r="S3824" s="17">
        <f t="shared" si="286"/>
        <v>42329.838159722218</v>
      </c>
      <c r="T3824" s="15">
        <f t="shared" si="287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s="10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84"/>
        <v>106</v>
      </c>
      <c r="P3825">
        <f t="shared" si="285"/>
        <v>64.63</v>
      </c>
      <c r="Q3825" s="10" t="s">
        <v>8315</v>
      </c>
      <c r="R3825" t="s">
        <v>8316</v>
      </c>
      <c r="S3825" s="17">
        <f t="shared" si="286"/>
        <v>42170.910231481481</v>
      </c>
      <c r="T3825" s="15">
        <f t="shared" si="287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s="10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84"/>
        <v>108</v>
      </c>
      <c r="P3826">
        <f t="shared" si="285"/>
        <v>38.57</v>
      </c>
      <c r="Q3826" s="10" t="s">
        <v>8315</v>
      </c>
      <c r="R3826" t="s">
        <v>8316</v>
      </c>
      <c r="S3826" s="17">
        <f t="shared" si="286"/>
        <v>42571.626192129625</v>
      </c>
      <c r="T3826" s="15">
        <f t="shared" si="287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s="10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84"/>
        <v>105</v>
      </c>
      <c r="P3827">
        <f t="shared" si="285"/>
        <v>107.57</v>
      </c>
      <c r="Q3827" s="10" t="s">
        <v>8315</v>
      </c>
      <c r="R3827" t="s">
        <v>8316</v>
      </c>
      <c r="S3827" s="17">
        <f t="shared" si="286"/>
        <v>42151.069606481484</v>
      </c>
      <c r="T3827" s="15">
        <f t="shared" si="287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s="10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84"/>
        <v>119</v>
      </c>
      <c r="P3828">
        <f t="shared" si="285"/>
        <v>27.5</v>
      </c>
      <c r="Q3828" s="10" t="s">
        <v>8315</v>
      </c>
      <c r="R3828" t="s">
        <v>8316</v>
      </c>
      <c r="S3828" s="17">
        <f t="shared" si="286"/>
        <v>42101.423541666663</v>
      </c>
      <c r="T3828" s="15">
        <f t="shared" si="287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s="10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84"/>
        <v>153</v>
      </c>
      <c r="P3829">
        <f t="shared" si="285"/>
        <v>70.459999999999994</v>
      </c>
      <c r="Q3829" s="10" t="s">
        <v>8315</v>
      </c>
      <c r="R3829" t="s">
        <v>8316</v>
      </c>
      <c r="S3829" s="17">
        <f t="shared" si="286"/>
        <v>42034.928252314814</v>
      </c>
      <c r="T3829" s="15">
        <f t="shared" si="287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s="1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84"/>
        <v>100</v>
      </c>
      <c r="P3830">
        <f t="shared" si="285"/>
        <v>178.57</v>
      </c>
      <c r="Q3830" s="10" t="s">
        <v>8315</v>
      </c>
      <c r="R3830" t="s">
        <v>8316</v>
      </c>
      <c r="S3830" s="17">
        <f t="shared" si="286"/>
        <v>41944.527627314819</v>
      </c>
      <c r="T3830" s="15">
        <f t="shared" si="287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s="10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84"/>
        <v>100</v>
      </c>
      <c r="P3831">
        <f t="shared" si="285"/>
        <v>62.63</v>
      </c>
      <c r="Q3831" s="10" t="s">
        <v>8315</v>
      </c>
      <c r="R3831" t="s">
        <v>8316</v>
      </c>
      <c r="S3831" s="17">
        <f t="shared" si="286"/>
        <v>42593.865405092598</v>
      </c>
      <c r="T3831" s="15">
        <f t="shared" si="287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s="10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84"/>
        <v>225</v>
      </c>
      <c r="P3832">
        <f t="shared" si="285"/>
        <v>75</v>
      </c>
      <c r="Q3832" s="10" t="s">
        <v>8315</v>
      </c>
      <c r="R3832" t="s">
        <v>8316</v>
      </c>
      <c r="S3832" s="17">
        <f t="shared" si="286"/>
        <v>42503.740868055553</v>
      </c>
      <c r="T3832" s="15">
        <f t="shared" si="287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s="10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84"/>
        <v>106</v>
      </c>
      <c r="P3833">
        <f t="shared" si="285"/>
        <v>58.9</v>
      </c>
      <c r="Q3833" s="10" t="s">
        <v>8315</v>
      </c>
      <c r="R3833" t="s">
        <v>8316</v>
      </c>
      <c r="S3833" s="17">
        <f t="shared" si="286"/>
        <v>41927.848900462966</v>
      </c>
      <c r="T3833" s="15">
        <f t="shared" si="287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s="10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84"/>
        <v>105</v>
      </c>
      <c r="P3834">
        <f t="shared" si="285"/>
        <v>139.56</v>
      </c>
      <c r="Q3834" s="10" t="s">
        <v>8315</v>
      </c>
      <c r="R3834" t="s">
        <v>8316</v>
      </c>
      <c r="S3834" s="17">
        <f t="shared" si="286"/>
        <v>42375.114988425921</v>
      </c>
      <c r="T3834" s="15">
        <f t="shared" si="287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s="10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84"/>
        <v>117</v>
      </c>
      <c r="P3835">
        <f t="shared" si="285"/>
        <v>70</v>
      </c>
      <c r="Q3835" s="10" t="s">
        <v>8315</v>
      </c>
      <c r="R3835" t="s">
        <v>8316</v>
      </c>
      <c r="S3835" s="17">
        <f t="shared" si="286"/>
        <v>41963.872361111105</v>
      </c>
      <c r="T3835" s="15">
        <f t="shared" si="287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s="10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84"/>
        <v>109</v>
      </c>
      <c r="P3836">
        <f t="shared" si="285"/>
        <v>57.39</v>
      </c>
      <c r="Q3836" s="10" t="s">
        <v>8315</v>
      </c>
      <c r="R3836" t="s">
        <v>8316</v>
      </c>
      <c r="S3836" s="17">
        <f t="shared" si="286"/>
        <v>42143.445219907408</v>
      </c>
      <c r="T3836" s="15">
        <f t="shared" si="287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s="10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84"/>
        <v>160</v>
      </c>
      <c r="P3837">
        <f t="shared" si="285"/>
        <v>40</v>
      </c>
      <c r="Q3837" s="10" t="s">
        <v>8315</v>
      </c>
      <c r="R3837" t="s">
        <v>8316</v>
      </c>
      <c r="S3837" s="17">
        <f t="shared" si="286"/>
        <v>42460.94222222222</v>
      </c>
      <c r="T3837" s="15">
        <f t="shared" si="287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s="10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84"/>
        <v>113</v>
      </c>
      <c r="P3838">
        <f t="shared" si="285"/>
        <v>64.290000000000006</v>
      </c>
      <c r="Q3838" s="10" t="s">
        <v>8315</v>
      </c>
      <c r="R3838" t="s">
        <v>8316</v>
      </c>
      <c r="S3838" s="17">
        <f t="shared" si="286"/>
        <v>42553.926527777774</v>
      </c>
      <c r="T3838" s="15">
        <f t="shared" si="287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s="10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84"/>
        <v>102</v>
      </c>
      <c r="P3839">
        <f t="shared" si="285"/>
        <v>120.12</v>
      </c>
      <c r="Q3839" s="10" t="s">
        <v>8315</v>
      </c>
      <c r="R3839" t="s">
        <v>8316</v>
      </c>
      <c r="S3839" s="17">
        <f t="shared" si="286"/>
        <v>42152.765717592592</v>
      </c>
      <c r="T3839" s="15">
        <f t="shared" si="287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s="1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84"/>
        <v>101</v>
      </c>
      <c r="P3840">
        <f t="shared" si="285"/>
        <v>1008.24</v>
      </c>
      <c r="Q3840" s="10" t="s">
        <v>8315</v>
      </c>
      <c r="R3840" t="s">
        <v>8316</v>
      </c>
      <c r="S3840" s="17">
        <f t="shared" si="286"/>
        <v>42116.710752314815</v>
      </c>
      <c r="T3840" s="15">
        <f t="shared" si="287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s="10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84"/>
        <v>101</v>
      </c>
      <c r="P3841">
        <f t="shared" si="285"/>
        <v>63.28</v>
      </c>
      <c r="Q3841" s="10" t="s">
        <v>8315</v>
      </c>
      <c r="R3841" t="s">
        <v>8316</v>
      </c>
      <c r="S3841" s="17">
        <f t="shared" si="286"/>
        <v>42155.142638888887</v>
      </c>
      <c r="T3841" s="15">
        <f t="shared" si="287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s="10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84"/>
        <v>6500</v>
      </c>
      <c r="P3842">
        <f t="shared" si="285"/>
        <v>21.67</v>
      </c>
      <c r="Q3842" s="10" t="s">
        <v>8315</v>
      </c>
      <c r="R3842" t="s">
        <v>8316</v>
      </c>
      <c r="S3842" s="17">
        <f t="shared" si="286"/>
        <v>42432.701724537037</v>
      </c>
      <c r="T3842" s="15">
        <f t="shared" si="287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s="10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89">ROUND(E3843/D3843*100,0)</f>
        <v>9</v>
      </c>
      <c r="P3843">
        <f t="shared" ref="P3843:P3906" si="290">IFERROR(ROUND(E3843/L3843,2),0)</f>
        <v>25.65</v>
      </c>
      <c r="Q3843" s="10" t="s">
        <v>8315</v>
      </c>
      <c r="R3843" t="s">
        <v>8316</v>
      </c>
      <c r="S3843" s="17">
        <f t="shared" ref="S3843:S3906" si="291">(((J3843/60)/60)/24)+DATE(1970,1,1)</f>
        <v>41780.785729166666</v>
      </c>
      <c r="T3843" s="15">
        <f t="shared" ref="T3843:T3906" si="292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s="10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89"/>
        <v>22</v>
      </c>
      <c r="P3844">
        <f t="shared" si="290"/>
        <v>47.7</v>
      </c>
      <c r="Q3844" s="10" t="s">
        <v>8315</v>
      </c>
      <c r="R3844" t="s">
        <v>8316</v>
      </c>
      <c r="S3844" s="17">
        <f t="shared" si="291"/>
        <v>41740.493657407409</v>
      </c>
      <c r="T3844" s="15">
        <f t="shared" si="292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s="10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89"/>
        <v>21</v>
      </c>
      <c r="P3845">
        <f t="shared" si="290"/>
        <v>56.05</v>
      </c>
      <c r="Q3845" s="10" t="s">
        <v>8315</v>
      </c>
      <c r="R3845" t="s">
        <v>8316</v>
      </c>
      <c r="S3845" s="17">
        <f t="shared" si="291"/>
        <v>41766.072500000002</v>
      </c>
      <c r="T3845" s="15">
        <f t="shared" si="292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s="10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89"/>
        <v>41</v>
      </c>
      <c r="P3846">
        <f t="shared" si="290"/>
        <v>81.319999999999993</v>
      </c>
      <c r="Q3846" s="10" t="s">
        <v>8315</v>
      </c>
      <c r="R3846" t="s">
        <v>8316</v>
      </c>
      <c r="S3846" s="17">
        <f t="shared" si="291"/>
        <v>41766.617291666669</v>
      </c>
      <c r="T3846" s="15">
        <f t="shared" si="292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s="10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89"/>
        <v>2</v>
      </c>
      <c r="P3847">
        <f t="shared" si="290"/>
        <v>70.17</v>
      </c>
      <c r="Q3847" s="10" t="s">
        <v>8315</v>
      </c>
      <c r="R3847" t="s">
        <v>8316</v>
      </c>
      <c r="S3847" s="17">
        <f t="shared" si="291"/>
        <v>42248.627013888887</v>
      </c>
      <c r="T3847" s="15">
        <f t="shared" si="292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s="10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89"/>
        <v>3</v>
      </c>
      <c r="P3848">
        <f t="shared" si="290"/>
        <v>23.63</v>
      </c>
      <c r="Q3848" s="10" t="s">
        <v>8315</v>
      </c>
      <c r="R3848" t="s">
        <v>8316</v>
      </c>
      <c r="S3848" s="17">
        <f t="shared" si="291"/>
        <v>41885.221550925926</v>
      </c>
      <c r="T3848" s="15">
        <f t="shared" si="292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s="10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89"/>
        <v>16</v>
      </c>
      <c r="P3849">
        <f t="shared" si="290"/>
        <v>188.56</v>
      </c>
      <c r="Q3849" s="10" t="s">
        <v>8315</v>
      </c>
      <c r="R3849" t="s">
        <v>8316</v>
      </c>
      <c r="S3849" s="17">
        <f t="shared" si="291"/>
        <v>42159.224432870367</v>
      </c>
      <c r="T3849" s="15">
        <f t="shared" si="292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s="1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89"/>
        <v>16</v>
      </c>
      <c r="P3850">
        <f t="shared" si="290"/>
        <v>49.51</v>
      </c>
      <c r="Q3850" s="10" t="s">
        <v>8315</v>
      </c>
      <c r="R3850" t="s">
        <v>8316</v>
      </c>
      <c r="S3850" s="17">
        <f t="shared" si="291"/>
        <v>42265.817002314812</v>
      </c>
      <c r="T3850" s="15">
        <f t="shared" si="292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s="10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89"/>
        <v>7</v>
      </c>
      <c r="P3851">
        <f t="shared" si="290"/>
        <v>75.459999999999994</v>
      </c>
      <c r="Q3851" s="10" t="s">
        <v>8315</v>
      </c>
      <c r="R3851" t="s">
        <v>8316</v>
      </c>
      <c r="S3851" s="17">
        <f t="shared" si="291"/>
        <v>42136.767175925925</v>
      </c>
      <c r="T3851" s="15">
        <f t="shared" si="292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s="10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89"/>
        <v>4</v>
      </c>
      <c r="P3852">
        <f t="shared" si="290"/>
        <v>9.5</v>
      </c>
      <c r="Q3852" s="10" t="s">
        <v>8315</v>
      </c>
      <c r="R3852" t="s">
        <v>8316</v>
      </c>
      <c r="S3852" s="17">
        <f t="shared" si="291"/>
        <v>41975.124340277776</v>
      </c>
      <c r="T3852" s="15">
        <f t="shared" si="292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s="10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89"/>
        <v>34</v>
      </c>
      <c r="P3853">
        <f t="shared" si="290"/>
        <v>35.5</v>
      </c>
      <c r="Q3853" s="10" t="s">
        <v>8315</v>
      </c>
      <c r="R3853" t="s">
        <v>8316</v>
      </c>
      <c r="S3853" s="17">
        <f t="shared" si="291"/>
        <v>42172.439571759256</v>
      </c>
      <c r="T3853" s="15">
        <f t="shared" si="292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s="10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89"/>
        <v>0</v>
      </c>
      <c r="P3854">
        <f t="shared" si="290"/>
        <v>10</v>
      </c>
      <c r="Q3854" s="10" t="s">
        <v>8315</v>
      </c>
      <c r="R3854" t="s">
        <v>8316</v>
      </c>
      <c r="S3854" s="17">
        <f t="shared" si="291"/>
        <v>42065.190694444449</v>
      </c>
      <c r="T3854" s="15">
        <f t="shared" si="292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s="10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89"/>
        <v>0</v>
      </c>
      <c r="P3855">
        <f t="shared" si="290"/>
        <v>13</v>
      </c>
      <c r="Q3855" s="10" t="s">
        <v>8315</v>
      </c>
      <c r="R3855" t="s">
        <v>8316</v>
      </c>
      <c r="S3855" s="17">
        <f t="shared" si="291"/>
        <v>41848.84002314815</v>
      </c>
      <c r="T3855" s="15">
        <f t="shared" si="292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s="10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89"/>
        <v>16</v>
      </c>
      <c r="P3856">
        <f t="shared" si="290"/>
        <v>89.4</v>
      </c>
      <c r="Q3856" s="10" t="s">
        <v>8315</v>
      </c>
      <c r="R3856" t="s">
        <v>8316</v>
      </c>
      <c r="S3856" s="17">
        <f t="shared" si="291"/>
        <v>42103.884930555556</v>
      </c>
      <c r="T3856" s="15">
        <f t="shared" si="292"/>
        <v>42133.884930555556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s="10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89"/>
        <v>3</v>
      </c>
      <c r="P3857">
        <f t="shared" si="290"/>
        <v>25</v>
      </c>
      <c r="Q3857" s="10" t="s">
        <v>8315</v>
      </c>
      <c r="R3857" t="s">
        <v>8316</v>
      </c>
      <c r="S3857" s="17">
        <f t="shared" si="291"/>
        <v>42059.970729166671</v>
      </c>
      <c r="T3857" s="15">
        <f t="shared" si="292"/>
        <v>42089.929062499999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s="10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89"/>
        <v>0</v>
      </c>
      <c r="P3858">
        <f t="shared" si="290"/>
        <v>1</v>
      </c>
      <c r="Q3858" s="10" t="s">
        <v>8315</v>
      </c>
      <c r="R3858" t="s">
        <v>8316</v>
      </c>
      <c r="S3858" s="17">
        <f t="shared" si="291"/>
        <v>42041.743090277778</v>
      </c>
      <c r="T3858" s="15">
        <f t="shared" si="292"/>
        <v>42071.701423611114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s="10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89"/>
        <v>5</v>
      </c>
      <c r="P3859">
        <f t="shared" si="290"/>
        <v>65</v>
      </c>
      <c r="Q3859" s="10" t="s">
        <v>8315</v>
      </c>
      <c r="R3859" t="s">
        <v>8316</v>
      </c>
      <c r="S3859" s="17">
        <f t="shared" si="291"/>
        <v>41829.73715277778</v>
      </c>
      <c r="T3859" s="15">
        <f t="shared" si="292"/>
        <v>41852.716666666667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s="1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89"/>
        <v>2</v>
      </c>
      <c r="P3860">
        <f t="shared" si="290"/>
        <v>10</v>
      </c>
      <c r="Q3860" s="10" t="s">
        <v>8315</v>
      </c>
      <c r="R3860" t="s">
        <v>8316</v>
      </c>
      <c r="S3860" s="17">
        <f t="shared" si="291"/>
        <v>42128.431064814817</v>
      </c>
      <c r="T3860" s="15">
        <f t="shared" si="292"/>
        <v>42146.875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s="10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89"/>
        <v>0</v>
      </c>
      <c r="P3861">
        <f t="shared" si="290"/>
        <v>1</v>
      </c>
      <c r="Q3861" s="10" t="s">
        <v>8315</v>
      </c>
      <c r="R3861" t="s">
        <v>8316</v>
      </c>
      <c r="S3861" s="17">
        <f t="shared" si="291"/>
        <v>41789.893599537041</v>
      </c>
      <c r="T3861" s="15">
        <f t="shared" si="292"/>
        <v>41815.875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s="10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89"/>
        <v>18</v>
      </c>
      <c r="P3862">
        <f t="shared" si="290"/>
        <v>81.540000000000006</v>
      </c>
      <c r="Q3862" s="10" t="s">
        <v>8315</v>
      </c>
      <c r="R3862" t="s">
        <v>8316</v>
      </c>
      <c r="S3862" s="17">
        <f t="shared" si="291"/>
        <v>41833.660995370366</v>
      </c>
      <c r="T3862" s="15">
        <f t="shared" si="292"/>
        <v>41863.660995370366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s="10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89"/>
        <v>5</v>
      </c>
      <c r="P3863">
        <f t="shared" si="290"/>
        <v>100</v>
      </c>
      <c r="Q3863" s="10" t="s">
        <v>8315</v>
      </c>
      <c r="R3863" t="s">
        <v>8316</v>
      </c>
      <c r="S3863" s="17">
        <f t="shared" si="291"/>
        <v>41914.590011574073</v>
      </c>
      <c r="T3863" s="15">
        <f t="shared" si="292"/>
        <v>41955.907638888893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s="10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89"/>
        <v>0</v>
      </c>
      <c r="P3864">
        <f t="shared" si="290"/>
        <v>1</v>
      </c>
      <c r="Q3864" s="10" t="s">
        <v>8315</v>
      </c>
      <c r="R3864" t="s">
        <v>8316</v>
      </c>
      <c r="S3864" s="17">
        <f t="shared" si="291"/>
        <v>42611.261064814811</v>
      </c>
      <c r="T3864" s="15">
        <f t="shared" si="292"/>
        <v>42625.707638888889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s="10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89"/>
        <v>0</v>
      </c>
      <c r="P3865">
        <f t="shared" si="290"/>
        <v>0</v>
      </c>
      <c r="Q3865" s="10" t="s">
        <v>8315</v>
      </c>
      <c r="R3865" t="s">
        <v>8316</v>
      </c>
      <c r="S3865" s="17">
        <f t="shared" si="291"/>
        <v>42253.633159722223</v>
      </c>
      <c r="T3865" s="15">
        <f t="shared" si="292"/>
        <v>42313.674826388888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s="10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89"/>
        <v>1</v>
      </c>
      <c r="P3866">
        <f t="shared" si="290"/>
        <v>20</v>
      </c>
      <c r="Q3866" s="10" t="s">
        <v>8315</v>
      </c>
      <c r="R3866" t="s">
        <v>8316</v>
      </c>
      <c r="S3866" s="17">
        <f t="shared" si="291"/>
        <v>42295.891828703709</v>
      </c>
      <c r="T3866" s="15">
        <f t="shared" si="292"/>
        <v>42325.933495370366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s="10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89"/>
        <v>27</v>
      </c>
      <c r="P3867">
        <f t="shared" si="290"/>
        <v>46.43</v>
      </c>
      <c r="Q3867" s="10" t="s">
        <v>8315</v>
      </c>
      <c r="R3867" t="s">
        <v>8316</v>
      </c>
      <c r="S3867" s="17">
        <f t="shared" si="291"/>
        <v>41841.651597222226</v>
      </c>
      <c r="T3867" s="15">
        <f t="shared" si="292"/>
        <v>41881.229166666664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s="10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89"/>
        <v>1</v>
      </c>
      <c r="P3868">
        <f t="shared" si="290"/>
        <v>5.5</v>
      </c>
      <c r="Q3868" s="10" t="s">
        <v>8315</v>
      </c>
      <c r="R3868" t="s">
        <v>8316</v>
      </c>
      <c r="S3868" s="17">
        <f t="shared" si="291"/>
        <v>42402.947002314817</v>
      </c>
      <c r="T3868" s="15">
        <f t="shared" si="292"/>
        <v>42452.145138888889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s="10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89"/>
        <v>13</v>
      </c>
      <c r="P3869">
        <f t="shared" si="290"/>
        <v>50.2</v>
      </c>
      <c r="Q3869" s="10" t="s">
        <v>8315</v>
      </c>
      <c r="R3869" t="s">
        <v>8316</v>
      </c>
      <c r="S3869" s="17">
        <f t="shared" si="291"/>
        <v>42509.814108796301</v>
      </c>
      <c r="T3869" s="15">
        <f t="shared" si="292"/>
        <v>42539.814108796301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1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89"/>
        <v>0</v>
      </c>
      <c r="P3870">
        <f t="shared" si="290"/>
        <v>10</v>
      </c>
      <c r="Q3870" s="10" t="s">
        <v>8315</v>
      </c>
      <c r="R3870" t="s">
        <v>8357</v>
      </c>
      <c r="S3870" s="17">
        <f t="shared" si="291"/>
        <v>41865.659780092588</v>
      </c>
      <c r="T3870" s="15">
        <f t="shared" si="292"/>
        <v>41890.659780092588</v>
      </c>
      <c r="U3870">
        <f>YEAR(S3870)</f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10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89"/>
        <v>3</v>
      </c>
      <c r="P3871">
        <f t="shared" si="290"/>
        <v>30.13</v>
      </c>
      <c r="Q3871" s="10" t="s">
        <v>8315</v>
      </c>
      <c r="R3871" t="s">
        <v>8357</v>
      </c>
      <c r="S3871" s="17">
        <f t="shared" si="291"/>
        <v>42047.724444444444</v>
      </c>
      <c r="T3871" s="15">
        <f t="shared" si="292"/>
        <v>42077.132638888885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10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89"/>
        <v>15</v>
      </c>
      <c r="P3872">
        <f t="shared" si="290"/>
        <v>150</v>
      </c>
      <c r="Q3872" s="10" t="s">
        <v>8315</v>
      </c>
      <c r="R3872" t="s">
        <v>8357</v>
      </c>
      <c r="S3872" s="17">
        <f t="shared" si="291"/>
        <v>41793.17219907407</v>
      </c>
      <c r="T3872" s="15">
        <f t="shared" si="292"/>
        <v>41823.17219907407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10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89"/>
        <v>3</v>
      </c>
      <c r="P3873">
        <f t="shared" si="290"/>
        <v>13.33</v>
      </c>
      <c r="Q3873" s="10" t="s">
        <v>8315</v>
      </c>
      <c r="R3873" t="s">
        <v>8357</v>
      </c>
      <c r="S3873" s="17">
        <f t="shared" si="291"/>
        <v>42763.780671296292</v>
      </c>
      <c r="T3873" s="15">
        <f t="shared" si="292"/>
        <v>42823.739004629635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10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89"/>
        <v>0</v>
      </c>
      <c r="P3874">
        <f t="shared" si="290"/>
        <v>0</v>
      </c>
      <c r="Q3874" s="10" t="s">
        <v>8315</v>
      </c>
      <c r="R3874" t="s">
        <v>8357</v>
      </c>
      <c r="S3874" s="17">
        <f t="shared" si="291"/>
        <v>42180.145787037036</v>
      </c>
      <c r="T3874" s="15">
        <f t="shared" si="292"/>
        <v>42230.145787037036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10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89"/>
        <v>0</v>
      </c>
      <c r="P3875">
        <f t="shared" si="290"/>
        <v>0</v>
      </c>
      <c r="Q3875" s="10" t="s">
        <v>8315</v>
      </c>
      <c r="R3875" t="s">
        <v>8357</v>
      </c>
      <c r="S3875" s="17">
        <f t="shared" si="291"/>
        <v>42255.696006944447</v>
      </c>
      <c r="T3875" s="15">
        <f t="shared" si="292"/>
        <v>42285.696006944447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10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89"/>
        <v>0</v>
      </c>
      <c r="P3876">
        <f t="shared" si="290"/>
        <v>0</v>
      </c>
      <c r="Q3876" s="10" t="s">
        <v>8315</v>
      </c>
      <c r="R3876" t="s">
        <v>8357</v>
      </c>
      <c r="S3876" s="17">
        <f t="shared" si="291"/>
        <v>42007.016458333332</v>
      </c>
      <c r="T3876" s="15">
        <f t="shared" si="292"/>
        <v>42028.041666666672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10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89"/>
        <v>0</v>
      </c>
      <c r="P3877">
        <f t="shared" si="290"/>
        <v>0</v>
      </c>
      <c r="Q3877" s="10" t="s">
        <v>8315</v>
      </c>
      <c r="R3877" t="s">
        <v>8357</v>
      </c>
      <c r="S3877" s="17">
        <f t="shared" si="291"/>
        <v>42615.346817129626</v>
      </c>
      <c r="T3877" s="15">
        <f t="shared" si="292"/>
        <v>42616.416666666672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10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89"/>
        <v>53</v>
      </c>
      <c r="P3878">
        <f t="shared" si="290"/>
        <v>44.76</v>
      </c>
      <c r="Q3878" s="10" t="s">
        <v>8315</v>
      </c>
      <c r="R3878" t="s">
        <v>8357</v>
      </c>
      <c r="S3878" s="17">
        <f t="shared" si="291"/>
        <v>42372.624166666668</v>
      </c>
      <c r="T3878" s="15">
        <f t="shared" si="292"/>
        <v>42402.624166666668</v>
      </c>
      <c r="U3878">
        <f>YEAR(S3878)</f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10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89"/>
        <v>5</v>
      </c>
      <c r="P3879">
        <f t="shared" si="290"/>
        <v>88.64</v>
      </c>
      <c r="Q3879" s="10" t="s">
        <v>8315</v>
      </c>
      <c r="R3879" t="s">
        <v>8357</v>
      </c>
      <c r="S3879" s="17">
        <f t="shared" si="291"/>
        <v>42682.67768518519</v>
      </c>
      <c r="T3879" s="15">
        <f t="shared" si="292"/>
        <v>42712.67768518519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1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89"/>
        <v>0</v>
      </c>
      <c r="P3880">
        <f t="shared" si="290"/>
        <v>10</v>
      </c>
      <c r="Q3880" s="10" t="s">
        <v>8315</v>
      </c>
      <c r="R3880" t="s">
        <v>8357</v>
      </c>
      <c r="S3880" s="17">
        <f t="shared" si="291"/>
        <v>42154.818819444445</v>
      </c>
      <c r="T3880" s="15">
        <f t="shared" si="292"/>
        <v>42185.165972222225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10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89"/>
        <v>0</v>
      </c>
      <c r="P3881">
        <f t="shared" si="290"/>
        <v>0</v>
      </c>
      <c r="Q3881" s="10" t="s">
        <v>8315</v>
      </c>
      <c r="R3881" t="s">
        <v>8357</v>
      </c>
      <c r="S3881" s="17">
        <f t="shared" si="291"/>
        <v>41999.861064814817</v>
      </c>
      <c r="T3881" s="15">
        <f t="shared" si="292"/>
        <v>42029.861064814817</v>
      </c>
      <c r="U3881">
        <f t="shared" ref="U3881:U3882" si="293">YEAR(S3881)</f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10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89"/>
        <v>13</v>
      </c>
      <c r="P3882">
        <f t="shared" si="290"/>
        <v>57.65</v>
      </c>
      <c r="Q3882" s="10" t="s">
        <v>8315</v>
      </c>
      <c r="R3882" t="s">
        <v>8357</v>
      </c>
      <c r="S3882" s="17">
        <f t="shared" si="291"/>
        <v>41815.815046296295</v>
      </c>
      <c r="T3882" s="15">
        <f t="shared" si="292"/>
        <v>41850.958333333336</v>
      </c>
      <c r="U3882">
        <f t="shared" si="293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10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89"/>
        <v>5</v>
      </c>
      <c r="P3883">
        <f t="shared" si="290"/>
        <v>25</v>
      </c>
      <c r="Q3883" s="10" t="s">
        <v>8315</v>
      </c>
      <c r="R3883" t="s">
        <v>8357</v>
      </c>
      <c r="S3883" s="17">
        <f t="shared" si="291"/>
        <v>42756.018506944441</v>
      </c>
      <c r="T3883" s="15">
        <f t="shared" si="292"/>
        <v>42786.018506944441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10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89"/>
        <v>0</v>
      </c>
      <c r="P3884">
        <f t="shared" si="290"/>
        <v>0</v>
      </c>
      <c r="Q3884" s="10" t="s">
        <v>8315</v>
      </c>
      <c r="R3884" t="s">
        <v>8357</v>
      </c>
      <c r="S3884" s="17">
        <f t="shared" si="291"/>
        <v>42373.983449074076</v>
      </c>
      <c r="T3884" s="15">
        <f t="shared" si="292"/>
        <v>42400.960416666669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10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89"/>
        <v>0</v>
      </c>
      <c r="P3885">
        <f t="shared" si="290"/>
        <v>0</v>
      </c>
      <c r="Q3885" s="10" t="s">
        <v>8315</v>
      </c>
      <c r="R3885" t="s">
        <v>8357</v>
      </c>
      <c r="S3885" s="17">
        <f t="shared" si="291"/>
        <v>41854.602650462963</v>
      </c>
      <c r="T3885" s="15">
        <f t="shared" si="292"/>
        <v>41884.602650462963</v>
      </c>
      <c r="U3885">
        <f>YEAR(S3885)</f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10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89"/>
        <v>0</v>
      </c>
      <c r="P3886">
        <f t="shared" si="290"/>
        <v>0</v>
      </c>
      <c r="Q3886" s="10" t="s">
        <v>8315</v>
      </c>
      <c r="R3886" t="s">
        <v>8357</v>
      </c>
      <c r="S3886" s="17">
        <f t="shared" si="291"/>
        <v>42065.791574074072</v>
      </c>
      <c r="T3886" s="15">
        <f t="shared" si="292"/>
        <v>42090.749907407408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10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89"/>
        <v>0</v>
      </c>
      <c r="P3887">
        <f t="shared" si="290"/>
        <v>0</v>
      </c>
      <c r="Q3887" s="10" t="s">
        <v>8315</v>
      </c>
      <c r="R3887" t="s">
        <v>8357</v>
      </c>
      <c r="S3887" s="17">
        <f t="shared" si="291"/>
        <v>42469.951284722221</v>
      </c>
      <c r="T3887" s="15">
        <f t="shared" si="292"/>
        <v>42499.951284722221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10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89"/>
        <v>0</v>
      </c>
      <c r="P3888">
        <f t="shared" si="290"/>
        <v>0</v>
      </c>
      <c r="Q3888" s="10" t="s">
        <v>8315</v>
      </c>
      <c r="R3888" t="s">
        <v>8357</v>
      </c>
      <c r="S3888" s="17">
        <f t="shared" si="291"/>
        <v>41954.228032407409</v>
      </c>
      <c r="T3888" s="15">
        <f t="shared" si="292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10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89"/>
        <v>2</v>
      </c>
      <c r="P3889">
        <f t="shared" si="290"/>
        <v>17.5</v>
      </c>
      <c r="Q3889" s="10" t="s">
        <v>8315</v>
      </c>
      <c r="R3889" t="s">
        <v>8357</v>
      </c>
      <c r="S3889" s="17">
        <f t="shared" si="291"/>
        <v>42079.857974537037</v>
      </c>
      <c r="T3889" s="15">
        <f t="shared" si="292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s="1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89"/>
        <v>27</v>
      </c>
      <c r="P3890">
        <f t="shared" si="290"/>
        <v>38.71</v>
      </c>
      <c r="Q3890" s="10" t="s">
        <v>8315</v>
      </c>
      <c r="R3890" t="s">
        <v>8316</v>
      </c>
      <c r="S3890" s="17">
        <f t="shared" si="291"/>
        <v>42762.545810185184</v>
      </c>
      <c r="T3890" s="15">
        <f t="shared" si="292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s="10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89"/>
        <v>1</v>
      </c>
      <c r="P3891">
        <f t="shared" si="290"/>
        <v>13.11</v>
      </c>
      <c r="Q3891" s="10" t="s">
        <v>8315</v>
      </c>
      <c r="R3891" t="s">
        <v>8316</v>
      </c>
      <c r="S3891" s="17">
        <f t="shared" si="291"/>
        <v>41977.004976851851</v>
      </c>
      <c r="T3891" s="15">
        <f t="shared" si="292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s="10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89"/>
        <v>17</v>
      </c>
      <c r="P3892">
        <f t="shared" si="290"/>
        <v>315.5</v>
      </c>
      <c r="Q3892" s="10" t="s">
        <v>8315</v>
      </c>
      <c r="R3892" t="s">
        <v>8316</v>
      </c>
      <c r="S3892" s="17">
        <f t="shared" si="291"/>
        <v>42171.758611111116</v>
      </c>
      <c r="T3892" s="15">
        <f t="shared" si="292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s="10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89"/>
        <v>33</v>
      </c>
      <c r="P3893">
        <f t="shared" si="290"/>
        <v>37.14</v>
      </c>
      <c r="Q3893" s="10" t="s">
        <v>8315</v>
      </c>
      <c r="R3893" t="s">
        <v>8316</v>
      </c>
      <c r="S3893" s="17">
        <f t="shared" si="291"/>
        <v>42056.1324537037</v>
      </c>
      <c r="T3893" s="15">
        <f t="shared" si="292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s="10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89"/>
        <v>0</v>
      </c>
      <c r="P3894">
        <f t="shared" si="290"/>
        <v>0</v>
      </c>
      <c r="Q3894" s="10" t="s">
        <v>8315</v>
      </c>
      <c r="R3894" t="s">
        <v>8316</v>
      </c>
      <c r="S3894" s="17">
        <f t="shared" si="291"/>
        <v>41867.652280092596</v>
      </c>
      <c r="T3894" s="15">
        <f t="shared" si="292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s="10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89"/>
        <v>22</v>
      </c>
      <c r="P3895">
        <f t="shared" si="290"/>
        <v>128.27000000000001</v>
      </c>
      <c r="Q3895" s="10" t="s">
        <v>8315</v>
      </c>
      <c r="R3895" t="s">
        <v>8316</v>
      </c>
      <c r="S3895" s="17">
        <f t="shared" si="291"/>
        <v>41779.657870370371</v>
      </c>
      <c r="T3895" s="15">
        <f t="shared" si="292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s="10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89"/>
        <v>3</v>
      </c>
      <c r="P3896">
        <f t="shared" si="290"/>
        <v>47.27</v>
      </c>
      <c r="Q3896" s="10" t="s">
        <v>8315</v>
      </c>
      <c r="R3896" t="s">
        <v>8316</v>
      </c>
      <c r="S3896" s="17">
        <f t="shared" si="291"/>
        <v>42679.958472222221</v>
      </c>
      <c r="T3896" s="15">
        <f t="shared" si="292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s="10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89"/>
        <v>5</v>
      </c>
      <c r="P3897">
        <f t="shared" si="290"/>
        <v>50</v>
      </c>
      <c r="Q3897" s="10" t="s">
        <v>8315</v>
      </c>
      <c r="R3897" t="s">
        <v>8316</v>
      </c>
      <c r="S3897" s="17">
        <f t="shared" si="291"/>
        <v>42032.250208333338</v>
      </c>
      <c r="T3897" s="15">
        <f t="shared" si="292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s="10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89"/>
        <v>11</v>
      </c>
      <c r="P3898">
        <f t="shared" si="290"/>
        <v>42.5</v>
      </c>
      <c r="Q3898" s="10" t="s">
        <v>8315</v>
      </c>
      <c r="R3898" t="s">
        <v>8316</v>
      </c>
      <c r="S3898" s="17">
        <f t="shared" si="291"/>
        <v>41793.191875000004</v>
      </c>
      <c r="T3898" s="15">
        <f t="shared" si="292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s="10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89"/>
        <v>18</v>
      </c>
      <c r="P3899">
        <f t="shared" si="290"/>
        <v>44</v>
      </c>
      <c r="Q3899" s="10" t="s">
        <v>8315</v>
      </c>
      <c r="R3899" t="s">
        <v>8316</v>
      </c>
      <c r="S3899" s="17">
        <f t="shared" si="291"/>
        <v>41982.87364583333</v>
      </c>
      <c r="T3899" s="15">
        <f t="shared" si="292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s="1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89"/>
        <v>33</v>
      </c>
      <c r="P3900">
        <f t="shared" si="290"/>
        <v>50.88</v>
      </c>
      <c r="Q3900" s="10" t="s">
        <v>8315</v>
      </c>
      <c r="R3900" t="s">
        <v>8316</v>
      </c>
      <c r="S3900" s="17">
        <f t="shared" si="291"/>
        <v>42193.482291666667</v>
      </c>
      <c r="T3900" s="15">
        <f t="shared" si="292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s="10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89"/>
        <v>1</v>
      </c>
      <c r="P3901">
        <f t="shared" si="290"/>
        <v>62.5</v>
      </c>
      <c r="Q3901" s="10" t="s">
        <v>8315</v>
      </c>
      <c r="R3901" t="s">
        <v>8316</v>
      </c>
      <c r="S3901" s="17">
        <f t="shared" si="291"/>
        <v>41843.775011574071</v>
      </c>
      <c r="T3901" s="15">
        <f t="shared" si="292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s="10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89"/>
        <v>5</v>
      </c>
      <c r="P3902">
        <f t="shared" si="290"/>
        <v>27</v>
      </c>
      <c r="Q3902" s="10" t="s">
        <v>8315</v>
      </c>
      <c r="R3902" t="s">
        <v>8316</v>
      </c>
      <c r="S3902" s="17">
        <f t="shared" si="291"/>
        <v>42136.092488425929</v>
      </c>
      <c r="T3902" s="15">
        <f t="shared" si="292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s="10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89"/>
        <v>1</v>
      </c>
      <c r="P3903">
        <f t="shared" si="290"/>
        <v>25</v>
      </c>
      <c r="Q3903" s="10" t="s">
        <v>8315</v>
      </c>
      <c r="R3903" t="s">
        <v>8316</v>
      </c>
      <c r="S3903" s="17">
        <f t="shared" si="291"/>
        <v>42317.826377314821</v>
      </c>
      <c r="T3903" s="15">
        <f t="shared" si="292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s="10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89"/>
        <v>49</v>
      </c>
      <c r="P3904">
        <f t="shared" si="290"/>
        <v>47.26</v>
      </c>
      <c r="Q3904" s="10" t="s">
        <v>8315</v>
      </c>
      <c r="R3904" t="s">
        <v>8316</v>
      </c>
      <c r="S3904" s="17">
        <f t="shared" si="291"/>
        <v>42663.468078703707</v>
      </c>
      <c r="T3904" s="15">
        <f t="shared" si="292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s="10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89"/>
        <v>0</v>
      </c>
      <c r="P3905">
        <f t="shared" si="290"/>
        <v>0</v>
      </c>
      <c r="Q3905" s="10" t="s">
        <v>8315</v>
      </c>
      <c r="R3905" t="s">
        <v>8316</v>
      </c>
      <c r="S3905" s="17">
        <f t="shared" si="291"/>
        <v>42186.01116898148</v>
      </c>
      <c r="T3905" s="15">
        <f t="shared" si="292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s="10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89"/>
        <v>0</v>
      </c>
      <c r="P3906">
        <f t="shared" si="290"/>
        <v>1.5</v>
      </c>
      <c r="Q3906" s="10" t="s">
        <v>8315</v>
      </c>
      <c r="R3906" t="s">
        <v>8316</v>
      </c>
      <c r="S3906" s="17">
        <f t="shared" si="291"/>
        <v>42095.229166666672</v>
      </c>
      <c r="T3906" s="15">
        <f t="shared" si="292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s="10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94">ROUND(E3907/D3907*100,0)</f>
        <v>12</v>
      </c>
      <c r="P3907">
        <f t="shared" ref="P3907:P3970" si="295">IFERROR(ROUND(E3907/L3907,2),0)</f>
        <v>24.71</v>
      </c>
      <c r="Q3907" s="10" t="s">
        <v>8315</v>
      </c>
      <c r="R3907" t="s">
        <v>8316</v>
      </c>
      <c r="S3907" s="17">
        <f t="shared" ref="S3907:S3970" si="296">(((J3907/60)/60)/24)+DATE(1970,1,1)</f>
        <v>42124.623877314814</v>
      </c>
      <c r="T3907" s="15">
        <f t="shared" ref="T3907:T3970" si="29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s="10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94"/>
        <v>67</v>
      </c>
      <c r="P3908">
        <f t="shared" si="295"/>
        <v>63.13</v>
      </c>
      <c r="Q3908" s="10" t="s">
        <v>8315</v>
      </c>
      <c r="R3908" t="s">
        <v>8316</v>
      </c>
      <c r="S3908" s="17">
        <f t="shared" si="296"/>
        <v>42143.917743055557</v>
      </c>
      <c r="T3908" s="15">
        <f t="shared" si="29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s="10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94"/>
        <v>15</v>
      </c>
      <c r="P3909">
        <f t="shared" si="295"/>
        <v>38.25</v>
      </c>
      <c r="Q3909" s="10" t="s">
        <v>8315</v>
      </c>
      <c r="R3909" t="s">
        <v>8316</v>
      </c>
      <c r="S3909" s="17">
        <f t="shared" si="296"/>
        <v>41906.819513888891</v>
      </c>
      <c r="T3909" s="15">
        <f t="shared" si="29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s="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94"/>
        <v>9</v>
      </c>
      <c r="P3910">
        <f t="shared" si="295"/>
        <v>16.25</v>
      </c>
      <c r="Q3910" s="10" t="s">
        <v>8315</v>
      </c>
      <c r="R3910" t="s">
        <v>8316</v>
      </c>
      <c r="S3910" s="17">
        <f t="shared" si="296"/>
        <v>41834.135370370372</v>
      </c>
      <c r="T3910" s="15">
        <f t="shared" si="29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s="10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94"/>
        <v>0</v>
      </c>
      <c r="P3911">
        <f t="shared" si="295"/>
        <v>33.75</v>
      </c>
      <c r="Q3911" s="10" t="s">
        <v>8315</v>
      </c>
      <c r="R3911" t="s">
        <v>8316</v>
      </c>
      <c r="S3911" s="17">
        <f t="shared" si="296"/>
        <v>41863.359282407408</v>
      </c>
      <c r="T3911" s="15">
        <f t="shared" si="29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s="10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94"/>
        <v>3</v>
      </c>
      <c r="P3912">
        <f t="shared" si="295"/>
        <v>61.67</v>
      </c>
      <c r="Q3912" s="10" t="s">
        <v>8315</v>
      </c>
      <c r="R3912" t="s">
        <v>8316</v>
      </c>
      <c r="S3912" s="17">
        <f t="shared" si="296"/>
        <v>42224.756909722222</v>
      </c>
      <c r="T3912" s="15">
        <f t="shared" si="29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s="10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94"/>
        <v>37</v>
      </c>
      <c r="P3913">
        <f t="shared" si="295"/>
        <v>83.14</v>
      </c>
      <c r="Q3913" s="10" t="s">
        <v>8315</v>
      </c>
      <c r="R3913" t="s">
        <v>8316</v>
      </c>
      <c r="S3913" s="17">
        <f t="shared" si="296"/>
        <v>41939.8122337963</v>
      </c>
      <c r="T3913" s="15">
        <f t="shared" si="29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s="10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94"/>
        <v>0</v>
      </c>
      <c r="P3914">
        <f t="shared" si="295"/>
        <v>1</v>
      </c>
      <c r="Q3914" s="10" t="s">
        <v>8315</v>
      </c>
      <c r="R3914" t="s">
        <v>8316</v>
      </c>
      <c r="S3914" s="17">
        <f t="shared" si="296"/>
        <v>42059.270023148143</v>
      </c>
      <c r="T3914" s="15">
        <f t="shared" si="29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s="10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94"/>
        <v>10</v>
      </c>
      <c r="P3915">
        <f t="shared" si="295"/>
        <v>142.86000000000001</v>
      </c>
      <c r="Q3915" s="10" t="s">
        <v>8315</v>
      </c>
      <c r="R3915" t="s">
        <v>8316</v>
      </c>
      <c r="S3915" s="17">
        <f t="shared" si="296"/>
        <v>42308.211215277777</v>
      </c>
      <c r="T3915" s="15">
        <f t="shared" si="29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s="10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94"/>
        <v>36</v>
      </c>
      <c r="P3916">
        <f t="shared" si="295"/>
        <v>33.67</v>
      </c>
      <c r="Q3916" s="10" t="s">
        <v>8315</v>
      </c>
      <c r="R3916" t="s">
        <v>8316</v>
      </c>
      <c r="S3916" s="17">
        <f t="shared" si="296"/>
        <v>42114.818935185183</v>
      </c>
      <c r="T3916" s="15">
        <f t="shared" si="29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s="10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94"/>
        <v>0</v>
      </c>
      <c r="P3917">
        <f t="shared" si="295"/>
        <v>5</v>
      </c>
      <c r="Q3917" s="10" t="s">
        <v>8315</v>
      </c>
      <c r="R3917" t="s">
        <v>8316</v>
      </c>
      <c r="S3917" s="17">
        <f t="shared" si="296"/>
        <v>42492.98505787037</v>
      </c>
      <c r="T3917" s="15">
        <f t="shared" si="29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s="10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94"/>
        <v>0</v>
      </c>
      <c r="P3918">
        <f t="shared" si="295"/>
        <v>0</v>
      </c>
      <c r="Q3918" s="10" t="s">
        <v>8315</v>
      </c>
      <c r="R3918" t="s">
        <v>8316</v>
      </c>
      <c r="S3918" s="17">
        <f t="shared" si="296"/>
        <v>42494.471666666665</v>
      </c>
      <c r="T3918" s="15">
        <f t="shared" si="29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s="10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94"/>
        <v>0</v>
      </c>
      <c r="P3919">
        <f t="shared" si="295"/>
        <v>10</v>
      </c>
      <c r="Q3919" s="10" t="s">
        <v>8315</v>
      </c>
      <c r="R3919" t="s">
        <v>8316</v>
      </c>
      <c r="S3919" s="17">
        <f t="shared" si="296"/>
        <v>41863.527326388888</v>
      </c>
      <c r="T3919" s="15">
        <f t="shared" si="29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s="1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94"/>
        <v>0</v>
      </c>
      <c r="P3920">
        <f t="shared" si="295"/>
        <v>40</v>
      </c>
      <c r="Q3920" s="10" t="s">
        <v>8315</v>
      </c>
      <c r="R3920" t="s">
        <v>8316</v>
      </c>
      <c r="S3920" s="17">
        <f t="shared" si="296"/>
        <v>41843.664618055554</v>
      </c>
      <c r="T3920" s="15">
        <f t="shared" si="29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s="10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94"/>
        <v>2</v>
      </c>
      <c r="P3921">
        <f t="shared" si="295"/>
        <v>30</v>
      </c>
      <c r="Q3921" s="10" t="s">
        <v>8315</v>
      </c>
      <c r="R3921" t="s">
        <v>8316</v>
      </c>
      <c r="S3921" s="17">
        <f t="shared" si="296"/>
        <v>42358.684872685189</v>
      </c>
      <c r="T3921" s="15">
        <f t="shared" si="29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s="10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94"/>
        <v>5</v>
      </c>
      <c r="P3922">
        <f t="shared" si="295"/>
        <v>45</v>
      </c>
      <c r="Q3922" s="10" t="s">
        <v>8315</v>
      </c>
      <c r="R3922" t="s">
        <v>8316</v>
      </c>
      <c r="S3922" s="17">
        <f t="shared" si="296"/>
        <v>42657.38726851852</v>
      </c>
      <c r="T3922" s="15">
        <f t="shared" si="29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s="10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94"/>
        <v>0</v>
      </c>
      <c r="P3923">
        <f t="shared" si="295"/>
        <v>0</v>
      </c>
      <c r="Q3923" s="10" t="s">
        <v>8315</v>
      </c>
      <c r="R3923" t="s">
        <v>8316</v>
      </c>
      <c r="S3923" s="17">
        <f t="shared" si="296"/>
        <v>41926.542303240742</v>
      </c>
      <c r="T3923" s="15">
        <f t="shared" si="29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s="10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94"/>
        <v>8</v>
      </c>
      <c r="P3924">
        <f t="shared" si="295"/>
        <v>10.17</v>
      </c>
      <c r="Q3924" s="10" t="s">
        <v>8315</v>
      </c>
      <c r="R3924" t="s">
        <v>8316</v>
      </c>
      <c r="S3924" s="17">
        <f t="shared" si="296"/>
        <v>42020.768634259264</v>
      </c>
      <c r="T3924" s="15">
        <f t="shared" si="29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s="10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94"/>
        <v>12</v>
      </c>
      <c r="P3925">
        <f t="shared" si="295"/>
        <v>81.41</v>
      </c>
      <c r="Q3925" s="10" t="s">
        <v>8315</v>
      </c>
      <c r="R3925" t="s">
        <v>8316</v>
      </c>
      <c r="S3925" s="17">
        <f t="shared" si="296"/>
        <v>42075.979988425926</v>
      </c>
      <c r="T3925" s="15">
        <f t="shared" si="29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s="10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94"/>
        <v>15</v>
      </c>
      <c r="P3926">
        <f t="shared" si="295"/>
        <v>57.25</v>
      </c>
      <c r="Q3926" s="10" t="s">
        <v>8315</v>
      </c>
      <c r="R3926" t="s">
        <v>8316</v>
      </c>
      <c r="S3926" s="17">
        <f t="shared" si="296"/>
        <v>41786.959745370368</v>
      </c>
      <c r="T3926" s="15">
        <f t="shared" si="29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s="10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94"/>
        <v>10</v>
      </c>
      <c r="P3927">
        <f t="shared" si="295"/>
        <v>5</v>
      </c>
      <c r="Q3927" s="10" t="s">
        <v>8315</v>
      </c>
      <c r="R3927" t="s">
        <v>8316</v>
      </c>
      <c r="S3927" s="17">
        <f t="shared" si="296"/>
        <v>41820.870821759258</v>
      </c>
      <c r="T3927" s="15">
        <f t="shared" si="29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s="10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94"/>
        <v>0</v>
      </c>
      <c r="P3928">
        <f t="shared" si="295"/>
        <v>15</v>
      </c>
      <c r="Q3928" s="10" t="s">
        <v>8315</v>
      </c>
      <c r="R3928" t="s">
        <v>8316</v>
      </c>
      <c r="S3928" s="17">
        <f t="shared" si="296"/>
        <v>41970.085046296299</v>
      </c>
      <c r="T3928" s="15">
        <f t="shared" si="29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s="10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94"/>
        <v>1</v>
      </c>
      <c r="P3929">
        <f t="shared" si="295"/>
        <v>12.5</v>
      </c>
      <c r="Q3929" s="10" t="s">
        <v>8315</v>
      </c>
      <c r="R3929" t="s">
        <v>8316</v>
      </c>
      <c r="S3929" s="17">
        <f t="shared" si="296"/>
        <v>41830.267407407409</v>
      </c>
      <c r="T3929" s="15">
        <f t="shared" si="29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s="1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94"/>
        <v>13</v>
      </c>
      <c r="P3930">
        <f t="shared" si="295"/>
        <v>93</v>
      </c>
      <c r="Q3930" s="10" t="s">
        <v>8315</v>
      </c>
      <c r="R3930" t="s">
        <v>8316</v>
      </c>
      <c r="S3930" s="17">
        <f t="shared" si="296"/>
        <v>42265.683182870373</v>
      </c>
      <c r="T3930" s="15">
        <f t="shared" si="29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s="10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94"/>
        <v>2</v>
      </c>
      <c r="P3931">
        <f t="shared" si="295"/>
        <v>32.36</v>
      </c>
      <c r="Q3931" s="10" t="s">
        <v>8315</v>
      </c>
      <c r="R3931" t="s">
        <v>8316</v>
      </c>
      <c r="S3931" s="17">
        <f t="shared" si="296"/>
        <v>42601.827141203699</v>
      </c>
      <c r="T3931" s="15">
        <f t="shared" si="29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s="10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94"/>
        <v>0</v>
      </c>
      <c r="P3932">
        <f t="shared" si="295"/>
        <v>0</v>
      </c>
      <c r="Q3932" s="10" t="s">
        <v>8315</v>
      </c>
      <c r="R3932" t="s">
        <v>8316</v>
      </c>
      <c r="S3932" s="17">
        <f t="shared" si="296"/>
        <v>42433.338749999995</v>
      </c>
      <c r="T3932" s="15">
        <f t="shared" si="29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s="10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94"/>
        <v>0</v>
      </c>
      <c r="P3933">
        <f t="shared" si="295"/>
        <v>0</v>
      </c>
      <c r="Q3933" s="10" t="s">
        <v>8315</v>
      </c>
      <c r="R3933" t="s">
        <v>8316</v>
      </c>
      <c r="S3933" s="17">
        <f t="shared" si="296"/>
        <v>42228.151701388888</v>
      </c>
      <c r="T3933" s="15">
        <f t="shared" si="29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s="10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94"/>
        <v>0</v>
      </c>
      <c r="P3934">
        <f t="shared" si="295"/>
        <v>1</v>
      </c>
      <c r="Q3934" s="10" t="s">
        <v>8315</v>
      </c>
      <c r="R3934" t="s">
        <v>8316</v>
      </c>
      <c r="S3934" s="17">
        <f t="shared" si="296"/>
        <v>42415.168564814812</v>
      </c>
      <c r="T3934" s="15">
        <f t="shared" si="29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s="10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94"/>
        <v>16</v>
      </c>
      <c r="P3935">
        <f t="shared" si="295"/>
        <v>91.83</v>
      </c>
      <c r="Q3935" s="10" t="s">
        <v>8315</v>
      </c>
      <c r="R3935" t="s">
        <v>8316</v>
      </c>
      <c r="S3935" s="17">
        <f t="shared" si="296"/>
        <v>42538.968310185184</v>
      </c>
      <c r="T3935" s="15">
        <f t="shared" si="29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s="10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94"/>
        <v>11</v>
      </c>
      <c r="P3936">
        <f t="shared" si="295"/>
        <v>45.83</v>
      </c>
      <c r="Q3936" s="10" t="s">
        <v>8315</v>
      </c>
      <c r="R3936" t="s">
        <v>8316</v>
      </c>
      <c r="S3936" s="17">
        <f t="shared" si="296"/>
        <v>42233.671747685185</v>
      </c>
      <c r="T3936" s="15">
        <f t="shared" si="29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s="10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94"/>
        <v>44</v>
      </c>
      <c r="P3937">
        <f t="shared" si="295"/>
        <v>57.17</v>
      </c>
      <c r="Q3937" s="10" t="s">
        <v>8315</v>
      </c>
      <c r="R3937" t="s">
        <v>8316</v>
      </c>
      <c r="S3937" s="17">
        <f t="shared" si="296"/>
        <v>42221.656782407401</v>
      </c>
      <c r="T3937" s="15">
        <f t="shared" si="29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s="10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94"/>
        <v>0</v>
      </c>
      <c r="P3938">
        <f t="shared" si="295"/>
        <v>0</v>
      </c>
      <c r="Q3938" s="10" t="s">
        <v>8315</v>
      </c>
      <c r="R3938" t="s">
        <v>8316</v>
      </c>
      <c r="S3938" s="17">
        <f t="shared" si="296"/>
        <v>42675.262962962966</v>
      </c>
      <c r="T3938" s="15">
        <f t="shared" si="29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s="10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94"/>
        <v>86</v>
      </c>
      <c r="P3939">
        <f t="shared" si="295"/>
        <v>248.5</v>
      </c>
      <c r="Q3939" s="10" t="s">
        <v>8315</v>
      </c>
      <c r="R3939" t="s">
        <v>8316</v>
      </c>
      <c r="S3939" s="17">
        <f t="shared" si="296"/>
        <v>42534.631481481483</v>
      </c>
      <c r="T3939" s="15">
        <f t="shared" si="29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s="1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94"/>
        <v>12</v>
      </c>
      <c r="P3940">
        <f t="shared" si="295"/>
        <v>79.400000000000006</v>
      </c>
      <c r="Q3940" s="10" t="s">
        <v>8315</v>
      </c>
      <c r="R3940" t="s">
        <v>8316</v>
      </c>
      <c r="S3940" s="17">
        <f t="shared" si="296"/>
        <v>42151.905717592599</v>
      </c>
      <c r="T3940" s="15">
        <f t="shared" si="29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s="10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94"/>
        <v>0</v>
      </c>
      <c r="P3941">
        <f t="shared" si="295"/>
        <v>5</v>
      </c>
      <c r="Q3941" s="10" t="s">
        <v>8315</v>
      </c>
      <c r="R3941" t="s">
        <v>8316</v>
      </c>
      <c r="S3941" s="17">
        <f t="shared" si="296"/>
        <v>41915.400219907409</v>
      </c>
      <c r="T3941" s="15">
        <f t="shared" si="29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s="10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94"/>
        <v>0</v>
      </c>
      <c r="P3942">
        <f t="shared" si="295"/>
        <v>5.5</v>
      </c>
      <c r="Q3942" s="10" t="s">
        <v>8315</v>
      </c>
      <c r="R3942" t="s">
        <v>8316</v>
      </c>
      <c r="S3942" s="17">
        <f t="shared" si="296"/>
        <v>41961.492488425924</v>
      </c>
      <c r="T3942" s="15">
        <f t="shared" si="29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s="10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94"/>
        <v>1</v>
      </c>
      <c r="P3943">
        <f t="shared" si="295"/>
        <v>25</v>
      </c>
      <c r="Q3943" s="10" t="s">
        <v>8315</v>
      </c>
      <c r="R3943" t="s">
        <v>8316</v>
      </c>
      <c r="S3943" s="17">
        <f t="shared" si="296"/>
        <v>41940.587233796294</v>
      </c>
      <c r="T3943" s="15">
        <f t="shared" si="29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s="10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94"/>
        <v>0</v>
      </c>
      <c r="P3944">
        <f t="shared" si="295"/>
        <v>0</v>
      </c>
      <c r="Q3944" s="10" t="s">
        <v>8315</v>
      </c>
      <c r="R3944" t="s">
        <v>8316</v>
      </c>
      <c r="S3944" s="17">
        <f t="shared" si="296"/>
        <v>42111.904097222221</v>
      </c>
      <c r="T3944" s="15">
        <f t="shared" si="29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s="10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94"/>
        <v>36</v>
      </c>
      <c r="P3945">
        <f t="shared" si="295"/>
        <v>137.08000000000001</v>
      </c>
      <c r="Q3945" s="10" t="s">
        <v>8315</v>
      </c>
      <c r="R3945" t="s">
        <v>8316</v>
      </c>
      <c r="S3945" s="17">
        <f t="shared" si="296"/>
        <v>42279.778564814813</v>
      </c>
      <c r="T3945" s="15">
        <f t="shared" si="29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s="10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94"/>
        <v>0</v>
      </c>
      <c r="P3946">
        <f t="shared" si="295"/>
        <v>0</v>
      </c>
      <c r="Q3946" s="10" t="s">
        <v>8315</v>
      </c>
      <c r="R3946" t="s">
        <v>8316</v>
      </c>
      <c r="S3946" s="17">
        <f t="shared" si="296"/>
        <v>42213.662905092591</v>
      </c>
      <c r="T3946" s="15">
        <f t="shared" si="29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s="10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94"/>
        <v>0</v>
      </c>
      <c r="P3947">
        <f t="shared" si="295"/>
        <v>5</v>
      </c>
      <c r="Q3947" s="10" t="s">
        <v>8315</v>
      </c>
      <c r="R3947" t="s">
        <v>8316</v>
      </c>
      <c r="S3947" s="17">
        <f t="shared" si="296"/>
        <v>42109.801712962959</v>
      </c>
      <c r="T3947" s="15">
        <f t="shared" si="29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s="10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94"/>
        <v>3</v>
      </c>
      <c r="P3948">
        <f t="shared" si="295"/>
        <v>39</v>
      </c>
      <c r="Q3948" s="10" t="s">
        <v>8315</v>
      </c>
      <c r="R3948" t="s">
        <v>8316</v>
      </c>
      <c r="S3948" s="17">
        <f t="shared" si="296"/>
        <v>42031.833587962959</v>
      </c>
      <c r="T3948" s="15">
        <f t="shared" si="29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s="10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94"/>
        <v>3</v>
      </c>
      <c r="P3949">
        <f t="shared" si="295"/>
        <v>50.5</v>
      </c>
      <c r="Q3949" s="10" t="s">
        <v>8315</v>
      </c>
      <c r="R3949" t="s">
        <v>8316</v>
      </c>
      <c r="S3949" s="17">
        <f t="shared" si="296"/>
        <v>42615.142870370371</v>
      </c>
      <c r="T3949" s="15">
        <f t="shared" si="29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s="1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94"/>
        <v>0</v>
      </c>
      <c r="P3950">
        <f t="shared" si="295"/>
        <v>0</v>
      </c>
      <c r="Q3950" s="10" t="s">
        <v>8315</v>
      </c>
      <c r="R3950" t="s">
        <v>8316</v>
      </c>
      <c r="S3950" s="17">
        <f t="shared" si="296"/>
        <v>41829.325497685182</v>
      </c>
      <c r="T3950" s="15">
        <f t="shared" si="29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s="10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94"/>
        <v>16</v>
      </c>
      <c r="P3951">
        <f t="shared" si="295"/>
        <v>49.28</v>
      </c>
      <c r="Q3951" s="10" t="s">
        <v>8315</v>
      </c>
      <c r="R3951" t="s">
        <v>8316</v>
      </c>
      <c r="S3951" s="17">
        <f t="shared" si="296"/>
        <v>42016.120613425926</v>
      </c>
      <c r="T3951" s="15">
        <f t="shared" si="29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s="10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94"/>
        <v>1</v>
      </c>
      <c r="P3952">
        <f t="shared" si="295"/>
        <v>25</v>
      </c>
      <c r="Q3952" s="10" t="s">
        <v>8315</v>
      </c>
      <c r="R3952" t="s">
        <v>8316</v>
      </c>
      <c r="S3952" s="17">
        <f t="shared" si="296"/>
        <v>42439.702314814815</v>
      </c>
      <c r="T3952" s="15">
        <f t="shared" si="29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s="10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94"/>
        <v>0</v>
      </c>
      <c r="P3953">
        <f t="shared" si="295"/>
        <v>1</v>
      </c>
      <c r="Q3953" s="10" t="s">
        <v>8315</v>
      </c>
      <c r="R3953" t="s">
        <v>8316</v>
      </c>
      <c r="S3953" s="17">
        <f t="shared" si="296"/>
        <v>42433.825717592597</v>
      </c>
      <c r="T3953" s="15">
        <f t="shared" si="29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s="10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94"/>
        <v>0</v>
      </c>
      <c r="P3954">
        <f t="shared" si="295"/>
        <v>25</v>
      </c>
      <c r="Q3954" s="10" t="s">
        <v>8315</v>
      </c>
      <c r="R3954" t="s">
        <v>8316</v>
      </c>
      <c r="S3954" s="17">
        <f t="shared" si="296"/>
        <v>42243.790393518517</v>
      </c>
      <c r="T3954" s="15">
        <f t="shared" si="29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s="10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94"/>
        <v>0</v>
      </c>
      <c r="P3955">
        <f t="shared" si="295"/>
        <v>0</v>
      </c>
      <c r="Q3955" s="10" t="s">
        <v>8315</v>
      </c>
      <c r="R3955" t="s">
        <v>8316</v>
      </c>
      <c r="S3955" s="17">
        <f t="shared" si="296"/>
        <v>42550.048449074078</v>
      </c>
      <c r="T3955" s="15">
        <f t="shared" si="29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s="10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94"/>
        <v>0</v>
      </c>
      <c r="P3956">
        <f t="shared" si="295"/>
        <v>0</v>
      </c>
      <c r="Q3956" s="10" t="s">
        <v>8315</v>
      </c>
      <c r="R3956" t="s">
        <v>8316</v>
      </c>
      <c r="S3956" s="17">
        <f t="shared" si="296"/>
        <v>41774.651203703703</v>
      </c>
      <c r="T3956" s="15">
        <f t="shared" si="29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s="10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94"/>
        <v>24</v>
      </c>
      <c r="P3957">
        <f t="shared" si="295"/>
        <v>53.13</v>
      </c>
      <c r="Q3957" s="10" t="s">
        <v>8315</v>
      </c>
      <c r="R3957" t="s">
        <v>8316</v>
      </c>
      <c r="S3957" s="17">
        <f t="shared" si="296"/>
        <v>42306.848854166667</v>
      </c>
      <c r="T3957" s="15">
        <f t="shared" si="29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s="10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94"/>
        <v>0</v>
      </c>
      <c r="P3958">
        <f t="shared" si="295"/>
        <v>0</v>
      </c>
      <c r="Q3958" s="10" t="s">
        <v>8315</v>
      </c>
      <c r="R3958" t="s">
        <v>8316</v>
      </c>
      <c r="S3958" s="17">
        <f t="shared" si="296"/>
        <v>42457.932025462964</v>
      </c>
      <c r="T3958" s="15">
        <f t="shared" si="29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s="10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94"/>
        <v>0</v>
      </c>
      <c r="P3959">
        <f t="shared" si="295"/>
        <v>7</v>
      </c>
      <c r="Q3959" s="10" t="s">
        <v>8315</v>
      </c>
      <c r="R3959" t="s">
        <v>8316</v>
      </c>
      <c r="S3959" s="17">
        <f t="shared" si="296"/>
        <v>42513.976319444439</v>
      </c>
      <c r="T3959" s="15">
        <f t="shared" si="29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s="1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94"/>
        <v>32</v>
      </c>
      <c r="P3960">
        <f t="shared" si="295"/>
        <v>40.06</v>
      </c>
      <c r="Q3960" s="10" t="s">
        <v>8315</v>
      </c>
      <c r="R3960" t="s">
        <v>8316</v>
      </c>
      <c r="S3960" s="17">
        <f t="shared" si="296"/>
        <v>41816.950370370374</v>
      </c>
      <c r="T3960" s="15">
        <f t="shared" si="29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s="10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94"/>
        <v>24</v>
      </c>
      <c r="P3961">
        <f t="shared" si="295"/>
        <v>24.33</v>
      </c>
      <c r="Q3961" s="10" t="s">
        <v>8315</v>
      </c>
      <c r="R3961" t="s">
        <v>8316</v>
      </c>
      <c r="S3961" s="17">
        <f t="shared" si="296"/>
        <v>41880.788842592592</v>
      </c>
      <c r="T3961" s="15">
        <f t="shared" si="29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s="10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94"/>
        <v>2</v>
      </c>
      <c r="P3962">
        <f t="shared" si="295"/>
        <v>11.25</v>
      </c>
      <c r="Q3962" s="10" t="s">
        <v>8315</v>
      </c>
      <c r="R3962" t="s">
        <v>8316</v>
      </c>
      <c r="S3962" s="17">
        <f t="shared" si="296"/>
        <v>42342.845555555556</v>
      </c>
      <c r="T3962" s="15">
        <f t="shared" si="29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s="10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94"/>
        <v>0</v>
      </c>
      <c r="P3963">
        <f t="shared" si="295"/>
        <v>10.5</v>
      </c>
      <c r="Q3963" s="10" t="s">
        <v>8315</v>
      </c>
      <c r="R3963" t="s">
        <v>8316</v>
      </c>
      <c r="S3963" s="17">
        <f t="shared" si="296"/>
        <v>41745.891319444447</v>
      </c>
      <c r="T3963" s="15">
        <f t="shared" si="29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s="10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94"/>
        <v>3</v>
      </c>
      <c r="P3964">
        <f t="shared" si="295"/>
        <v>15</v>
      </c>
      <c r="Q3964" s="10" t="s">
        <v>8315</v>
      </c>
      <c r="R3964" t="s">
        <v>8316</v>
      </c>
      <c r="S3964" s="17">
        <f t="shared" si="296"/>
        <v>42311.621458333335</v>
      </c>
      <c r="T3964" s="15">
        <f t="shared" si="29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s="10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94"/>
        <v>0</v>
      </c>
      <c r="P3965">
        <f t="shared" si="295"/>
        <v>0</v>
      </c>
      <c r="Q3965" s="10" t="s">
        <v>8315</v>
      </c>
      <c r="R3965" t="s">
        <v>8316</v>
      </c>
      <c r="S3965" s="17">
        <f t="shared" si="296"/>
        <v>42296.154131944444</v>
      </c>
      <c r="T3965" s="15">
        <f t="shared" si="29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s="10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94"/>
        <v>6</v>
      </c>
      <c r="P3966">
        <f t="shared" si="295"/>
        <v>42</v>
      </c>
      <c r="Q3966" s="10" t="s">
        <v>8315</v>
      </c>
      <c r="R3966" t="s">
        <v>8316</v>
      </c>
      <c r="S3966" s="17">
        <f t="shared" si="296"/>
        <v>42053.722060185188</v>
      </c>
      <c r="T3966" s="15">
        <f t="shared" si="29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s="10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94"/>
        <v>14</v>
      </c>
      <c r="P3967">
        <f t="shared" si="295"/>
        <v>71.25</v>
      </c>
      <c r="Q3967" s="10" t="s">
        <v>8315</v>
      </c>
      <c r="R3967" t="s">
        <v>8316</v>
      </c>
      <c r="S3967" s="17">
        <f t="shared" si="296"/>
        <v>42414.235879629632</v>
      </c>
      <c r="T3967" s="15">
        <f t="shared" si="29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s="10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94"/>
        <v>1</v>
      </c>
      <c r="P3968">
        <f t="shared" si="295"/>
        <v>22.5</v>
      </c>
      <c r="Q3968" s="10" t="s">
        <v>8315</v>
      </c>
      <c r="R3968" t="s">
        <v>8316</v>
      </c>
      <c r="S3968" s="17">
        <f t="shared" si="296"/>
        <v>41801.711550925924</v>
      </c>
      <c r="T3968" s="15">
        <f t="shared" si="29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s="10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94"/>
        <v>24</v>
      </c>
      <c r="P3969">
        <f t="shared" si="295"/>
        <v>41</v>
      </c>
      <c r="Q3969" s="10" t="s">
        <v>8315</v>
      </c>
      <c r="R3969" t="s">
        <v>8316</v>
      </c>
      <c r="S3969" s="17">
        <f t="shared" si="296"/>
        <v>42770.290590277778</v>
      </c>
      <c r="T3969" s="15">
        <f t="shared" si="29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s="1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94"/>
        <v>11</v>
      </c>
      <c r="P3970">
        <f t="shared" si="295"/>
        <v>47.91</v>
      </c>
      <c r="Q3970" s="10" t="s">
        <v>8315</v>
      </c>
      <c r="R3970" t="s">
        <v>8316</v>
      </c>
      <c r="S3970" s="17">
        <f t="shared" si="296"/>
        <v>42452.815659722226</v>
      </c>
      <c r="T3970" s="15">
        <f t="shared" si="29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s="10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98">ROUND(E3971/D3971*100,0)</f>
        <v>7</v>
      </c>
      <c r="P3971">
        <f t="shared" ref="P3971:P4034" si="299">IFERROR(ROUND(E3971/L3971,2),0)</f>
        <v>35.17</v>
      </c>
      <c r="Q3971" s="10" t="s">
        <v>8315</v>
      </c>
      <c r="R3971" t="s">
        <v>8316</v>
      </c>
      <c r="S3971" s="17">
        <f t="shared" ref="S3971:S4034" si="300">(((J3971/60)/60)/24)+DATE(1970,1,1)</f>
        <v>42601.854699074072</v>
      </c>
      <c r="T3971" s="15">
        <f t="shared" ref="T3971:T4034" si="301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s="10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98"/>
        <v>0</v>
      </c>
      <c r="P3972">
        <f t="shared" si="299"/>
        <v>5.5</v>
      </c>
      <c r="Q3972" s="10" t="s">
        <v>8315</v>
      </c>
      <c r="R3972" t="s">
        <v>8316</v>
      </c>
      <c r="S3972" s="17">
        <f t="shared" si="300"/>
        <v>42447.863553240735</v>
      </c>
      <c r="T3972" s="15">
        <f t="shared" si="30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s="10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98"/>
        <v>1</v>
      </c>
      <c r="P3973">
        <f t="shared" si="299"/>
        <v>22.67</v>
      </c>
      <c r="Q3973" s="10" t="s">
        <v>8315</v>
      </c>
      <c r="R3973" t="s">
        <v>8316</v>
      </c>
      <c r="S3973" s="17">
        <f t="shared" si="300"/>
        <v>41811.536180555559</v>
      </c>
      <c r="T3973" s="15">
        <f t="shared" si="30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s="10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98"/>
        <v>21</v>
      </c>
      <c r="P3974">
        <f t="shared" si="299"/>
        <v>26.38</v>
      </c>
      <c r="Q3974" s="10" t="s">
        <v>8315</v>
      </c>
      <c r="R3974" t="s">
        <v>8316</v>
      </c>
      <c r="S3974" s="17">
        <f t="shared" si="300"/>
        <v>41981.067523148144</v>
      </c>
      <c r="T3974" s="15">
        <f t="shared" si="30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s="10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98"/>
        <v>78</v>
      </c>
      <c r="P3975">
        <f t="shared" si="299"/>
        <v>105.54</v>
      </c>
      <c r="Q3975" s="10" t="s">
        <v>8315</v>
      </c>
      <c r="R3975" t="s">
        <v>8316</v>
      </c>
      <c r="S3975" s="17">
        <f t="shared" si="300"/>
        <v>42469.68414351852</v>
      </c>
      <c r="T3975" s="15">
        <f t="shared" si="30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s="10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98"/>
        <v>32</v>
      </c>
      <c r="P3976">
        <f t="shared" si="299"/>
        <v>29.09</v>
      </c>
      <c r="Q3976" s="10" t="s">
        <v>8315</v>
      </c>
      <c r="R3976" t="s">
        <v>8316</v>
      </c>
      <c r="S3976" s="17">
        <f t="shared" si="300"/>
        <v>42493.546851851846</v>
      </c>
      <c r="T3976" s="15">
        <f t="shared" si="30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s="10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98"/>
        <v>0</v>
      </c>
      <c r="P3977">
        <f t="shared" si="299"/>
        <v>0</v>
      </c>
      <c r="Q3977" s="10" t="s">
        <v>8315</v>
      </c>
      <c r="R3977" t="s">
        <v>8316</v>
      </c>
      <c r="S3977" s="17">
        <f t="shared" si="300"/>
        <v>42534.866875</v>
      </c>
      <c r="T3977" s="15">
        <f t="shared" si="30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s="10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98"/>
        <v>48</v>
      </c>
      <c r="P3978">
        <f t="shared" si="299"/>
        <v>62</v>
      </c>
      <c r="Q3978" s="10" t="s">
        <v>8315</v>
      </c>
      <c r="R3978" t="s">
        <v>8316</v>
      </c>
      <c r="S3978" s="17">
        <f t="shared" si="300"/>
        <v>41830.858344907407</v>
      </c>
      <c r="T3978" s="15">
        <f t="shared" si="30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s="10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98"/>
        <v>1</v>
      </c>
      <c r="P3979">
        <f t="shared" si="299"/>
        <v>217.5</v>
      </c>
      <c r="Q3979" s="10" t="s">
        <v>8315</v>
      </c>
      <c r="R3979" t="s">
        <v>8316</v>
      </c>
      <c r="S3979" s="17">
        <f t="shared" si="300"/>
        <v>42543.788564814815</v>
      </c>
      <c r="T3979" s="15">
        <f t="shared" si="30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s="1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98"/>
        <v>11</v>
      </c>
      <c r="P3980">
        <f t="shared" si="299"/>
        <v>26.75</v>
      </c>
      <c r="Q3980" s="10" t="s">
        <v>8315</v>
      </c>
      <c r="R3980" t="s">
        <v>8316</v>
      </c>
      <c r="S3980" s="17">
        <f t="shared" si="300"/>
        <v>41975.642974537041</v>
      </c>
      <c r="T3980" s="15">
        <f t="shared" si="30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s="10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98"/>
        <v>2</v>
      </c>
      <c r="P3981">
        <f t="shared" si="299"/>
        <v>18.329999999999998</v>
      </c>
      <c r="Q3981" s="10" t="s">
        <v>8315</v>
      </c>
      <c r="R3981" t="s">
        <v>8316</v>
      </c>
      <c r="S3981" s="17">
        <f t="shared" si="300"/>
        <v>42069.903437500005</v>
      </c>
      <c r="T3981" s="15">
        <f t="shared" si="30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s="10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98"/>
        <v>18</v>
      </c>
      <c r="P3982">
        <f t="shared" si="299"/>
        <v>64.290000000000006</v>
      </c>
      <c r="Q3982" s="10" t="s">
        <v>8315</v>
      </c>
      <c r="R3982" t="s">
        <v>8316</v>
      </c>
      <c r="S3982" s="17">
        <f t="shared" si="300"/>
        <v>41795.598923611113</v>
      </c>
      <c r="T3982" s="15">
        <f t="shared" si="30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s="10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98"/>
        <v>4</v>
      </c>
      <c r="P3983">
        <f t="shared" si="299"/>
        <v>175</v>
      </c>
      <c r="Q3983" s="10" t="s">
        <v>8315</v>
      </c>
      <c r="R3983" t="s">
        <v>8316</v>
      </c>
      <c r="S3983" s="17">
        <f t="shared" si="300"/>
        <v>42508.179965277777</v>
      </c>
      <c r="T3983" s="15">
        <f t="shared" si="30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s="10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98"/>
        <v>20</v>
      </c>
      <c r="P3984">
        <f t="shared" si="299"/>
        <v>34</v>
      </c>
      <c r="Q3984" s="10" t="s">
        <v>8315</v>
      </c>
      <c r="R3984" t="s">
        <v>8316</v>
      </c>
      <c r="S3984" s="17">
        <f t="shared" si="300"/>
        <v>42132.809953703705</v>
      </c>
      <c r="T3984" s="15">
        <f t="shared" si="30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s="10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98"/>
        <v>35</v>
      </c>
      <c r="P3985">
        <f t="shared" si="299"/>
        <v>84.28</v>
      </c>
      <c r="Q3985" s="10" t="s">
        <v>8315</v>
      </c>
      <c r="R3985" t="s">
        <v>8316</v>
      </c>
      <c r="S3985" s="17">
        <f t="shared" si="300"/>
        <v>41747.86986111111</v>
      </c>
      <c r="T3985" s="15">
        <f t="shared" si="30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s="10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98"/>
        <v>6</v>
      </c>
      <c r="P3986">
        <f t="shared" si="299"/>
        <v>9.5</v>
      </c>
      <c r="Q3986" s="10" t="s">
        <v>8315</v>
      </c>
      <c r="R3986" t="s">
        <v>8316</v>
      </c>
      <c r="S3986" s="17">
        <f t="shared" si="300"/>
        <v>41920.963472222218</v>
      </c>
      <c r="T3986" s="15">
        <f t="shared" si="30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s="10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98"/>
        <v>32</v>
      </c>
      <c r="P3987">
        <f t="shared" si="299"/>
        <v>33.74</v>
      </c>
      <c r="Q3987" s="10" t="s">
        <v>8315</v>
      </c>
      <c r="R3987" t="s">
        <v>8316</v>
      </c>
      <c r="S3987" s="17">
        <f t="shared" si="300"/>
        <v>42399.707407407404</v>
      </c>
      <c r="T3987" s="15">
        <f t="shared" si="30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s="10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98"/>
        <v>10</v>
      </c>
      <c r="P3988">
        <f t="shared" si="299"/>
        <v>37.54</v>
      </c>
      <c r="Q3988" s="10" t="s">
        <v>8315</v>
      </c>
      <c r="R3988" t="s">
        <v>8316</v>
      </c>
      <c r="S3988" s="17">
        <f t="shared" si="300"/>
        <v>42467.548541666663</v>
      </c>
      <c r="T3988" s="15">
        <f t="shared" si="30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s="10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98"/>
        <v>38</v>
      </c>
      <c r="P3989">
        <f t="shared" si="299"/>
        <v>11.62</v>
      </c>
      <c r="Q3989" s="10" t="s">
        <v>8315</v>
      </c>
      <c r="R3989" t="s">
        <v>8316</v>
      </c>
      <c r="S3989" s="17">
        <f t="shared" si="300"/>
        <v>41765.92465277778</v>
      </c>
      <c r="T3989" s="15">
        <f t="shared" si="30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s="1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98"/>
        <v>2</v>
      </c>
      <c r="P3990">
        <f t="shared" si="299"/>
        <v>8</v>
      </c>
      <c r="Q3990" s="10" t="s">
        <v>8315</v>
      </c>
      <c r="R3990" t="s">
        <v>8316</v>
      </c>
      <c r="S3990" s="17">
        <f t="shared" si="300"/>
        <v>42230.08116898148</v>
      </c>
      <c r="T3990" s="15">
        <f t="shared" si="30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s="10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98"/>
        <v>0</v>
      </c>
      <c r="P3991">
        <f t="shared" si="299"/>
        <v>0</v>
      </c>
      <c r="Q3991" s="10" t="s">
        <v>8315</v>
      </c>
      <c r="R3991" t="s">
        <v>8316</v>
      </c>
      <c r="S3991" s="17">
        <f t="shared" si="300"/>
        <v>42286.749780092592</v>
      </c>
      <c r="T3991" s="15">
        <f t="shared" si="30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s="10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98"/>
        <v>4</v>
      </c>
      <c r="P3992">
        <f t="shared" si="299"/>
        <v>23</v>
      </c>
      <c r="Q3992" s="10" t="s">
        <v>8315</v>
      </c>
      <c r="R3992" t="s">
        <v>8316</v>
      </c>
      <c r="S3992" s="17">
        <f t="shared" si="300"/>
        <v>42401.672372685185</v>
      </c>
      <c r="T3992" s="15">
        <f t="shared" si="30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s="10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98"/>
        <v>20</v>
      </c>
      <c r="P3993">
        <f t="shared" si="299"/>
        <v>100</v>
      </c>
      <c r="Q3993" s="10" t="s">
        <v>8315</v>
      </c>
      <c r="R3993" t="s">
        <v>8316</v>
      </c>
      <c r="S3993" s="17">
        <f t="shared" si="300"/>
        <v>42125.644467592589</v>
      </c>
      <c r="T3993" s="15">
        <f t="shared" si="30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s="10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98"/>
        <v>5</v>
      </c>
      <c r="P3994">
        <f t="shared" si="299"/>
        <v>60.11</v>
      </c>
      <c r="Q3994" s="10" t="s">
        <v>8315</v>
      </c>
      <c r="R3994" t="s">
        <v>8316</v>
      </c>
      <c r="S3994" s="17">
        <f t="shared" si="300"/>
        <v>42289.94049768518</v>
      </c>
      <c r="T3994" s="15">
        <f t="shared" si="30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s="10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98"/>
        <v>0</v>
      </c>
      <c r="P3995">
        <f t="shared" si="299"/>
        <v>3</v>
      </c>
      <c r="Q3995" s="10" t="s">
        <v>8315</v>
      </c>
      <c r="R3995" t="s">
        <v>8316</v>
      </c>
      <c r="S3995" s="17">
        <f t="shared" si="300"/>
        <v>42107.864722222221</v>
      </c>
      <c r="T3995" s="15">
        <f t="shared" si="30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s="10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98"/>
        <v>0</v>
      </c>
      <c r="P3996">
        <f t="shared" si="299"/>
        <v>5</v>
      </c>
      <c r="Q3996" s="10" t="s">
        <v>8315</v>
      </c>
      <c r="R3996" t="s">
        <v>8316</v>
      </c>
      <c r="S3996" s="17">
        <f t="shared" si="300"/>
        <v>41809.389930555553</v>
      </c>
      <c r="T3996" s="15">
        <f t="shared" si="30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s="10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98"/>
        <v>35</v>
      </c>
      <c r="P3997">
        <f t="shared" si="299"/>
        <v>17.5</v>
      </c>
      <c r="Q3997" s="10" t="s">
        <v>8315</v>
      </c>
      <c r="R3997" t="s">
        <v>8316</v>
      </c>
      <c r="S3997" s="17">
        <f t="shared" si="300"/>
        <v>42019.683761574073</v>
      </c>
      <c r="T3997" s="15">
        <f t="shared" si="30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s="10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98"/>
        <v>17</v>
      </c>
      <c r="P3998">
        <f t="shared" si="299"/>
        <v>29.24</v>
      </c>
      <c r="Q3998" s="10" t="s">
        <v>8315</v>
      </c>
      <c r="R3998" t="s">
        <v>8316</v>
      </c>
      <c r="S3998" s="17">
        <f t="shared" si="300"/>
        <v>41950.26694444444</v>
      </c>
      <c r="T3998" s="15">
        <f t="shared" si="30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s="10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98"/>
        <v>0</v>
      </c>
      <c r="P3999">
        <f t="shared" si="299"/>
        <v>0</v>
      </c>
      <c r="Q3999" s="10" t="s">
        <v>8315</v>
      </c>
      <c r="R3999" t="s">
        <v>8316</v>
      </c>
      <c r="S3999" s="17">
        <f t="shared" si="300"/>
        <v>42069.391446759255</v>
      </c>
      <c r="T3999" s="15">
        <f t="shared" si="30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s="1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98"/>
        <v>57</v>
      </c>
      <c r="P4000">
        <f t="shared" si="299"/>
        <v>59.58</v>
      </c>
      <c r="Q4000" s="10" t="s">
        <v>8315</v>
      </c>
      <c r="R4000" t="s">
        <v>8316</v>
      </c>
      <c r="S4000" s="17">
        <f t="shared" si="300"/>
        <v>42061.963263888887</v>
      </c>
      <c r="T4000" s="15">
        <f t="shared" si="30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s="10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98"/>
        <v>17</v>
      </c>
      <c r="P4001">
        <f t="shared" si="299"/>
        <v>82.57</v>
      </c>
      <c r="Q4001" s="10" t="s">
        <v>8315</v>
      </c>
      <c r="R4001" t="s">
        <v>8316</v>
      </c>
      <c r="S4001" s="17">
        <f t="shared" si="300"/>
        <v>41842.828680555554</v>
      </c>
      <c r="T4001" s="15">
        <f t="shared" si="30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s="10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98"/>
        <v>0</v>
      </c>
      <c r="P4002">
        <f t="shared" si="299"/>
        <v>10</v>
      </c>
      <c r="Q4002" s="10" t="s">
        <v>8315</v>
      </c>
      <c r="R4002" t="s">
        <v>8316</v>
      </c>
      <c r="S4002" s="17">
        <f t="shared" si="300"/>
        <v>42437.64534722222</v>
      </c>
      <c r="T4002" s="15">
        <f t="shared" si="30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s="10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98"/>
        <v>38</v>
      </c>
      <c r="P4003">
        <f t="shared" si="299"/>
        <v>32.36</v>
      </c>
      <c r="Q4003" s="10" t="s">
        <v>8315</v>
      </c>
      <c r="R4003" t="s">
        <v>8316</v>
      </c>
      <c r="S4003" s="17">
        <f t="shared" si="300"/>
        <v>42775.964212962965</v>
      </c>
      <c r="T4003" s="15">
        <f t="shared" si="30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s="10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98"/>
        <v>2</v>
      </c>
      <c r="P4004">
        <f t="shared" si="299"/>
        <v>5.75</v>
      </c>
      <c r="Q4004" s="10" t="s">
        <v>8315</v>
      </c>
      <c r="R4004" t="s">
        <v>8316</v>
      </c>
      <c r="S4004" s="17">
        <f t="shared" si="300"/>
        <v>41879.043530092589</v>
      </c>
      <c r="T4004" s="15">
        <f t="shared" si="30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s="10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98"/>
        <v>10</v>
      </c>
      <c r="P4005">
        <f t="shared" si="299"/>
        <v>100.5</v>
      </c>
      <c r="Q4005" s="10" t="s">
        <v>8315</v>
      </c>
      <c r="R4005" t="s">
        <v>8316</v>
      </c>
      <c r="S4005" s="17">
        <f t="shared" si="300"/>
        <v>42020.587349537032</v>
      </c>
      <c r="T4005" s="15">
        <f t="shared" si="30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s="10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98"/>
        <v>0</v>
      </c>
      <c r="P4006">
        <f t="shared" si="299"/>
        <v>1</v>
      </c>
      <c r="Q4006" s="10" t="s">
        <v>8315</v>
      </c>
      <c r="R4006" t="s">
        <v>8316</v>
      </c>
      <c r="S4006" s="17">
        <f t="shared" si="300"/>
        <v>41890.16269675926</v>
      </c>
      <c r="T4006" s="15">
        <f t="shared" si="30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s="10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98"/>
        <v>1</v>
      </c>
      <c r="P4007">
        <f t="shared" si="299"/>
        <v>20</v>
      </c>
      <c r="Q4007" s="10" t="s">
        <v>8315</v>
      </c>
      <c r="R4007" t="s">
        <v>8316</v>
      </c>
      <c r="S4007" s="17">
        <f t="shared" si="300"/>
        <v>41872.807696759257</v>
      </c>
      <c r="T4007" s="15">
        <f t="shared" si="30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s="10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98"/>
        <v>0</v>
      </c>
      <c r="P4008">
        <f t="shared" si="299"/>
        <v>2</v>
      </c>
      <c r="Q4008" s="10" t="s">
        <v>8315</v>
      </c>
      <c r="R4008" t="s">
        <v>8316</v>
      </c>
      <c r="S4008" s="17">
        <f t="shared" si="300"/>
        <v>42391.772997685184</v>
      </c>
      <c r="T4008" s="15">
        <f t="shared" si="30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s="10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98"/>
        <v>0</v>
      </c>
      <c r="P4009">
        <f t="shared" si="299"/>
        <v>5</v>
      </c>
      <c r="Q4009" s="10" t="s">
        <v>8315</v>
      </c>
      <c r="R4009" t="s">
        <v>8316</v>
      </c>
      <c r="S4009" s="17">
        <f t="shared" si="300"/>
        <v>41848.772928240738</v>
      </c>
      <c r="T4009" s="15">
        <f t="shared" si="30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s="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98"/>
        <v>6</v>
      </c>
      <c r="P4010">
        <f t="shared" si="299"/>
        <v>15</v>
      </c>
      <c r="Q4010" s="10" t="s">
        <v>8315</v>
      </c>
      <c r="R4010" t="s">
        <v>8316</v>
      </c>
      <c r="S4010" s="17">
        <f t="shared" si="300"/>
        <v>42177.964201388888</v>
      </c>
      <c r="T4010" s="15">
        <f t="shared" si="30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s="10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98"/>
        <v>4</v>
      </c>
      <c r="P4011">
        <f t="shared" si="299"/>
        <v>25</v>
      </c>
      <c r="Q4011" s="10" t="s">
        <v>8315</v>
      </c>
      <c r="R4011" t="s">
        <v>8316</v>
      </c>
      <c r="S4011" s="17">
        <f t="shared" si="300"/>
        <v>41851.700925925928</v>
      </c>
      <c r="T4011" s="15">
        <f t="shared" si="30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s="10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98"/>
        <v>24</v>
      </c>
      <c r="P4012">
        <f t="shared" si="299"/>
        <v>45.84</v>
      </c>
      <c r="Q4012" s="10" t="s">
        <v>8315</v>
      </c>
      <c r="R4012" t="s">
        <v>8316</v>
      </c>
      <c r="S4012" s="17">
        <f t="shared" si="300"/>
        <v>41921.770439814813</v>
      </c>
      <c r="T4012" s="15">
        <f t="shared" si="30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s="10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98"/>
        <v>8</v>
      </c>
      <c r="P4013">
        <f t="shared" si="299"/>
        <v>4.75</v>
      </c>
      <c r="Q4013" s="10" t="s">
        <v>8315</v>
      </c>
      <c r="R4013" t="s">
        <v>8316</v>
      </c>
      <c r="S4013" s="17">
        <f t="shared" si="300"/>
        <v>42002.54488425926</v>
      </c>
      <c r="T4013" s="15">
        <f t="shared" si="30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s="10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98"/>
        <v>0</v>
      </c>
      <c r="P4014">
        <f t="shared" si="299"/>
        <v>0</v>
      </c>
      <c r="Q4014" s="10" t="s">
        <v>8315</v>
      </c>
      <c r="R4014" t="s">
        <v>8316</v>
      </c>
      <c r="S4014" s="17">
        <f t="shared" si="300"/>
        <v>42096.544548611113</v>
      </c>
      <c r="T4014" s="15">
        <f t="shared" si="30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s="10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98"/>
        <v>1</v>
      </c>
      <c r="P4015">
        <f t="shared" si="299"/>
        <v>13</v>
      </c>
      <c r="Q4015" s="10" t="s">
        <v>8315</v>
      </c>
      <c r="R4015" t="s">
        <v>8316</v>
      </c>
      <c r="S4015" s="17">
        <f t="shared" si="300"/>
        <v>42021.301192129627</v>
      </c>
      <c r="T4015" s="15">
        <f t="shared" si="30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s="10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98"/>
        <v>0</v>
      </c>
      <c r="P4016">
        <f t="shared" si="299"/>
        <v>0</v>
      </c>
      <c r="Q4016" s="10" t="s">
        <v>8315</v>
      </c>
      <c r="R4016" t="s">
        <v>8316</v>
      </c>
      <c r="S4016" s="17">
        <f t="shared" si="300"/>
        <v>42419.246168981481</v>
      </c>
      <c r="T4016" s="15">
        <f t="shared" si="30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s="10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98"/>
        <v>0</v>
      </c>
      <c r="P4017">
        <f t="shared" si="299"/>
        <v>1</v>
      </c>
      <c r="Q4017" s="10" t="s">
        <v>8315</v>
      </c>
      <c r="R4017" t="s">
        <v>8316</v>
      </c>
      <c r="S4017" s="17">
        <f t="shared" si="300"/>
        <v>42174.780821759254</v>
      </c>
      <c r="T4017" s="15">
        <f t="shared" si="30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s="10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98"/>
        <v>14</v>
      </c>
      <c r="P4018">
        <f t="shared" si="299"/>
        <v>10</v>
      </c>
      <c r="Q4018" s="10" t="s">
        <v>8315</v>
      </c>
      <c r="R4018" t="s">
        <v>8316</v>
      </c>
      <c r="S4018" s="17">
        <f t="shared" si="300"/>
        <v>41869.872685185182</v>
      </c>
      <c r="T4018" s="15">
        <f t="shared" si="30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s="10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98"/>
        <v>1</v>
      </c>
      <c r="P4019">
        <f t="shared" si="299"/>
        <v>52.5</v>
      </c>
      <c r="Q4019" s="10" t="s">
        <v>8315</v>
      </c>
      <c r="R4019" t="s">
        <v>8316</v>
      </c>
      <c r="S4019" s="17">
        <f t="shared" si="300"/>
        <v>41856.672152777777</v>
      </c>
      <c r="T4019" s="15">
        <f t="shared" si="30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s="1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98"/>
        <v>9</v>
      </c>
      <c r="P4020">
        <f t="shared" si="299"/>
        <v>32.5</v>
      </c>
      <c r="Q4020" s="10" t="s">
        <v>8315</v>
      </c>
      <c r="R4020" t="s">
        <v>8316</v>
      </c>
      <c r="S4020" s="17">
        <f t="shared" si="300"/>
        <v>42620.91097222222</v>
      </c>
      <c r="T4020" s="15">
        <f t="shared" si="30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s="10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98"/>
        <v>1</v>
      </c>
      <c r="P4021">
        <f t="shared" si="299"/>
        <v>7.25</v>
      </c>
      <c r="Q4021" s="10" t="s">
        <v>8315</v>
      </c>
      <c r="R4021" t="s">
        <v>8316</v>
      </c>
      <c r="S4021" s="17">
        <f t="shared" si="300"/>
        <v>42417.675879629634</v>
      </c>
      <c r="T4021" s="15">
        <f t="shared" si="30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s="10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98"/>
        <v>17</v>
      </c>
      <c r="P4022">
        <f t="shared" si="299"/>
        <v>33.33</v>
      </c>
      <c r="Q4022" s="10" t="s">
        <v>8315</v>
      </c>
      <c r="R4022" t="s">
        <v>8316</v>
      </c>
      <c r="S4022" s="17">
        <f t="shared" si="300"/>
        <v>42057.190960648149</v>
      </c>
      <c r="T4022" s="15">
        <f t="shared" si="30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s="10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98"/>
        <v>1</v>
      </c>
      <c r="P4023">
        <f t="shared" si="299"/>
        <v>62.5</v>
      </c>
      <c r="Q4023" s="10" t="s">
        <v>8315</v>
      </c>
      <c r="R4023" t="s">
        <v>8316</v>
      </c>
      <c r="S4023" s="17">
        <f t="shared" si="300"/>
        <v>41878.911550925928</v>
      </c>
      <c r="T4023" s="15">
        <f t="shared" si="30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s="10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98"/>
        <v>70</v>
      </c>
      <c r="P4024">
        <f t="shared" si="299"/>
        <v>63.56</v>
      </c>
      <c r="Q4024" s="10" t="s">
        <v>8315</v>
      </c>
      <c r="R4024" t="s">
        <v>8316</v>
      </c>
      <c r="S4024" s="17">
        <f t="shared" si="300"/>
        <v>41990.584108796291</v>
      </c>
      <c r="T4024" s="15">
        <f t="shared" si="30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s="10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98"/>
        <v>0</v>
      </c>
      <c r="P4025">
        <f t="shared" si="299"/>
        <v>0</v>
      </c>
      <c r="Q4025" s="10" t="s">
        <v>8315</v>
      </c>
      <c r="R4025" t="s">
        <v>8316</v>
      </c>
      <c r="S4025" s="17">
        <f t="shared" si="300"/>
        <v>42408.999571759254</v>
      </c>
      <c r="T4025" s="15">
        <f t="shared" si="30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s="10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98"/>
        <v>1</v>
      </c>
      <c r="P4026">
        <f t="shared" si="299"/>
        <v>10</v>
      </c>
      <c r="Q4026" s="10" t="s">
        <v>8315</v>
      </c>
      <c r="R4026" t="s">
        <v>8316</v>
      </c>
      <c r="S4026" s="17">
        <f t="shared" si="300"/>
        <v>42217.670104166667</v>
      </c>
      <c r="T4026" s="15">
        <f t="shared" si="30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s="10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98"/>
        <v>5</v>
      </c>
      <c r="P4027">
        <f t="shared" si="299"/>
        <v>62.5</v>
      </c>
      <c r="Q4027" s="10" t="s">
        <v>8315</v>
      </c>
      <c r="R4027" t="s">
        <v>8316</v>
      </c>
      <c r="S4027" s="17">
        <f t="shared" si="300"/>
        <v>42151.237685185188</v>
      </c>
      <c r="T4027" s="15">
        <f t="shared" si="30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s="10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98"/>
        <v>0</v>
      </c>
      <c r="P4028">
        <f t="shared" si="299"/>
        <v>0</v>
      </c>
      <c r="Q4028" s="10" t="s">
        <v>8315</v>
      </c>
      <c r="R4028" t="s">
        <v>8316</v>
      </c>
      <c r="S4028" s="17">
        <f t="shared" si="300"/>
        <v>42282.655543981484</v>
      </c>
      <c r="T4028" s="15">
        <f t="shared" si="30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s="10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98"/>
        <v>7</v>
      </c>
      <c r="P4029">
        <f t="shared" si="299"/>
        <v>30.71</v>
      </c>
      <c r="Q4029" s="10" t="s">
        <v>8315</v>
      </c>
      <c r="R4029" t="s">
        <v>8316</v>
      </c>
      <c r="S4029" s="17">
        <f t="shared" si="300"/>
        <v>42768.97084490741</v>
      </c>
      <c r="T4029" s="15">
        <f t="shared" si="30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s="1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98"/>
        <v>28</v>
      </c>
      <c r="P4030">
        <f t="shared" si="299"/>
        <v>51</v>
      </c>
      <c r="Q4030" s="10" t="s">
        <v>8315</v>
      </c>
      <c r="R4030" t="s">
        <v>8316</v>
      </c>
      <c r="S4030" s="17">
        <f t="shared" si="300"/>
        <v>41765.938657407409</v>
      </c>
      <c r="T4030" s="15">
        <f t="shared" si="30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s="10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98"/>
        <v>0</v>
      </c>
      <c r="P4031">
        <f t="shared" si="299"/>
        <v>0</v>
      </c>
      <c r="Q4031" s="10" t="s">
        <v>8315</v>
      </c>
      <c r="R4031" t="s">
        <v>8316</v>
      </c>
      <c r="S4031" s="17">
        <f t="shared" si="300"/>
        <v>42322.025115740747</v>
      </c>
      <c r="T4031" s="15">
        <f t="shared" si="30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s="10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98"/>
        <v>16</v>
      </c>
      <c r="P4032">
        <f t="shared" si="299"/>
        <v>66.67</v>
      </c>
      <c r="Q4032" s="10" t="s">
        <v>8315</v>
      </c>
      <c r="R4032" t="s">
        <v>8316</v>
      </c>
      <c r="S4032" s="17">
        <f t="shared" si="300"/>
        <v>42374.655081018514</v>
      </c>
      <c r="T4032" s="15">
        <f t="shared" si="30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s="10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98"/>
        <v>0</v>
      </c>
      <c r="P4033">
        <f t="shared" si="299"/>
        <v>0</v>
      </c>
      <c r="Q4033" s="10" t="s">
        <v>8315</v>
      </c>
      <c r="R4033" t="s">
        <v>8316</v>
      </c>
      <c r="S4033" s="17">
        <f t="shared" si="300"/>
        <v>41941.585231481484</v>
      </c>
      <c r="T4033" s="15">
        <f t="shared" si="30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s="10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98"/>
        <v>7</v>
      </c>
      <c r="P4034">
        <f t="shared" si="299"/>
        <v>59</v>
      </c>
      <c r="Q4034" s="10" t="s">
        <v>8315</v>
      </c>
      <c r="R4034" t="s">
        <v>8316</v>
      </c>
      <c r="S4034" s="17">
        <f t="shared" si="300"/>
        <v>42293.809212962966</v>
      </c>
      <c r="T4034" s="15">
        <f t="shared" si="30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s="10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02">ROUND(E4035/D4035*100,0)</f>
        <v>26</v>
      </c>
      <c r="P4035">
        <f t="shared" ref="P4035:P4098" si="303">IFERROR(ROUND(E4035/L4035,2),0)</f>
        <v>65.34</v>
      </c>
      <c r="Q4035" s="10" t="s">
        <v>8315</v>
      </c>
      <c r="R4035" t="s">
        <v>8316</v>
      </c>
      <c r="S4035" s="17">
        <f t="shared" ref="S4035:S4098" si="304">(((J4035/60)/60)/24)+DATE(1970,1,1)</f>
        <v>42614.268796296295</v>
      </c>
      <c r="T4035" s="15">
        <f t="shared" ref="T4035:T4098" si="305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s="10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02"/>
        <v>1</v>
      </c>
      <c r="P4036">
        <f t="shared" si="303"/>
        <v>100</v>
      </c>
      <c r="Q4036" s="10" t="s">
        <v>8315</v>
      </c>
      <c r="R4036" t="s">
        <v>8316</v>
      </c>
      <c r="S4036" s="17">
        <f t="shared" si="304"/>
        <v>42067.947337962964</v>
      </c>
      <c r="T4036" s="15">
        <f t="shared" si="30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s="10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02"/>
        <v>37</v>
      </c>
      <c r="P4037">
        <f t="shared" si="303"/>
        <v>147.4</v>
      </c>
      <c r="Q4037" s="10" t="s">
        <v>8315</v>
      </c>
      <c r="R4037" t="s">
        <v>8316</v>
      </c>
      <c r="S4037" s="17">
        <f t="shared" si="304"/>
        <v>41903.882951388885</v>
      </c>
      <c r="T4037" s="15">
        <f t="shared" si="30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s="10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02"/>
        <v>47</v>
      </c>
      <c r="P4038">
        <f t="shared" si="303"/>
        <v>166.06</v>
      </c>
      <c r="Q4038" s="10" t="s">
        <v>8315</v>
      </c>
      <c r="R4038" t="s">
        <v>8316</v>
      </c>
      <c r="S4038" s="17">
        <f t="shared" si="304"/>
        <v>41804.937083333331</v>
      </c>
      <c r="T4038" s="15">
        <f t="shared" si="30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s="10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02"/>
        <v>11</v>
      </c>
      <c r="P4039">
        <f t="shared" si="303"/>
        <v>40</v>
      </c>
      <c r="Q4039" s="10" t="s">
        <v>8315</v>
      </c>
      <c r="R4039" t="s">
        <v>8316</v>
      </c>
      <c r="S4039" s="17">
        <f t="shared" si="304"/>
        <v>42497.070775462969</v>
      </c>
      <c r="T4039" s="15">
        <f t="shared" si="30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s="1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02"/>
        <v>12</v>
      </c>
      <c r="P4040">
        <f t="shared" si="303"/>
        <v>75.25</v>
      </c>
      <c r="Q4040" s="10" t="s">
        <v>8315</v>
      </c>
      <c r="R4040" t="s">
        <v>8316</v>
      </c>
      <c r="S4040" s="17">
        <f t="shared" si="304"/>
        <v>41869.798726851855</v>
      </c>
      <c r="T4040" s="15">
        <f t="shared" si="30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s="10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02"/>
        <v>60</v>
      </c>
      <c r="P4041">
        <f t="shared" si="303"/>
        <v>60</v>
      </c>
      <c r="Q4041" s="10" t="s">
        <v>8315</v>
      </c>
      <c r="R4041" t="s">
        <v>8316</v>
      </c>
      <c r="S4041" s="17">
        <f t="shared" si="304"/>
        <v>42305.670914351853</v>
      </c>
      <c r="T4041" s="15">
        <f t="shared" si="30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s="10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02"/>
        <v>31</v>
      </c>
      <c r="P4042">
        <f t="shared" si="303"/>
        <v>1250</v>
      </c>
      <c r="Q4042" s="10" t="s">
        <v>8315</v>
      </c>
      <c r="R4042" t="s">
        <v>8316</v>
      </c>
      <c r="S4042" s="17">
        <f t="shared" si="304"/>
        <v>42144.231527777782</v>
      </c>
      <c r="T4042" s="15">
        <f t="shared" si="30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s="10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02"/>
        <v>0</v>
      </c>
      <c r="P4043">
        <f t="shared" si="303"/>
        <v>10.5</v>
      </c>
      <c r="Q4043" s="10" t="s">
        <v>8315</v>
      </c>
      <c r="R4043" t="s">
        <v>8316</v>
      </c>
      <c r="S4043" s="17">
        <f t="shared" si="304"/>
        <v>42559.474004629628</v>
      </c>
      <c r="T4043" s="15">
        <f t="shared" si="30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s="10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02"/>
        <v>0</v>
      </c>
      <c r="P4044">
        <f t="shared" si="303"/>
        <v>7</v>
      </c>
      <c r="Q4044" s="10" t="s">
        <v>8315</v>
      </c>
      <c r="R4044" t="s">
        <v>8316</v>
      </c>
      <c r="S4044" s="17">
        <f t="shared" si="304"/>
        <v>41995.084074074075</v>
      </c>
      <c r="T4044" s="15">
        <f t="shared" si="30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s="10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02"/>
        <v>0</v>
      </c>
      <c r="P4045">
        <f t="shared" si="303"/>
        <v>0</v>
      </c>
      <c r="Q4045" s="10" t="s">
        <v>8315</v>
      </c>
      <c r="R4045" t="s">
        <v>8316</v>
      </c>
      <c r="S4045" s="17">
        <f t="shared" si="304"/>
        <v>41948.957465277781</v>
      </c>
      <c r="T4045" s="15">
        <f t="shared" si="30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s="10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02"/>
        <v>38</v>
      </c>
      <c r="P4046">
        <f t="shared" si="303"/>
        <v>56.25</v>
      </c>
      <c r="Q4046" s="10" t="s">
        <v>8315</v>
      </c>
      <c r="R4046" t="s">
        <v>8316</v>
      </c>
      <c r="S4046" s="17">
        <f t="shared" si="304"/>
        <v>42074.219699074078</v>
      </c>
      <c r="T4046" s="15">
        <f t="shared" si="30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s="10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02"/>
        <v>0</v>
      </c>
      <c r="P4047">
        <f t="shared" si="303"/>
        <v>1</v>
      </c>
      <c r="Q4047" s="10" t="s">
        <v>8315</v>
      </c>
      <c r="R4047" t="s">
        <v>8316</v>
      </c>
      <c r="S4047" s="17">
        <f t="shared" si="304"/>
        <v>41842.201261574075</v>
      </c>
      <c r="T4047" s="15">
        <f t="shared" si="30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s="10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02"/>
        <v>8</v>
      </c>
      <c r="P4048">
        <f t="shared" si="303"/>
        <v>38.33</v>
      </c>
      <c r="Q4048" s="10" t="s">
        <v>8315</v>
      </c>
      <c r="R4048" t="s">
        <v>8316</v>
      </c>
      <c r="S4048" s="17">
        <f t="shared" si="304"/>
        <v>41904.650578703702</v>
      </c>
      <c r="T4048" s="15">
        <f t="shared" si="30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s="10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02"/>
        <v>2</v>
      </c>
      <c r="P4049">
        <f t="shared" si="303"/>
        <v>27.5</v>
      </c>
      <c r="Q4049" s="10" t="s">
        <v>8315</v>
      </c>
      <c r="R4049" t="s">
        <v>8316</v>
      </c>
      <c r="S4049" s="17">
        <f t="shared" si="304"/>
        <v>41991.022488425922</v>
      </c>
      <c r="T4049" s="15">
        <f t="shared" si="30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s="1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02"/>
        <v>18</v>
      </c>
      <c r="P4050">
        <f t="shared" si="303"/>
        <v>32.979999999999997</v>
      </c>
      <c r="Q4050" s="10" t="s">
        <v>8315</v>
      </c>
      <c r="R4050" t="s">
        <v>8316</v>
      </c>
      <c r="S4050" s="17">
        <f t="shared" si="304"/>
        <v>42436.509108796294</v>
      </c>
      <c r="T4050" s="15">
        <f t="shared" si="30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s="10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02"/>
        <v>0</v>
      </c>
      <c r="P4051">
        <f t="shared" si="303"/>
        <v>16</v>
      </c>
      <c r="Q4051" s="10" t="s">
        <v>8315</v>
      </c>
      <c r="R4051" t="s">
        <v>8316</v>
      </c>
      <c r="S4051" s="17">
        <f t="shared" si="304"/>
        <v>42169.958506944444</v>
      </c>
      <c r="T4051" s="15">
        <f t="shared" si="30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s="10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02"/>
        <v>0</v>
      </c>
      <c r="P4052">
        <f t="shared" si="303"/>
        <v>1</v>
      </c>
      <c r="Q4052" s="10" t="s">
        <v>8315</v>
      </c>
      <c r="R4052" t="s">
        <v>8316</v>
      </c>
      <c r="S4052" s="17">
        <f t="shared" si="304"/>
        <v>41905.636469907404</v>
      </c>
      <c r="T4052" s="15">
        <f t="shared" si="30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s="10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02"/>
        <v>0</v>
      </c>
      <c r="P4053">
        <f t="shared" si="303"/>
        <v>0</v>
      </c>
      <c r="Q4053" s="10" t="s">
        <v>8315</v>
      </c>
      <c r="R4053" t="s">
        <v>8316</v>
      </c>
      <c r="S4053" s="17">
        <f t="shared" si="304"/>
        <v>41761.810150462967</v>
      </c>
      <c r="T4053" s="15">
        <f t="shared" si="30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s="10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02"/>
        <v>38</v>
      </c>
      <c r="P4054">
        <f t="shared" si="303"/>
        <v>86.62</v>
      </c>
      <c r="Q4054" s="10" t="s">
        <v>8315</v>
      </c>
      <c r="R4054" t="s">
        <v>8316</v>
      </c>
      <c r="S4054" s="17">
        <f t="shared" si="304"/>
        <v>41865.878657407404</v>
      </c>
      <c r="T4054" s="15">
        <f t="shared" si="30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s="10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02"/>
        <v>22</v>
      </c>
      <c r="P4055">
        <f t="shared" si="303"/>
        <v>55</v>
      </c>
      <c r="Q4055" s="10" t="s">
        <v>8315</v>
      </c>
      <c r="R4055" t="s">
        <v>8316</v>
      </c>
      <c r="S4055" s="17">
        <f t="shared" si="304"/>
        <v>41928.690138888887</v>
      </c>
      <c r="T4055" s="15">
        <f t="shared" si="30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s="10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02"/>
        <v>0</v>
      </c>
      <c r="P4056">
        <f t="shared" si="303"/>
        <v>0</v>
      </c>
      <c r="Q4056" s="10" t="s">
        <v>8315</v>
      </c>
      <c r="R4056" t="s">
        <v>8316</v>
      </c>
      <c r="S4056" s="17">
        <f t="shared" si="304"/>
        <v>42613.841261574074</v>
      </c>
      <c r="T4056" s="15">
        <f t="shared" si="30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s="10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02"/>
        <v>18</v>
      </c>
      <c r="P4057">
        <f t="shared" si="303"/>
        <v>41.95</v>
      </c>
      <c r="Q4057" s="10" t="s">
        <v>8315</v>
      </c>
      <c r="R4057" t="s">
        <v>8316</v>
      </c>
      <c r="S4057" s="17">
        <f t="shared" si="304"/>
        <v>41779.648506944446</v>
      </c>
      <c r="T4057" s="15">
        <f t="shared" si="30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s="10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02"/>
        <v>53</v>
      </c>
      <c r="P4058">
        <f t="shared" si="303"/>
        <v>88.33</v>
      </c>
      <c r="Q4058" s="10" t="s">
        <v>8315</v>
      </c>
      <c r="R4058" t="s">
        <v>8316</v>
      </c>
      <c r="S4058" s="17">
        <f t="shared" si="304"/>
        <v>42534.933321759265</v>
      </c>
      <c r="T4058" s="15">
        <f t="shared" si="30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s="10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02"/>
        <v>22</v>
      </c>
      <c r="P4059">
        <f t="shared" si="303"/>
        <v>129.16999999999999</v>
      </c>
      <c r="Q4059" s="10" t="s">
        <v>8315</v>
      </c>
      <c r="R4059" t="s">
        <v>8316</v>
      </c>
      <c r="S4059" s="17">
        <f t="shared" si="304"/>
        <v>42310.968518518523</v>
      </c>
      <c r="T4059" s="15">
        <f t="shared" si="30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s="1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02"/>
        <v>3</v>
      </c>
      <c r="P4060">
        <f t="shared" si="303"/>
        <v>23.75</v>
      </c>
      <c r="Q4060" s="10" t="s">
        <v>8315</v>
      </c>
      <c r="R4060" t="s">
        <v>8316</v>
      </c>
      <c r="S4060" s="17">
        <f t="shared" si="304"/>
        <v>42446.060694444444</v>
      </c>
      <c r="T4060" s="15">
        <f t="shared" si="30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s="10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02"/>
        <v>3</v>
      </c>
      <c r="P4061">
        <f t="shared" si="303"/>
        <v>35.71</v>
      </c>
      <c r="Q4061" s="10" t="s">
        <v>8315</v>
      </c>
      <c r="R4061" t="s">
        <v>8316</v>
      </c>
      <c r="S4061" s="17">
        <f t="shared" si="304"/>
        <v>41866.640648148146</v>
      </c>
      <c r="T4061" s="15">
        <f t="shared" si="30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s="10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02"/>
        <v>3</v>
      </c>
      <c r="P4062">
        <f t="shared" si="303"/>
        <v>57</v>
      </c>
      <c r="Q4062" s="10" t="s">
        <v>8315</v>
      </c>
      <c r="R4062" t="s">
        <v>8316</v>
      </c>
      <c r="S4062" s="17">
        <f t="shared" si="304"/>
        <v>41779.695092592592</v>
      </c>
      <c r="T4062" s="15">
        <f t="shared" si="30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s="10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02"/>
        <v>0</v>
      </c>
      <c r="P4063">
        <f t="shared" si="303"/>
        <v>0</v>
      </c>
      <c r="Q4063" s="10" t="s">
        <v>8315</v>
      </c>
      <c r="R4063" t="s">
        <v>8316</v>
      </c>
      <c r="S4063" s="17">
        <f t="shared" si="304"/>
        <v>42421.141469907408</v>
      </c>
      <c r="T4063" s="15">
        <f t="shared" si="30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s="10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02"/>
        <v>2</v>
      </c>
      <c r="P4064">
        <f t="shared" si="303"/>
        <v>163.33000000000001</v>
      </c>
      <c r="Q4064" s="10" t="s">
        <v>8315</v>
      </c>
      <c r="R4064" t="s">
        <v>8316</v>
      </c>
      <c r="S4064" s="17">
        <f t="shared" si="304"/>
        <v>42523.739212962959</v>
      </c>
      <c r="T4064" s="15">
        <f t="shared" si="30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s="10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02"/>
        <v>1</v>
      </c>
      <c r="P4065">
        <f t="shared" si="303"/>
        <v>15</v>
      </c>
      <c r="Q4065" s="10" t="s">
        <v>8315</v>
      </c>
      <c r="R4065" t="s">
        <v>8316</v>
      </c>
      <c r="S4065" s="17">
        <f t="shared" si="304"/>
        <v>41787.681527777779</v>
      </c>
      <c r="T4065" s="15">
        <f t="shared" si="30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s="10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02"/>
        <v>19</v>
      </c>
      <c r="P4066">
        <f t="shared" si="303"/>
        <v>64.17</v>
      </c>
      <c r="Q4066" s="10" t="s">
        <v>8315</v>
      </c>
      <c r="R4066" t="s">
        <v>8316</v>
      </c>
      <c r="S4066" s="17">
        <f t="shared" si="304"/>
        <v>42093.588263888887</v>
      </c>
      <c r="T4066" s="15">
        <f t="shared" si="30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s="10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02"/>
        <v>1</v>
      </c>
      <c r="P4067">
        <f t="shared" si="303"/>
        <v>6.75</v>
      </c>
      <c r="Q4067" s="10" t="s">
        <v>8315</v>
      </c>
      <c r="R4067" t="s">
        <v>8316</v>
      </c>
      <c r="S4067" s="17">
        <f t="shared" si="304"/>
        <v>41833.951516203706</v>
      </c>
      <c r="T4067" s="15">
        <f t="shared" si="30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s="10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02"/>
        <v>0</v>
      </c>
      <c r="P4068">
        <f t="shared" si="303"/>
        <v>25</v>
      </c>
      <c r="Q4068" s="10" t="s">
        <v>8315</v>
      </c>
      <c r="R4068" t="s">
        <v>8316</v>
      </c>
      <c r="S4068" s="17">
        <f t="shared" si="304"/>
        <v>42479.039212962962</v>
      </c>
      <c r="T4068" s="15">
        <f t="shared" si="30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s="10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02"/>
        <v>61</v>
      </c>
      <c r="P4069">
        <f t="shared" si="303"/>
        <v>179.12</v>
      </c>
      <c r="Q4069" s="10" t="s">
        <v>8315</v>
      </c>
      <c r="R4069" t="s">
        <v>8316</v>
      </c>
      <c r="S4069" s="17">
        <f t="shared" si="304"/>
        <v>42235.117476851854</v>
      </c>
      <c r="T4069" s="15">
        <f t="shared" si="30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s="1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02"/>
        <v>1</v>
      </c>
      <c r="P4070">
        <f t="shared" si="303"/>
        <v>34.950000000000003</v>
      </c>
      <c r="Q4070" s="10" t="s">
        <v>8315</v>
      </c>
      <c r="R4070" t="s">
        <v>8316</v>
      </c>
      <c r="S4070" s="17">
        <f t="shared" si="304"/>
        <v>42718.963599537034</v>
      </c>
      <c r="T4070" s="15">
        <f t="shared" si="30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s="10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02"/>
        <v>34</v>
      </c>
      <c r="P4071">
        <f t="shared" si="303"/>
        <v>33.08</v>
      </c>
      <c r="Q4071" s="10" t="s">
        <v>8315</v>
      </c>
      <c r="R4071" t="s">
        <v>8316</v>
      </c>
      <c r="S4071" s="17">
        <f t="shared" si="304"/>
        <v>42022.661527777775</v>
      </c>
      <c r="T4071" s="15">
        <f t="shared" si="30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s="10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02"/>
        <v>17</v>
      </c>
      <c r="P4072">
        <f t="shared" si="303"/>
        <v>27.5</v>
      </c>
      <c r="Q4072" s="10" t="s">
        <v>8315</v>
      </c>
      <c r="R4072" t="s">
        <v>8316</v>
      </c>
      <c r="S4072" s="17">
        <f t="shared" si="304"/>
        <v>42031.666898148149</v>
      </c>
      <c r="T4072" s="15">
        <f t="shared" si="30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s="10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02"/>
        <v>0</v>
      </c>
      <c r="P4073">
        <f t="shared" si="303"/>
        <v>0</v>
      </c>
      <c r="Q4073" s="10" t="s">
        <v>8315</v>
      </c>
      <c r="R4073" t="s">
        <v>8316</v>
      </c>
      <c r="S4073" s="17">
        <f t="shared" si="304"/>
        <v>42700.804756944446</v>
      </c>
      <c r="T4073" s="15">
        <f t="shared" si="30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s="10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02"/>
        <v>0</v>
      </c>
      <c r="P4074">
        <f t="shared" si="303"/>
        <v>2</v>
      </c>
      <c r="Q4074" s="10" t="s">
        <v>8315</v>
      </c>
      <c r="R4074" t="s">
        <v>8316</v>
      </c>
      <c r="S4074" s="17">
        <f t="shared" si="304"/>
        <v>41812.77443287037</v>
      </c>
      <c r="T4074" s="15">
        <f t="shared" si="30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s="10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02"/>
        <v>1</v>
      </c>
      <c r="P4075">
        <f t="shared" si="303"/>
        <v>18.5</v>
      </c>
      <c r="Q4075" s="10" t="s">
        <v>8315</v>
      </c>
      <c r="R4075" t="s">
        <v>8316</v>
      </c>
      <c r="S4075" s="17">
        <f t="shared" si="304"/>
        <v>42078.34520833334</v>
      </c>
      <c r="T4075" s="15">
        <f t="shared" si="30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s="10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02"/>
        <v>27</v>
      </c>
      <c r="P4076">
        <f t="shared" si="303"/>
        <v>35</v>
      </c>
      <c r="Q4076" s="10" t="s">
        <v>8315</v>
      </c>
      <c r="R4076" t="s">
        <v>8316</v>
      </c>
      <c r="S4076" s="17">
        <f t="shared" si="304"/>
        <v>42283.552951388891</v>
      </c>
      <c r="T4076" s="15">
        <f t="shared" si="30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s="10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02"/>
        <v>29</v>
      </c>
      <c r="P4077">
        <f t="shared" si="303"/>
        <v>44.31</v>
      </c>
      <c r="Q4077" s="10" t="s">
        <v>8315</v>
      </c>
      <c r="R4077" t="s">
        <v>8316</v>
      </c>
      <c r="S4077" s="17">
        <f t="shared" si="304"/>
        <v>41779.045937499999</v>
      </c>
      <c r="T4077" s="15">
        <f t="shared" si="30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s="10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02"/>
        <v>0</v>
      </c>
      <c r="P4078">
        <f t="shared" si="303"/>
        <v>0</v>
      </c>
      <c r="Q4078" s="10" t="s">
        <v>8315</v>
      </c>
      <c r="R4078" t="s">
        <v>8316</v>
      </c>
      <c r="S4078" s="17">
        <f t="shared" si="304"/>
        <v>41905.795706018522</v>
      </c>
      <c r="T4078" s="15">
        <f t="shared" si="30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s="10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02"/>
        <v>9</v>
      </c>
      <c r="P4079">
        <f t="shared" si="303"/>
        <v>222.5</v>
      </c>
      <c r="Q4079" s="10" t="s">
        <v>8315</v>
      </c>
      <c r="R4079" t="s">
        <v>8316</v>
      </c>
      <c r="S4079" s="17">
        <f t="shared" si="304"/>
        <v>42695.7105787037</v>
      </c>
      <c r="T4079" s="15">
        <f t="shared" si="30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s="1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02"/>
        <v>0</v>
      </c>
      <c r="P4080">
        <f t="shared" si="303"/>
        <v>0</v>
      </c>
      <c r="Q4080" s="10" t="s">
        <v>8315</v>
      </c>
      <c r="R4080" t="s">
        <v>8316</v>
      </c>
      <c r="S4080" s="17">
        <f t="shared" si="304"/>
        <v>42732.787523148145</v>
      </c>
      <c r="T4080" s="15">
        <f t="shared" si="30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s="10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02"/>
        <v>0</v>
      </c>
      <c r="P4081">
        <f t="shared" si="303"/>
        <v>5</v>
      </c>
      <c r="Q4081" s="10" t="s">
        <v>8315</v>
      </c>
      <c r="R4081" t="s">
        <v>8316</v>
      </c>
      <c r="S4081" s="17">
        <f t="shared" si="304"/>
        <v>42510.938900462963</v>
      </c>
      <c r="T4081" s="15">
        <f t="shared" si="30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s="10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02"/>
        <v>0</v>
      </c>
      <c r="P4082">
        <f t="shared" si="303"/>
        <v>0</v>
      </c>
      <c r="Q4082" s="10" t="s">
        <v>8315</v>
      </c>
      <c r="R4082" t="s">
        <v>8316</v>
      </c>
      <c r="S4082" s="17">
        <f t="shared" si="304"/>
        <v>42511.698101851856</v>
      </c>
      <c r="T4082" s="15">
        <f t="shared" si="30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s="10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02"/>
        <v>16</v>
      </c>
      <c r="P4083">
        <f t="shared" si="303"/>
        <v>29.17</v>
      </c>
      <c r="Q4083" s="10" t="s">
        <v>8315</v>
      </c>
      <c r="R4083" t="s">
        <v>8316</v>
      </c>
      <c r="S4083" s="17">
        <f t="shared" si="304"/>
        <v>42041.581307870365</v>
      </c>
      <c r="T4083" s="15">
        <f t="shared" si="30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s="10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02"/>
        <v>2</v>
      </c>
      <c r="P4084">
        <f t="shared" si="303"/>
        <v>1.5</v>
      </c>
      <c r="Q4084" s="10" t="s">
        <v>8315</v>
      </c>
      <c r="R4084" t="s">
        <v>8316</v>
      </c>
      <c r="S4084" s="17">
        <f t="shared" si="304"/>
        <v>42307.189270833333</v>
      </c>
      <c r="T4084" s="15">
        <f t="shared" si="30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s="10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02"/>
        <v>22</v>
      </c>
      <c r="P4085">
        <f t="shared" si="303"/>
        <v>126.5</v>
      </c>
      <c r="Q4085" s="10" t="s">
        <v>8315</v>
      </c>
      <c r="R4085" t="s">
        <v>8316</v>
      </c>
      <c r="S4085" s="17">
        <f t="shared" si="304"/>
        <v>42353.761759259258</v>
      </c>
      <c r="T4085" s="15">
        <f t="shared" si="30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s="10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02"/>
        <v>0</v>
      </c>
      <c r="P4086">
        <f t="shared" si="303"/>
        <v>10</v>
      </c>
      <c r="Q4086" s="10" t="s">
        <v>8315</v>
      </c>
      <c r="R4086" t="s">
        <v>8316</v>
      </c>
      <c r="S4086" s="17">
        <f t="shared" si="304"/>
        <v>42622.436412037037</v>
      </c>
      <c r="T4086" s="15">
        <f t="shared" si="30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s="10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02"/>
        <v>0</v>
      </c>
      <c r="P4087">
        <f t="shared" si="303"/>
        <v>10</v>
      </c>
      <c r="Q4087" s="10" t="s">
        <v>8315</v>
      </c>
      <c r="R4087" t="s">
        <v>8316</v>
      </c>
      <c r="S4087" s="17">
        <f t="shared" si="304"/>
        <v>42058.603877314818</v>
      </c>
      <c r="T4087" s="15">
        <f t="shared" si="30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s="10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02"/>
        <v>5</v>
      </c>
      <c r="P4088">
        <f t="shared" si="303"/>
        <v>9.4</v>
      </c>
      <c r="Q4088" s="10" t="s">
        <v>8315</v>
      </c>
      <c r="R4088" t="s">
        <v>8316</v>
      </c>
      <c r="S4088" s="17">
        <f t="shared" si="304"/>
        <v>42304.940960648149</v>
      </c>
      <c r="T4088" s="15">
        <f t="shared" si="30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s="10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02"/>
        <v>0</v>
      </c>
      <c r="P4089">
        <f t="shared" si="303"/>
        <v>0</v>
      </c>
      <c r="Q4089" s="10" t="s">
        <v>8315</v>
      </c>
      <c r="R4089" t="s">
        <v>8316</v>
      </c>
      <c r="S4089" s="17">
        <f t="shared" si="304"/>
        <v>42538.742893518516</v>
      </c>
      <c r="T4089" s="15">
        <f t="shared" si="30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s="1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02"/>
        <v>11</v>
      </c>
      <c r="P4090">
        <f t="shared" si="303"/>
        <v>72</v>
      </c>
      <c r="Q4090" s="10" t="s">
        <v>8315</v>
      </c>
      <c r="R4090" t="s">
        <v>8316</v>
      </c>
      <c r="S4090" s="17">
        <f t="shared" si="304"/>
        <v>41990.612546296295</v>
      </c>
      <c r="T4090" s="15">
        <f t="shared" si="30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s="10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02"/>
        <v>5</v>
      </c>
      <c r="P4091">
        <f t="shared" si="303"/>
        <v>30</v>
      </c>
      <c r="Q4091" s="10" t="s">
        <v>8315</v>
      </c>
      <c r="R4091" t="s">
        <v>8316</v>
      </c>
      <c r="S4091" s="17">
        <f t="shared" si="304"/>
        <v>42122.732499999998</v>
      </c>
      <c r="T4091" s="15">
        <f t="shared" si="30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s="10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02"/>
        <v>3</v>
      </c>
      <c r="P4092">
        <f t="shared" si="303"/>
        <v>10.67</v>
      </c>
      <c r="Q4092" s="10" t="s">
        <v>8315</v>
      </c>
      <c r="R4092" t="s">
        <v>8316</v>
      </c>
      <c r="S4092" s="17">
        <f t="shared" si="304"/>
        <v>42209.67288194444</v>
      </c>
      <c r="T4092" s="15">
        <f t="shared" si="30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s="10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02"/>
        <v>13</v>
      </c>
      <c r="P4093">
        <f t="shared" si="303"/>
        <v>25.5</v>
      </c>
      <c r="Q4093" s="10" t="s">
        <v>8315</v>
      </c>
      <c r="R4093" t="s">
        <v>8316</v>
      </c>
      <c r="S4093" s="17">
        <f t="shared" si="304"/>
        <v>41990.506377314814</v>
      </c>
      <c r="T4093" s="15">
        <f t="shared" si="30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s="10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02"/>
        <v>0</v>
      </c>
      <c r="P4094">
        <f t="shared" si="303"/>
        <v>20</v>
      </c>
      <c r="Q4094" s="10" t="s">
        <v>8315</v>
      </c>
      <c r="R4094" t="s">
        <v>8316</v>
      </c>
      <c r="S4094" s="17">
        <f t="shared" si="304"/>
        <v>42039.194988425923</v>
      </c>
      <c r="T4094" s="15">
        <f t="shared" si="30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s="10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02"/>
        <v>2</v>
      </c>
      <c r="P4095">
        <f t="shared" si="303"/>
        <v>15</v>
      </c>
      <c r="Q4095" s="10" t="s">
        <v>8315</v>
      </c>
      <c r="R4095" t="s">
        <v>8316</v>
      </c>
      <c r="S4095" s="17">
        <f t="shared" si="304"/>
        <v>42178.815891203703</v>
      </c>
      <c r="T4095" s="15">
        <f t="shared" si="30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s="10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02"/>
        <v>37</v>
      </c>
      <c r="P4096">
        <f t="shared" si="303"/>
        <v>91.25</v>
      </c>
      <c r="Q4096" s="10" t="s">
        <v>8315</v>
      </c>
      <c r="R4096" t="s">
        <v>8316</v>
      </c>
      <c r="S4096" s="17">
        <f t="shared" si="304"/>
        <v>41890.086805555555</v>
      </c>
      <c r="T4096" s="15">
        <f t="shared" si="30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s="10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02"/>
        <v>3</v>
      </c>
      <c r="P4097">
        <f t="shared" si="303"/>
        <v>800</v>
      </c>
      <c r="Q4097" s="10" t="s">
        <v>8315</v>
      </c>
      <c r="R4097" t="s">
        <v>8316</v>
      </c>
      <c r="S4097" s="17">
        <f t="shared" si="304"/>
        <v>42693.031828703708</v>
      </c>
      <c r="T4097" s="15">
        <f t="shared" si="30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s="10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02"/>
        <v>11</v>
      </c>
      <c r="P4098">
        <f t="shared" si="303"/>
        <v>80</v>
      </c>
      <c r="Q4098" s="10" t="s">
        <v>8315</v>
      </c>
      <c r="R4098" t="s">
        <v>8316</v>
      </c>
      <c r="S4098" s="17">
        <f t="shared" si="304"/>
        <v>42750.530312499999</v>
      </c>
      <c r="T4098" s="15">
        <f t="shared" si="30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s="10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06">ROUND(E4099/D4099*100,0)</f>
        <v>0</v>
      </c>
      <c r="P4099">
        <f t="shared" ref="P4099:P4115" si="307">IFERROR(ROUND(E4099/L4099,2),0)</f>
        <v>0</v>
      </c>
      <c r="Q4099" s="10" t="s">
        <v>8315</v>
      </c>
      <c r="R4099" t="s">
        <v>8316</v>
      </c>
      <c r="S4099" s="17">
        <f t="shared" ref="S4099:S4115" si="308">(((J4099/60)/60)/24)+DATE(1970,1,1)</f>
        <v>42344.824502314819</v>
      </c>
      <c r="T4099" s="15">
        <f t="shared" ref="T4099:T4115" si="30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s="1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06"/>
        <v>0</v>
      </c>
      <c r="P4100">
        <f t="shared" si="307"/>
        <v>0</v>
      </c>
      <c r="Q4100" s="10" t="s">
        <v>8315</v>
      </c>
      <c r="R4100" t="s">
        <v>8316</v>
      </c>
      <c r="S4100" s="17">
        <f t="shared" si="308"/>
        <v>42495.722187499996</v>
      </c>
      <c r="T4100" s="15">
        <f t="shared" si="30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s="10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06"/>
        <v>1</v>
      </c>
      <c r="P4101">
        <f t="shared" si="307"/>
        <v>50</v>
      </c>
      <c r="Q4101" s="10" t="s">
        <v>8315</v>
      </c>
      <c r="R4101" t="s">
        <v>8316</v>
      </c>
      <c r="S4101" s="17">
        <f t="shared" si="308"/>
        <v>42570.850381944445</v>
      </c>
      <c r="T4101" s="15">
        <f t="shared" si="30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s="10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06"/>
        <v>0</v>
      </c>
      <c r="P4102">
        <f t="shared" si="307"/>
        <v>0</v>
      </c>
      <c r="Q4102" s="10" t="s">
        <v>8315</v>
      </c>
      <c r="R4102" t="s">
        <v>8316</v>
      </c>
      <c r="S4102" s="17">
        <f t="shared" si="308"/>
        <v>41927.124884259261</v>
      </c>
      <c r="T4102" s="15">
        <f t="shared" si="30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s="10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06"/>
        <v>0</v>
      </c>
      <c r="P4103">
        <f t="shared" si="307"/>
        <v>0</v>
      </c>
      <c r="Q4103" s="10" t="s">
        <v>8315</v>
      </c>
      <c r="R4103" t="s">
        <v>8316</v>
      </c>
      <c r="S4103" s="17">
        <f t="shared" si="308"/>
        <v>42730.903726851851</v>
      </c>
      <c r="T4103" s="15">
        <f t="shared" si="30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s="10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06"/>
        <v>27</v>
      </c>
      <c r="P4104">
        <f t="shared" si="307"/>
        <v>22.83</v>
      </c>
      <c r="Q4104" s="10" t="s">
        <v>8315</v>
      </c>
      <c r="R4104" t="s">
        <v>8316</v>
      </c>
      <c r="S4104" s="17">
        <f t="shared" si="308"/>
        <v>42475.848067129627</v>
      </c>
      <c r="T4104" s="15">
        <f t="shared" si="30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s="10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06"/>
        <v>10</v>
      </c>
      <c r="P4105">
        <f t="shared" si="307"/>
        <v>16.670000000000002</v>
      </c>
      <c r="Q4105" s="10" t="s">
        <v>8315</v>
      </c>
      <c r="R4105" t="s">
        <v>8316</v>
      </c>
      <c r="S4105" s="17">
        <f t="shared" si="308"/>
        <v>42188.83293981482</v>
      </c>
      <c r="T4105" s="15">
        <f t="shared" si="30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s="10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06"/>
        <v>21</v>
      </c>
      <c r="P4106">
        <f t="shared" si="307"/>
        <v>45.79</v>
      </c>
      <c r="Q4106" s="10" t="s">
        <v>8315</v>
      </c>
      <c r="R4106" t="s">
        <v>8316</v>
      </c>
      <c r="S4106" s="17">
        <f t="shared" si="308"/>
        <v>42640.278171296297</v>
      </c>
      <c r="T4106" s="15">
        <f t="shared" si="30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s="10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06"/>
        <v>7</v>
      </c>
      <c r="P4107">
        <f t="shared" si="307"/>
        <v>383.33</v>
      </c>
      <c r="Q4107" s="10" t="s">
        <v>8315</v>
      </c>
      <c r="R4107" t="s">
        <v>8316</v>
      </c>
      <c r="S4107" s="17">
        <f t="shared" si="308"/>
        <v>42697.010520833333</v>
      </c>
      <c r="T4107" s="15">
        <f t="shared" si="30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s="10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06"/>
        <v>71</v>
      </c>
      <c r="P4108">
        <f t="shared" si="307"/>
        <v>106.97</v>
      </c>
      <c r="Q4108" s="10" t="s">
        <v>8315</v>
      </c>
      <c r="R4108" t="s">
        <v>8316</v>
      </c>
      <c r="S4108" s="17">
        <f t="shared" si="308"/>
        <v>42053.049375000002</v>
      </c>
      <c r="T4108" s="15">
        <f t="shared" si="30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s="10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06"/>
        <v>2</v>
      </c>
      <c r="P4109">
        <f t="shared" si="307"/>
        <v>10.25</v>
      </c>
      <c r="Q4109" s="10" t="s">
        <v>8315</v>
      </c>
      <c r="R4109" t="s">
        <v>8316</v>
      </c>
      <c r="S4109" s="17">
        <f t="shared" si="308"/>
        <v>41883.916678240741</v>
      </c>
      <c r="T4109" s="15">
        <f t="shared" si="30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s="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06"/>
        <v>2</v>
      </c>
      <c r="P4110">
        <f t="shared" si="307"/>
        <v>59</v>
      </c>
      <c r="Q4110" s="10" t="s">
        <v>8315</v>
      </c>
      <c r="R4110" t="s">
        <v>8316</v>
      </c>
      <c r="S4110" s="17">
        <f t="shared" si="308"/>
        <v>42767.031678240746</v>
      </c>
      <c r="T4110" s="15">
        <f t="shared" si="30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s="10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06"/>
        <v>0</v>
      </c>
      <c r="P4111">
        <f t="shared" si="307"/>
        <v>0</v>
      </c>
      <c r="Q4111" s="10" t="s">
        <v>8315</v>
      </c>
      <c r="R4111" t="s">
        <v>8316</v>
      </c>
      <c r="S4111" s="17">
        <f t="shared" si="308"/>
        <v>42307.539398148147</v>
      </c>
      <c r="T4111" s="15">
        <f t="shared" si="30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s="10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06"/>
        <v>29</v>
      </c>
      <c r="P4112">
        <f t="shared" si="307"/>
        <v>14.33</v>
      </c>
      <c r="Q4112" s="10" t="s">
        <v>8315</v>
      </c>
      <c r="R4112" t="s">
        <v>8316</v>
      </c>
      <c r="S4112" s="17">
        <f t="shared" si="308"/>
        <v>42512.626747685179</v>
      </c>
      <c r="T4112" s="15">
        <f t="shared" si="30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s="10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06"/>
        <v>3</v>
      </c>
      <c r="P4113">
        <f t="shared" si="307"/>
        <v>15.67</v>
      </c>
      <c r="Q4113" s="10" t="s">
        <v>8315</v>
      </c>
      <c r="R4113" t="s">
        <v>8316</v>
      </c>
      <c r="S4113" s="17">
        <f t="shared" si="308"/>
        <v>42029.135879629626</v>
      </c>
      <c r="T4113" s="15">
        <f t="shared" si="30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s="10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06"/>
        <v>0</v>
      </c>
      <c r="P4114">
        <f t="shared" si="307"/>
        <v>1</v>
      </c>
      <c r="Q4114" s="10" t="s">
        <v>8315</v>
      </c>
      <c r="R4114" t="s">
        <v>8316</v>
      </c>
      <c r="S4114" s="17">
        <f t="shared" si="308"/>
        <v>42400.946597222224</v>
      </c>
      <c r="T4114" s="15">
        <f t="shared" si="30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s="10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06"/>
        <v>0</v>
      </c>
      <c r="P4115">
        <f t="shared" si="307"/>
        <v>1</v>
      </c>
      <c r="Q4115" s="10" t="s">
        <v>8315</v>
      </c>
      <c r="R4115" t="s">
        <v>8316</v>
      </c>
      <c r="S4115" s="17">
        <f t="shared" si="308"/>
        <v>42358.573182870372</v>
      </c>
      <c r="T4115" s="15">
        <f t="shared" si="309"/>
        <v>42377.273611111115</v>
      </c>
    </row>
  </sheetData>
  <autoFilter ref="A1:R4115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ECE-B4D3-4CBA-B2AB-7E77880570CF}">
  <dimension ref="A1:E18"/>
  <sheetViews>
    <sheetView workbookViewId="0">
      <selection activeCell="J43" sqref="J4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8379</v>
      </c>
      <c r="B2" t="s">
        <v>8364</v>
      </c>
    </row>
    <row r="4" spans="1:5" x14ac:dyDescent="0.25">
      <c r="A4" s="11" t="s">
        <v>8363</v>
      </c>
      <c r="B4" s="11" t="s">
        <v>8360</v>
      </c>
    </row>
    <row r="5" spans="1:5" x14ac:dyDescent="0.25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2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2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2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2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2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2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2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2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2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2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2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2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2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33CA-7126-4302-9DD1-7A61A320EAE6}">
  <dimension ref="A1:H13"/>
  <sheetViews>
    <sheetView workbookViewId="0">
      <selection activeCell="B4" sqref="B4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4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COUNTIFS(Kickstarter!$F:$F,"successful",Kickstarter!$D:$D,"&lt; 1000",Kickstarter!$R:$R,"plays")</f>
        <v>141</v>
      </c>
      <c r="C2">
        <f>COUNTIFS(Kickstarter!$F:$F,"failed",Kickstarter!$D:$D,"&lt; 1000",Kickstarter!$R:$R,"plays")</f>
        <v>45</v>
      </c>
      <c r="D2">
        <f>COUNTIFS(Kickstarter!$F:$F,"canceled",Kickstarter!$D:$D,"&lt; 1000",Kickstarter!$R:$R,"plays")</f>
        <v>0</v>
      </c>
      <c r="E2">
        <f>SUM(B2:D2)</f>
        <v>186</v>
      </c>
      <c r="F2" s="20">
        <f>ROUND(B2/E2,2)</f>
        <v>0.76</v>
      </c>
      <c r="G2" s="20">
        <f>ROUND(C2/E2,2)</f>
        <v>0.24</v>
      </c>
      <c r="H2" s="20">
        <f>ROUND(D2/E2,2)</f>
        <v>0</v>
      </c>
    </row>
    <row r="3" spans="1:8" x14ac:dyDescent="0.25">
      <c r="A3" t="s">
        <v>8389</v>
      </c>
      <c r="B3">
        <f>COUNTIFS(Kickstarter!$F:$F,"successful",Kickstarter!$D:$D,"&gt;999",Kickstarter!$D:$D,"&lt;5000",Kickstarter!$R:$R,"plays")</f>
        <v>388</v>
      </c>
      <c r="C3">
        <f>COUNTIFS(Kickstarter!$F:$F,"failed",Kickstarter!$D:$D,"&gt;999",Kickstarter!$D:$D,"&lt;5000",Kickstarter!$R:$R,"plays")</f>
        <v>146</v>
      </c>
      <c r="D3">
        <f>COUNTIFS(Kickstarter!$F:$F,"canceled",Kickstarter!$D:$D,"&gt;999",Kickstarter!$D:$D,"&lt;5000",Kickstarter!$R:$R,"plays")</f>
        <v>0</v>
      </c>
      <c r="E3">
        <f t="shared" ref="E3:E13" si="0">SUM(B3:D3)</f>
        <v>534</v>
      </c>
      <c r="F3" s="20">
        <f t="shared" ref="F3:F13" si="1">ROUND(B3/E3,2)</f>
        <v>0.73</v>
      </c>
      <c r="G3" s="20">
        <f t="shared" ref="G3:G13" si="2">ROUND(C3/E3,2)</f>
        <v>0.27</v>
      </c>
      <c r="H3" s="20">
        <f t="shared" ref="H3:H13" si="3">ROUND(D3/E3,2)</f>
        <v>0</v>
      </c>
    </row>
    <row r="4" spans="1:8" x14ac:dyDescent="0.25">
      <c r="A4" t="s">
        <v>8390</v>
      </c>
      <c r="B4">
        <f>COUNTIFS(Kickstarter!$F:$F,"successful",Kickstarter!$D:$D,"&gt;4999",Kickstarter!$D:$D,"&lt;10000",Kickstarter!$R:$R,"plays")</f>
        <v>93</v>
      </c>
      <c r="C4">
        <f>COUNTIFS(Kickstarter!$F:$F,"failed",Kickstarter!$D:$D,"&gt;4999",Kickstarter!$D:$D,"&lt;10000",Kickstarter!$R:$R,"plays")</f>
        <v>76</v>
      </c>
      <c r="D4">
        <f>COUNTIFS(Kickstarter!$F:$F,"canceled",Kickstarter!$D:$D,"&gt;4999",Kickstarter!$D:$D,"&lt;10000",Kickstarter!$R:$R,"plays")</f>
        <v>0</v>
      </c>
      <c r="E4">
        <f t="shared" si="0"/>
        <v>169</v>
      </c>
      <c r="F4" s="20">
        <f t="shared" si="1"/>
        <v>0.55000000000000004</v>
      </c>
      <c r="G4" s="20">
        <f t="shared" si="2"/>
        <v>0.45</v>
      </c>
      <c r="H4" s="20">
        <f t="shared" si="3"/>
        <v>0</v>
      </c>
    </row>
    <row r="5" spans="1:8" x14ac:dyDescent="0.25">
      <c r="A5" t="s">
        <v>8391</v>
      </c>
      <c r="B5">
        <f>COUNTIFS(Kickstarter!$F:$F,"successful",Kickstarter!$D:$D,"&gt;9999",Kickstarter!$D:$D,"&lt;14999",Kickstarter!$R:$R,"plays")</f>
        <v>39</v>
      </c>
      <c r="C5">
        <f>COUNTIFS(Kickstarter!$F:$F,"failed",Kickstarter!$D:$D,"&gt;9999",Kickstarter!$D:$D,"&lt;14999",Kickstarter!$R:$R,"plays")</f>
        <v>33</v>
      </c>
      <c r="D5">
        <f>COUNTIFS(Kickstarter!$F:$F,"canceled",Kickstarter!$D:$D,"&gt;9999",Kickstarter!$D:$D,"&lt;14999",Kickstarter!$R:$R,"plays")</f>
        <v>0</v>
      </c>
      <c r="E5">
        <f t="shared" si="0"/>
        <v>72</v>
      </c>
      <c r="F5" s="20">
        <f t="shared" si="1"/>
        <v>0.54</v>
      </c>
      <c r="G5" s="20">
        <f t="shared" si="2"/>
        <v>0.46</v>
      </c>
      <c r="H5" s="20">
        <f t="shared" si="3"/>
        <v>0</v>
      </c>
    </row>
    <row r="6" spans="1:8" x14ac:dyDescent="0.25">
      <c r="A6" t="s">
        <v>8392</v>
      </c>
      <c r="B6">
        <f>COUNTIFS(Kickstarter!$F:$F,"successful",Kickstarter!$D:$D,"&gt;14999",Kickstarter!$D:$D,"&lt;20000",Kickstarter!$R:$R,"plays")</f>
        <v>12</v>
      </c>
      <c r="C6">
        <f>COUNTIFS(Kickstarter!$F:$F,"failed",Kickstarter!$D:$D,"&gt;14999",Kickstarter!$D:$D,"&lt;20000",Kickstarter!$R:$R,"plays")</f>
        <v>12</v>
      </c>
      <c r="D6">
        <f>COUNTIFS(Kickstarter!$F:$F,"canceled",Kickstarter!$D:$D,"&gt;14999",Kickstarter!$D:$D,"&lt;20000",Kickstarter!$R:$R,"plays")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5">
      <c r="A7" t="s">
        <v>8393</v>
      </c>
      <c r="B7">
        <f>COUNTIFS(Kickstarter!$F:$F,"successful",Kickstarter!$D:$D,"&gt;19999",Kickstarter!$D:$D,"&lt;25000",Kickstarter!$R:$R,"plays")</f>
        <v>9</v>
      </c>
      <c r="C7">
        <f>COUNTIFS(Kickstarter!$F:$F,"failed",Kickstarter!$D:$D,"&gt;19999",Kickstarter!$D:$D,"&lt;25000",Kickstarter!$R:$R,"plays")</f>
        <v>11</v>
      </c>
      <c r="D7">
        <f>COUNTIFS(Kickstarter!$F:$F,"canceled",Kickstarter!$D:$D,"&gt;19999",Kickstarter!$D:$D,"&lt;25000",Kickstarter!$R:$R,"plays")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5">
      <c r="A8" t="s">
        <v>8394</v>
      </c>
      <c r="B8">
        <f>COUNTIFS(Kickstarter!$F:$F,"successful",Kickstarter!$D:$D,"&gt;24999",Kickstarter!$D:$D,"&lt;30000",Kickstarter!$R:$R,"plays")</f>
        <v>1</v>
      </c>
      <c r="C8">
        <f>COUNTIFS(Kickstarter!$F:$F,"failed",Kickstarter!$D:$D,"&gt;24999",Kickstarter!$D:$D,"&lt;30000",Kickstarter!$R:$R,"plays")</f>
        <v>4</v>
      </c>
      <c r="D8">
        <f>COUNTIFS(Kickstarter!$F:$F,"canceled",Kickstarter!$D:$D,"&gt;24999",Kickstarter!$D:$D,"&lt;30000",Kickstarter!$R:$R,"plays")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5">
      <c r="A9" t="s">
        <v>8395</v>
      </c>
      <c r="B9">
        <f>COUNTIFS(Kickstarter!$F:$F,"successful",Kickstarter!$D:$D,"&gt;29999",Kickstarter!$D:$D,"&lt;35000",Kickstarter!$R:$R,"plays")</f>
        <v>3</v>
      </c>
      <c r="C9">
        <f>COUNTIFS(Kickstarter!$F:$F,"failed",Kickstarter!$D:$D,"&gt;29999",Kickstarter!$D:$D,"&lt;35000",Kickstarter!$R:$R,"plays")</f>
        <v>8</v>
      </c>
      <c r="D9">
        <f>COUNTIFS(Kickstarter!$F:$F,"canceled",Kickstarter!$D:$D,"&gt;29999",Kickstarter!$D:$D,"&lt;35000",Kickstarter!$R:$R,"plays")</f>
        <v>0</v>
      </c>
      <c r="E9">
        <f t="shared" si="0"/>
        <v>11</v>
      </c>
      <c r="F9" s="20">
        <f t="shared" si="1"/>
        <v>0.27</v>
      </c>
      <c r="G9" s="20">
        <f t="shared" si="2"/>
        <v>0.73</v>
      </c>
      <c r="H9" s="20">
        <f t="shared" si="3"/>
        <v>0</v>
      </c>
    </row>
    <row r="10" spans="1:8" x14ac:dyDescent="0.25">
      <c r="A10" t="s">
        <v>8396</v>
      </c>
      <c r="B10">
        <f>COUNTIFS(Kickstarter!$F:$F,"successful",Kickstarter!$D:$D,"&gt;34999",Kickstarter!$D:$D,"&lt;40000",Kickstarter!$R:$R,"plays")</f>
        <v>4</v>
      </c>
      <c r="C10">
        <f>COUNTIFS(Kickstarter!$F:$F,"failed",Kickstarter!$D:$D,"&gt;34999",Kickstarter!$D:$D,"&lt;40000",Kickstarter!$R:$R,"plays")</f>
        <v>2</v>
      </c>
      <c r="D10">
        <f>COUNTIFS(Kickstarter!$F:$F,"canceled",Kickstarter!$D:$D,"&gt;34999",Kickstarter!$D:$D,"&lt;40000",Kickstarter!$R:$R,"plays")</f>
        <v>0</v>
      </c>
      <c r="E10">
        <f t="shared" si="0"/>
        <v>6</v>
      </c>
      <c r="F10" s="20">
        <f t="shared" si="1"/>
        <v>0.67</v>
      </c>
      <c r="G10" s="20">
        <f t="shared" si="2"/>
        <v>0.33</v>
      </c>
      <c r="H10" s="20">
        <f t="shared" si="3"/>
        <v>0</v>
      </c>
    </row>
    <row r="11" spans="1:8" x14ac:dyDescent="0.25">
      <c r="A11" t="s">
        <v>8397</v>
      </c>
      <c r="B11">
        <f>COUNTIFS(Kickstarter!$F:$F,"successful",Kickstarter!$D:$D,"&gt;39999",Kickstarter!$D:$D,"&lt;45000",Kickstarter!$R:$R,"plays")</f>
        <v>2</v>
      </c>
      <c r="C11">
        <f>COUNTIFS(Kickstarter!$F:$F,"failed",Kickstarter!$D:$D,"&gt;39999",Kickstarter!$D:$D,"&lt;45000",Kickstarter!$R:$R,"plays")</f>
        <v>1</v>
      </c>
      <c r="D11">
        <f>COUNTIFS(Kickstarter!$F:$F,"canceled",Kickstarter!$D:$D,"&gt;39999",Kickstarter!$D:$D,"&lt;45000",Kickstarter!$R:$R,"plays")</f>
        <v>0</v>
      </c>
      <c r="E11">
        <f t="shared" si="0"/>
        <v>3</v>
      </c>
      <c r="F11" s="20">
        <f t="shared" si="1"/>
        <v>0.67</v>
      </c>
      <c r="G11" s="20">
        <f t="shared" si="2"/>
        <v>0.33</v>
      </c>
      <c r="H11" s="20">
        <f t="shared" si="3"/>
        <v>0</v>
      </c>
    </row>
    <row r="12" spans="1:8" x14ac:dyDescent="0.25">
      <c r="A12" t="s">
        <v>8398</v>
      </c>
      <c r="B12">
        <f>COUNTIFS(Kickstarter!$F:$F,"successful",Kickstarter!$D:$D,"&gt;44999",Kickstarter!$D:$D,"&lt;50000",Kickstarter!$R:$R,"plays")</f>
        <v>0</v>
      </c>
      <c r="C12">
        <f>COUNTIFS(Kickstarter!$F:$F,"failed",Kickstarter!$D:$D,"&gt;44999",Kickstarter!$D:$D,"&lt;50000",Kickstarter!$R:$R,"plays")</f>
        <v>1</v>
      </c>
      <c r="D12">
        <f>COUNTIFS(Kickstarter!$F:$F,"canceled",Kickstarter!$D:$D,"&gt;44999",Kickstarter!$D:$D,"&lt;50000",Kickstarter!$R:$R,"plays")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5">
      <c r="A13" t="s">
        <v>8399</v>
      </c>
      <c r="B13">
        <f>COUNTIFS(Kickstarter!$F:$F,"successful",Kickstarter!$D:$D,"&gt;49999",Kickstarter!$R:$R,"plays")</f>
        <v>2</v>
      </c>
      <c r="C13">
        <f>COUNTIFS(Kickstarter!$F:$F,"failed",Kickstarter!$D:$D,"&gt;49999",Kickstarter!$R:$R,"plays")</f>
        <v>14</v>
      </c>
      <c r="D13">
        <f>COUNTIFS(Kickstarter!$F:$F,"canceled",Kickstarter!$D:$D,"&gt;49999",Kickstarter!$R:$R,"plays")</f>
        <v>0</v>
      </c>
      <c r="E13">
        <f t="shared" si="0"/>
        <v>16</v>
      </c>
      <c r="F13" s="20">
        <f t="shared" si="1"/>
        <v>0.13</v>
      </c>
      <c r="G13" s="20">
        <f t="shared" si="2"/>
        <v>0.88</v>
      </c>
      <c r="H13" s="2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Alex Pendergrass</cp:lastModifiedBy>
  <dcterms:created xsi:type="dcterms:W3CDTF">2017-04-20T15:17:24Z</dcterms:created>
  <dcterms:modified xsi:type="dcterms:W3CDTF">2022-06-16T20:12:03Z</dcterms:modified>
</cp:coreProperties>
</file>