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6000" yWindow="3380" windowWidth="31640" windowHeight="20000" tabRatio="500" activeTab="4"/>
  </bookViews>
  <sheets>
    <sheet name="CAMPOS DE OTERO 1" sheetId="1" r:id="rId1"/>
    <sheet name="CAMPOS DE OTERO 2" sheetId="2" r:id="rId2"/>
    <sheet name="CAMPOS DE OTERO 3" sheetId="3" r:id="rId3"/>
    <sheet name="BÉRCHULES 1" sheetId="4" r:id="rId4"/>
    <sheet name="BÉRCHULES 2" sheetId="5" r:id="rId5"/>
    <sheet name="Hoja1" sheetId="6" r:id="rId6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1" i="5" l="1"/>
  <c r="H22" i="5"/>
  <c r="H25" i="5"/>
  <c r="H26" i="5"/>
  <c r="L8" i="5"/>
  <c r="I8" i="5"/>
  <c r="H8" i="5"/>
  <c r="L5" i="5"/>
  <c r="I5" i="5"/>
  <c r="H5" i="5"/>
  <c r="L4" i="5"/>
  <c r="I4" i="5"/>
  <c r="H4" i="5"/>
  <c r="I4" i="4"/>
  <c r="I12" i="4"/>
  <c r="I5" i="4"/>
  <c r="I13" i="4"/>
  <c r="I8" i="4"/>
  <c r="I14" i="4"/>
  <c r="I15" i="4"/>
  <c r="H21" i="4"/>
  <c r="J21" i="4"/>
  <c r="H22" i="4"/>
  <c r="J22" i="4"/>
  <c r="H23" i="4"/>
  <c r="J23" i="4"/>
  <c r="J24" i="4"/>
  <c r="M24" i="4"/>
  <c r="H4" i="4"/>
  <c r="H12" i="4"/>
  <c r="H5" i="4"/>
  <c r="H13" i="4"/>
  <c r="H8" i="4"/>
  <c r="H14" i="4"/>
  <c r="H15" i="4"/>
  <c r="L24" i="4"/>
  <c r="H24" i="4"/>
  <c r="M23" i="4"/>
  <c r="L23" i="4"/>
  <c r="M22" i="4"/>
  <c r="L22" i="4"/>
  <c r="M21" i="4"/>
  <c r="L21" i="4"/>
  <c r="L8" i="4"/>
  <c r="L14" i="4"/>
  <c r="L5" i="4"/>
  <c r="L13" i="4"/>
  <c r="L4" i="4"/>
  <c r="L12" i="4"/>
  <c r="I7" i="4"/>
  <c r="H7" i="4"/>
  <c r="I6" i="4"/>
  <c r="H6" i="4"/>
  <c r="H21" i="3"/>
  <c r="H22" i="3"/>
  <c r="H23" i="3"/>
  <c r="H24" i="3"/>
  <c r="H25" i="3"/>
  <c r="H26" i="3"/>
  <c r="L8" i="3"/>
  <c r="I8" i="3"/>
  <c r="H8" i="3"/>
  <c r="L7" i="3"/>
  <c r="I7" i="3"/>
  <c r="H7" i="3"/>
  <c r="L6" i="3"/>
  <c r="I6" i="3"/>
  <c r="H6" i="3"/>
  <c r="L5" i="3"/>
  <c r="I5" i="3"/>
  <c r="H5" i="3"/>
  <c r="L4" i="3"/>
  <c r="I4" i="3"/>
  <c r="H4" i="3"/>
  <c r="H21" i="2"/>
  <c r="H22" i="2"/>
  <c r="H23" i="2"/>
  <c r="H24" i="2"/>
  <c r="H25" i="2"/>
  <c r="H26" i="2"/>
  <c r="L8" i="2"/>
  <c r="I8" i="2"/>
  <c r="H8" i="2"/>
  <c r="L7" i="2"/>
  <c r="I7" i="2"/>
  <c r="H7" i="2"/>
  <c r="L6" i="2"/>
  <c r="I6" i="2"/>
  <c r="H6" i="2"/>
  <c r="L5" i="2"/>
  <c r="I5" i="2"/>
  <c r="H5" i="2"/>
  <c r="L4" i="2"/>
  <c r="I4" i="2"/>
  <c r="H4" i="2"/>
  <c r="I4" i="1"/>
  <c r="I12" i="1"/>
  <c r="I30" i="1"/>
  <c r="I5" i="1"/>
  <c r="I13" i="1"/>
  <c r="I31" i="1"/>
  <c r="I6" i="1"/>
  <c r="I14" i="1"/>
  <c r="I32" i="1"/>
  <c r="I7" i="1"/>
  <c r="I15" i="1"/>
  <c r="I33" i="1"/>
  <c r="I8" i="1"/>
  <c r="I16" i="1"/>
  <c r="I34" i="1"/>
  <c r="I35" i="1"/>
  <c r="H21" i="1"/>
  <c r="J21" i="1"/>
  <c r="J30" i="1"/>
  <c r="H22" i="1"/>
  <c r="J22" i="1"/>
  <c r="J31" i="1"/>
  <c r="H23" i="1"/>
  <c r="J23" i="1"/>
  <c r="J32" i="1"/>
  <c r="H24" i="1"/>
  <c r="J24" i="1"/>
  <c r="J33" i="1"/>
  <c r="H25" i="1"/>
  <c r="J25" i="1"/>
  <c r="J34" i="1"/>
  <c r="J35" i="1"/>
  <c r="M35" i="1"/>
  <c r="H4" i="1"/>
  <c r="H12" i="1"/>
  <c r="H30" i="1"/>
  <c r="H5" i="1"/>
  <c r="H13" i="1"/>
  <c r="H31" i="1"/>
  <c r="H6" i="1"/>
  <c r="H14" i="1"/>
  <c r="H32" i="1"/>
  <c r="H7" i="1"/>
  <c r="H15" i="1"/>
  <c r="H33" i="1"/>
  <c r="H8" i="1"/>
  <c r="H16" i="1"/>
  <c r="H34" i="1"/>
  <c r="H35" i="1"/>
  <c r="L35" i="1"/>
  <c r="M34" i="1"/>
  <c r="L34" i="1"/>
  <c r="M33" i="1"/>
  <c r="L33" i="1"/>
  <c r="M32" i="1"/>
  <c r="L32" i="1"/>
  <c r="M31" i="1"/>
  <c r="L31" i="1"/>
  <c r="M30" i="1"/>
  <c r="L30" i="1"/>
  <c r="I17" i="1"/>
  <c r="H26" i="1"/>
  <c r="J26" i="1"/>
  <c r="M26" i="1"/>
  <c r="H17" i="1"/>
  <c r="L26" i="1"/>
  <c r="M25" i="1"/>
  <c r="L25" i="1"/>
  <c r="M24" i="1"/>
  <c r="L24" i="1"/>
  <c r="M23" i="1"/>
  <c r="L23" i="1"/>
  <c r="M22" i="1"/>
  <c r="L22" i="1"/>
  <c r="M21" i="1"/>
  <c r="L21" i="1"/>
  <c r="L8" i="1"/>
  <c r="L16" i="1"/>
  <c r="L7" i="1"/>
  <c r="L15" i="1"/>
  <c r="L6" i="1"/>
  <c r="L14" i="1"/>
  <c r="L5" i="1"/>
  <c r="L13" i="1"/>
  <c r="L4" i="1"/>
  <c r="L12" i="1"/>
</calcChain>
</file>

<file path=xl/sharedStrings.xml><?xml version="1.0" encoding="utf-8"?>
<sst xmlns="http://schemas.openxmlformats.org/spreadsheetml/2006/main" count="861" uniqueCount="280">
  <si>
    <t>Nº Germinados</t>
  </si>
  <si>
    <t>Sustrato</t>
  </si>
  <si>
    <t>Código Jaula</t>
  </si>
  <si>
    <t>Berberberis hispanica</t>
  </si>
  <si>
    <t>Juniperus communis</t>
  </si>
  <si>
    <t>Intervención</t>
  </si>
  <si>
    <t>Humedad (%)</t>
  </si>
  <si>
    <t>Nº Total Germinaciones BLOQUE 1</t>
  </si>
  <si>
    <t>Borreguiles</t>
  </si>
  <si>
    <t>B31</t>
  </si>
  <si>
    <t>J</t>
  </si>
  <si>
    <t>B. hispanica</t>
  </si>
  <si>
    <t>J. communis</t>
  </si>
  <si>
    <t>Humedad Media (%) Bloque 1</t>
  </si>
  <si>
    <t>B32</t>
  </si>
  <si>
    <t>B33</t>
  </si>
  <si>
    <t>Roca</t>
  </si>
  <si>
    <t>B34</t>
  </si>
  <si>
    <t>Genista</t>
  </si>
  <si>
    <t>B35</t>
  </si>
  <si>
    <t>Enebro</t>
  </si>
  <si>
    <t>B36</t>
  </si>
  <si>
    <t>Pastizal</t>
  </si>
  <si>
    <t>B37</t>
  </si>
  <si>
    <t>CAMPOS DE OTERO</t>
  </si>
  <si>
    <t>B38</t>
  </si>
  <si>
    <t>Nº Total Germinaciones</t>
  </si>
  <si>
    <t>B309</t>
  </si>
  <si>
    <t xml:space="preserve">Humedad Media (%) </t>
  </si>
  <si>
    <t>B310</t>
  </si>
  <si>
    <t>R31</t>
  </si>
  <si>
    <t>R32</t>
  </si>
  <si>
    <t>R33</t>
  </si>
  <si>
    <t>R34</t>
  </si>
  <si>
    <t>R35</t>
  </si>
  <si>
    <t>Total</t>
  </si>
  <si>
    <t>R36</t>
  </si>
  <si>
    <t>J= Arreglar la Jaula</t>
  </si>
  <si>
    <t>R37</t>
  </si>
  <si>
    <t>H= Quitar las “malas hierbas”</t>
  </si>
  <si>
    <t>R38</t>
  </si>
  <si>
    <t>Semillas B. hispanica y J. communis sembradas Bloque 1</t>
  </si>
  <si>
    <t>Total semillas B. hispanica y J. communis sembradas</t>
  </si>
  <si>
    <t>% Semillas B. hispanica Germinadas</t>
  </si>
  <si>
    <t>% Semillas J. communis Germinadas</t>
  </si>
  <si>
    <t>R39</t>
  </si>
  <si>
    <t>R310</t>
  </si>
  <si>
    <t>H</t>
  </si>
  <si>
    <t>G31</t>
  </si>
  <si>
    <t>G32</t>
  </si>
  <si>
    <t>G33</t>
  </si>
  <si>
    <t>G34</t>
  </si>
  <si>
    <t>G35</t>
  </si>
  <si>
    <t>G36</t>
  </si>
  <si>
    <t>CAMPOS DE OTERO + BÉRCHULES</t>
  </si>
  <si>
    <t>G37</t>
  </si>
  <si>
    <t>Nº Total Germinaciones B. hispanica</t>
  </si>
  <si>
    <t>Nº Total Germinaciones J. communis</t>
  </si>
  <si>
    <t>G38</t>
  </si>
  <si>
    <t>G39</t>
  </si>
  <si>
    <t>G310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</si>
  <si>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</si>
  <si>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</si>
  <si>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</si>
  <si>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</si>
  <si>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</si>
  <si>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</si>
  <si>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</si>
  <si>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</si>
  <si>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</si>
  <si>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E310</t>
  </si>
  <si>
    <t>P31</t>
  </si>
  <si>
    <t>P32</t>
  </si>
  <si>
    <t>Darle la vuelta a la jaula</t>
  </si>
  <si>
    <t>P33</t>
  </si>
  <si>
    <t>P34</t>
  </si>
  <si>
    <t>P35</t>
  </si>
  <si>
    <t>P36</t>
  </si>
  <si>
    <t>P37</t>
  </si>
  <si>
    <t>P38</t>
  </si>
  <si>
    <t>P39</t>
  </si>
  <si>
    <t>P310</t>
  </si>
  <si>
    <t>Nº Total Germinaciones BLOQUE 2</t>
  </si>
  <si>
    <t>B601</t>
  </si>
  <si>
    <t>Humedad Media (%) bloque 2</t>
  </si>
  <si>
    <t>B602</t>
  </si>
  <si>
    <t>J+H</t>
  </si>
  <si>
    <t>B603</t>
  </si>
  <si>
    <t>B604</t>
  </si>
  <si>
    <t>B605</t>
  </si>
  <si>
    <t>B606</t>
  </si>
  <si>
    <t>B67</t>
  </si>
  <si>
    <t>B68</t>
  </si>
  <si>
    <t>B609</t>
  </si>
  <si>
    <t>B610</t>
  </si>
  <si>
    <t>R601</t>
  </si>
  <si>
    <t>R602</t>
  </si>
  <si>
    <t>R63</t>
  </si>
  <si>
    <t>R604</t>
  </si>
  <si>
    <t>R65</t>
  </si>
  <si>
    <t>R606</t>
  </si>
  <si>
    <t>R607</t>
  </si>
  <si>
    <t>R608</t>
  </si>
  <si>
    <t>Semillas B. hispanica y J. communis sembradas Bloque 2</t>
  </si>
  <si>
    <t>R609</t>
  </si>
  <si>
    <t>R610</t>
  </si>
  <si>
    <t>G61</t>
  </si>
  <si>
    <t>G62</t>
  </si>
  <si>
    <t>G63</t>
  </si>
  <si>
    <t>G64</t>
  </si>
  <si>
    <t>G65</t>
  </si>
  <si>
    <t>G66</t>
  </si>
  <si>
    <t>G607</t>
  </si>
  <si>
    <t>G68</t>
  </si>
  <si>
    <t>G69</t>
  </si>
  <si>
    <t>G610</t>
  </si>
  <si>
    <t>E601</t>
  </si>
  <si>
    <t>E602</t>
  </si>
  <si>
    <t>E603</t>
  </si>
  <si>
    <t>E604</t>
  </si>
  <si>
    <t>E605</t>
  </si>
  <si>
    <t>E606</t>
  </si>
  <si>
    <t>E607</t>
  </si>
  <si>
    <t>E608</t>
  </si>
  <si>
    <t>E609</t>
  </si>
  <si>
    <t>E610</t>
  </si>
  <si>
    <t>P601</t>
  </si>
  <si>
    <t>P602</t>
  </si>
  <si>
    <t>P603</t>
  </si>
  <si>
    <t>P64</t>
  </si>
  <si>
    <t>P605</t>
  </si>
  <si>
    <t>P66</t>
  </si>
  <si>
    <t>P604</t>
  </si>
  <si>
    <t>P67</t>
  </si>
  <si>
    <t>P609</t>
  </si>
  <si>
    <t>ENTERRADO</t>
  </si>
  <si>
    <t>P610</t>
  </si>
  <si>
    <t>P68</t>
  </si>
  <si>
    <t>se anula</t>
  </si>
  <si>
    <t>Nº Total Germinaciones BLOQUE 3</t>
  </si>
  <si>
    <t>B501</t>
  </si>
  <si>
    <t>Humedad Media (%) bloque 3</t>
  </si>
  <si>
    <t>B502/P68</t>
  </si>
  <si>
    <t>Nueva: P68</t>
  </si>
  <si>
    <t>B503</t>
  </si>
  <si>
    <t>No se encuentra</t>
  </si>
  <si>
    <t>B504</t>
  </si>
  <si>
    <t>B505</t>
  </si>
  <si>
    <t>B506</t>
  </si>
  <si>
    <t>B507</t>
  </si>
  <si>
    <t>jaula nueva, sin etiqueta</t>
  </si>
  <si>
    <t>B508</t>
  </si>
  <si>
    <t>B59</t>
  </si>
  <si>
    <t>B510</t>
  </si>
  <si>
    <t>R51</t>
  </si>
  <si>
    <t>R52</t>
  </si>
  <si>
    <t>R53</t>
  </si>
  <si>
    <t>R504</t>
  </si>
  <si>
    <t>R505</t>
  </si>
  <si>
    <t>R56</t>
  </si>
  <si>
    <t>R57</t>
  </si>
  <si>
    <t>R58</t>
  </si>
  <si>
    <t>Semillas B. hispanica y J. communis sembradas Bloque 3</t>
  </si>
  <si>
    <t>R509</t>
  </si>
  <si>
    <t>H(sin etiqueta)</t>
  </si>
  <si>
    <t>R510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</si>
  <si>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</si>
  <si>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</si>
  <si>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</si>
  <si>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</si>
  <si>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</si>
  <si>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</si>
  <si>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</si>
  <si>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</si>
  <si>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</si>
  <si>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G510</t>
  </si>
  <si>
    <t>E501</t>
  </si>
  <si>
    <t>E502</t>
  </si>
  <si>
    <t>(E13?)E503</t>
  </si>
  <si>
    <t>E504</t>
  </si>
  <si>
    <t>E505</t>
  </si>
  <si>
    <t>E506</t>
  </si>
  <si>
    <t>E507</t>
  </si>
  <si>
    <t>E508</t>
  </si>
  <si>
    <t>E509</t>
  </si>
  <si>
    <t>E510</t>
  </si>
  <si>
    <t>P501</t>
  </si>
  <si>
    <t>P502</t>
  </si>
  <si>
    <t>P53</t>
  </si>
  <si>
    <t>H+J</t>
  </si>
  <si>
    <t>P54</t>
  </si>
  <si>
    <t>P505</t>
  </si>
  <si>
    <t>P56</t>
  </si>
  <si>
    <t>P507</t>
  </si>
  <si>
    <t>P508</t>
  </si>
  <si>
    <t>P59</t>
  </si>
  <si>
    <t>P510(?)</t>
  </si>
  <si>
    <t>B201/B51</t>
  </si>
  <si>
    <t>Humedad Media (%) bloque 1</t>
  </si>
  <si>
    <t>B202/B52</t>
  </si>
  <si>
    <t>B203/B53</t>
  </si>
  <si>
    <t>ENTERRADA</t>
  </si>
  <si>
    <t>B204/B54</t>
  </si>
  <si>
    <t>B205/B55</t>
  </si>
  <si>
    <t>NO LOCALIZADA</t>
  </si>
  <si>
    <t>B206/B56</t>
  </si>
  <si>
    <t>B207/B57</t>
  </si>
  <si>
    <t>BÉRCHULES</t>
  </si>
  <si>
    <t>B208/B58</t>
  </si>
  <si>
    <t>SIN JAULA, SE REPONE, INUNDADA</t>
  </si>
  <si>
    <t>B209/B59</t>
  </si>
  <si>
    <t>ENTERRADA, SE REPONE</t>
  </si>
  <si>
    <t>B210/510</t>
  </si>
  <si>
    <t>R201/R51</t>
  </si>
  <si>
    <t>R202/R52</t>
  </si>
  <si>
    <t>R203/R53</t>
  </si>
  <si>
    <t>R204/R54</t>
  </si>
  <si>
    <t>R205/R55</t>
  </si>
  <si>
    <t>R206/R56</t>
  </si>
  <si>
    <t>R207/R57</t>
  </si>
  <si>
    <t>R208/R58</t>
  </si>
  <si>
    <t>R209/R59</t>
  </si>
  <si>
    <t>R210/R510</t>
  </si>
  <si>
    <t>P201/P51</t>
  </si>
  <si>
    <t>P202/P52</t>
  </si>
  <si>
    <t>P203/P53</t>
  </si>
  <si>
    <t>P204/P54</t>
  </si>
  <si>
    <t>P205/P55</t>
  </si>
  <si>
    <t>P206/P56</t>
  </si>
  <si>
    <t>P207/P57</t>
  </si>
  <si>
    <t>P208/P58</t>
  </si>
  <si>
    <t>P209/P59</t>
  </si>
  <si>
    <t>P210/P510</t>
  </si>
  <si>
    <t>B101/B41</t>
  </si>
  <si>
    <t>REPONER JAULA</t>
  </si>
  <si>
    <t>B102/B42</t>
  </si>
  <si>
    <t>RETIRADA</t>
  </si>
  <si>
    <t>B103/B43</t>
  </si>
  <si>
    <t>B104/B44</t>
  </si>
  <si>
    <t>B105/B45</t>
  </si>
  <si>
    <t>B106/B46</t>
  </si>
  <si>
    <t>B107/B47</t>
  </si>
  <si>
    <t>B108/B48</t>
  </si>
  <si>
    <t>B109/B49</t>
  </si>
  <si>
    <t>B110/B410</t>
  </si>
  <si>
    <t>R101/R41</t>
  </si>
  <si>
    <t>R102/R42</t>
  </si>
  <si>
    <t>R103/R43</t>
  </si>
  <si>
    <t>R104/R44</t>
  </si>
  <si>
    <t>R105/R45</t>
  </si>
  <si>
    <t>R106/R46</t>
  </si>
  <si>
    <t>R107/R47</t>
  </si>
  <si>
    <t>R108/R48</t>
  </si>
  <si>
    <t>R109/R49</t>
  </si>
  <si>
    <t>R110/R410</t>
  </si>
  <si>
    <t>P101/P41</t>
  </si>
  <si>
    <t>P102/P42</t>
  </si>
  <si>
    <t>P103/P43</t>
  </si>
  <si>
    <t>P104/P44</t>
  </si>
  <si>
    <t>P105/P45</t>
  </si>
  <si>
    <t>P106/P46</t>
  </si>
  <si>
    <t>P107/P47</t>
  </si>
  <si>
    <t>P108/P48</t>
  </si>
  <si>
    <t>P109/P49</t>
  </si>
  <si>
    <t>P110/P410</t>
  </si>
  <si>
    <t>P106/P46 (?)</t>
  </si>
  <si>
    <t>bloque</t>
  </si>
  <si>
    <t>B</t>
  </si>
  <si>
    <t>R</t>
  </si>
  <si>
    <t>G</t>
  </si>
  <si>
    <t>microhabitat</t>
  </si>
  <si>
    <t>E</t>
  </si>
  <si>
    <t>P</t>
  </si>
  <si>
    <t>gB</t>
  </si>
  <si>
    <t>gJ</t>
  </si>
  <si>
    <t>NA</t>
  </si>
  <si>
    <t>nB</t>
  </si>
  <si>
    <t>nJ</t>
  </si>
  <si>
    <t>humedad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</si>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</sst>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0"/>
      <name val="Arial"/>
      <family val="2"/>
    </font>
    <font>
      <sz val="10"/>
      <color rgb="FF000000"/>
      <name val="Mang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CE181E"/>
      <name val="Arial"/>
      <family val="2"/>
    </font>
    <font>
      <b/>
      <sz val="10"/>
      <color rgb="FF820F71"/>
      <name val="Arial"/>
      <family val="2"/>
    </font>
    <font>
      <sz val="10"/>
      <color rgb="FF72BF44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ED1C24"/>
      <name val="Arial"/>
      <family val="2"/>
    </font>
    <font>
      <b/>
      <sz val="10"/>
      <color rgb="FF21409A"/>
      <name val="Arial"/>
      <family val="2"/>
    </font>
    <font>
      <sz val="10"/>
      <color rgb="FFCE181E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386">
    <xf numFmtId="0" fontId="0" fillId="0" borderId="0"/>
    <xf numFmtId="0" fontId="1" fillId="2" borderId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4">
    <xf numFmtId="0" fontId="0" fillId="0" borderId="0" xfId="0"/>
    <xf numFmtId="1" fontId="4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2" fillId="0" borderId="2" xfId="0" applyNumberFormat="1" applyFont="1" applyBorder="1"/>
    <xf numFmtId="2" fontId="2" fillId="0" borderId="2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0" xfId="0" applyFont="1" applyFill="1"/>
    <xf numFmtId="0" fontId="11" fillId="3" borderId="1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0" xfId="0" applyFill="1"/>
    <xf numFmtId="0" fontId="2" fillId="0" borderId="0" xfId="0" applyFont="1"/>
    <xf numFmtId="0" fontId="0" fillId="4" borderId="1" xfId="0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1" fillId="4" borderId="1" xfId="0" applyFont="1" applyFill="1" applyBorder="1" applyAlignment="1">
      <alignment horizontal="center"/>
    </xf>
  </cellXfs>
  <cellStyles count="386">
    <cellStyle name="Explicación" xfId="1" builtinId="53" customBuiltin="1"/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20F71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E181E"/>
      <rgbColor rgb="FF993366"/>
      <rgbColor rgb="FF21409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Germinación J. communis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2BF4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'CAMPOS DE OTERO 1'!$G$21:$G$25</c:f>
              <c:strCache>
                <c:ptCount val="5"/>
                <c:pt idx="0">
                  <c:v>Borreguiles</c:v>
                </c:pt>
                <c:pt idx="1">
                  <c:v>Roca</c:v>
                </c:pt>
                <c:pt idx="2">
                  <c:v>Genista</c:v>
                </c:pt>
                <c:pt idx="3">
                  <c:v>Enebro</c:v>
                </c:pt>
                <c:pt idx="4">
                  <c:v>Pastizal</c:v>
                </c:pt>
              </c:strCache>
            </c:strRef>
          </c:cat>
          <c:val>
            <c:numRef>
              <c:f>'CAMPOS DE OTERO 1'!$M$21:$M$25</c:f>
              <c:numCache>
                <c:formatCode>0.00</c:formatCode>
                <c:ptCount val="5"/>
                <c:pt idx="0">
                  <c:v>3.333333333333333</c:v>
                </c:pt>
                <c:pt idx="1">
                  <c:v>5.111111111111112</c:v>
                </c:pt>
                <c:pt idx="2">
                  <c:v>3.111111111111111</c:v>
                </c:pt>
                <c:pt idx="3">
                  <c:v>2.666666666666667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63137480"/>
        <c:axId val="2142561688"/>
      </c:barChart>
      <c:catAx>
        <c:axId val="-2063137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Microhábitat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2142561688"/>
        <c:crosses val="autoZero"/>
        <c:auto val="1"/>
        <c:lblAlgn val="ctr"/>
        <c:lblOffset val="100"/>
        <c:noMultiLvlLbl val="1"/>
      </c:catAx>
      <c:valAx>
        <c:axId val="2142561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% Germinación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063137480"/>
        <c:crossesAt val="1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Relación Humedad y Germinación J. communis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humedad</c:f>
              <c:strCache>
                <c:ptCount val="1"/>
                <c:pt idx="0">
                  <c:v>humedad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'CAMPOS DE OTERO 1'!$G$21:$G$25</c:f>
              <c:strCache>
                <c:ptCount val="5"/>
                <c:pt idx="0">
                  <c:v>Borreguiles</c:v>
                </c:pt>
                <c:pt idx="1">
                  <c:v>Roca</c:v>
                </c:pt>
                <c:pt idx="2">
                  <c:v>Genista</c:v>
                </c:pt>
                <c:pt idx="3">
                  <c:v>Enebro</c:v>
                </c:pt>
                <c:pt idx="4">
                  <c:v>Pastizal</c:v>
                </c:pt>
              </c:strCache>
            </c:strRef>
          </c:cat>
          <c:val>
            <c:numRef>
              <c:f>'CAMPOS DE OTERO 1'!$L$12:$L$16</c:f>
              <c:numCache>
                <c:formatCode>0.00</c:formatCode>
                <c:ptCount val="5"/>
                <c:pt idx="0">
                  <c:v>23.66666666666667</c:v>
                </c:pt>
                <c:pt idx="1">
                  <c:v>7.366666666666667</c:v>
                </c:pt>
                <c:pt idx="2">
                  <c:v>6.3</c:v>
                </c:pt>
                <c:pt idx="3">
                  <c:v>7.599999999999999</c:v>
                </c:pt>
                <c:pt idx="4">
                  <c:v>4.485185185185184</c:v>
                </c:pt>
              </c:numCache>
            </c:numRef>
          </c:val>
        </c:ser>
        <c:ser>
          <c:idx val="1"/>
          <c:order val="1"/>
          <c:tx>
            <c:strRef>
              <c:f>germinación</c:f>
              <c:strCache>
                <c:ptCount val="1"/>
                <c:pt idx="0">
                  <c:v>germinación</c:v>
                </c:pt>
              </c:strCache>
            </c:strRef>
          </c:tx>
          <c:spPr>
            <a:solidFill>
              <a:srgbClr val="72BF4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'CAMPOS DE OTERO 1'!$G$21:$G$25</c:f>
              <c:strCache>
                <c:ptCount val="5"/>
                <c:pt idx="0">
                  <c:v>Borreguiles</c:v>
                </c:pt>
                <c:pt idx="1">
                  <c:v>Roca</c:v>
                </c:pt>
                <c:pt idx="2">
                  <c:v>Genista</c:v>
                </c:pt>
                <c:pt idx="3">
                  <c:v>Enebro</c:v>
                </c:pt>
                <c:pt idx="4">
                  <c:v>Pastizal</c:v>
                </c:pt>
              </c:strCache>
            </c:strRef>
          </c:cat>
          <c:val>
            <c:numRef>
              <c:f>'CAMPOS DE OTERO 1'!$M$21:$M$25</c:f>
              <c:numCache>
                <c:formatCode>0.00</c:formatCode>
                <c:ptCount val="5"/>
                <c:pt idx="0">
                  <c:v>3.333333333333333</c:v>
                </c:pt>
                <c:pt idx="1">
                  <c:v>5.111111111111112</c:v>
                </c:pt>
                <c:pt idx="2">
                  <c:v>3.111111111111111</c:v>
                </c:pt>
                <c:pt idx="3">
                  <c:v>2.666666666666667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18163464"/>
        <c:axId val="-2118254920"/>
      </c:barChart>
      <c:catAx>
        <c:axId val="-21181634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Microhábitat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118254920"/>
        <c:crosses val="autoZero"/>
        <c:auto val="1"/>
        <c:lblAlgn val="ctr"/>
        <c:lblOffset val="100"/>
        <c:noMultiLvlLbl val="1"/>
      </c:catAx>
      <c:valAx>
        <c:axId val="-2118254920"/>
        <c:scaling>
          <c:orientation val="minMax"/>
          <c:max val="25.0"/>
          <c:min val="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% Humedad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118163464"/>
        <c:crossesAt val="1.0"/>
        <c:crossBetween val="between"/>
        <c:majorUnit val="6.0"/>
        <c:minorUnit val="3.0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Germinación B. hispanica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2BF4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'CAMPOS DE OTERO 1'!$G$21:$G$25</c:f>
              <c:strCache>
                <c:ptCount val="5"/>
                <c:pt idx="0">
                  <c:v>Borreguiles</c:v>
                </c:pt>
                <c:pt idx="1">
                  <c:v>Roca</c:v>
                </c:pt>
                <c:pt idx="2">
                  <c:v>Genista</c:v>
                </c:pt>
                <c:pt idx="3">
                  <c:v>Enebro</c:v>
                </c:pt>
                <c:pt idx="4">
                  <c:v>Pastizal</c:v>
                </c:pt>
              </c:strCache>
            </c:strRef>
          </c:cat>
          <c:val>
            <c:numRef>
              <c:f>'CAMPOS DE OTERO 1'!$L$21:$L$25</c:f>
              <c:numCache>
                <c:formatCode>0.00</c:formatCode>
                <c:ptCount val="5"/>
                <c:pt idx="0">
                  <c:v>11.11111111111111</c:v>
                </c:pt>
                <c:pt idx="1">
                  <c:v>30.66666666666666</c:v>
                </c:pt>
                <c:pt idx="2">
                  <c:v>26.22222222222222</c:v>
                </c:pt>
                <c:pt idx="3">
                  <c:v>43.11111111111111</c:v>
                </c:pt>
                <c:pt idx="4">
                  <c:v>10.22222222222222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18835528"/>
        <c:axId val="-2118829752"/>
      </c:barChart>
      <c:catAx>
        <c:axId val="-2118835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Microhábitat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118829752"/>
        <c:crosses val="autoZero"/>
        <c:auto val="1"/>
        <c:lblAlgn val="ctr"/>
        <c:lblOffset val="100"/>
        <c:noMultiLvlLbl val="1"/>
      </c:catAx>
      <c:valAx>
        <c:axId val="-2118829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% Germinación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118835528"/>
        <c:crossesAt val="1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Relación Humedad y Germinación B. hispanica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humedad</c:f>
              <c:strCache>
                <c:ptCount val="1"/>
                <c:pt idx="0">
                  <c:v>humedad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'CAMPOS DE OTERO 1'!$K$12:$K$16</c:f>
              <c:strCache>
                <c:ptCount val="5"/>
                <c:pt idx="0">
                  <c:v>Borreguiles</c:v>
                </c:pt>
                <c:pt idx="1">
                  <c:v>Roca</c:v>
                </c:pt>
                <c:pt idx="2">
                  <c:v>Genista</c:v>
                </c:pt>
                <c:pt idx="3">
                  <c:v>Enebro</c:v>
                </c:pt>
                <c:pt idx="4">
                  <c:v>Pastizal</c:v>
                </c:pt>
              </c:strCache>
            </c:strRef>
          </c:cat>
          <c:val>
            <c:numRef>
              <c:f>'CAMPOS DE OTERO 1'!$L$12:$L$16</c:f>
              <c:numCache>
                <c:formatCode>0.00</c:formatCode>
                <c:ptCount val="5"/>
                <c:pt idx="0">
                  <c:v>23.66666666666667</c:v>
                </c:pt>
                <c:pt idx="1">
                  <c:v>7.366666666666667</c:v>
                </c:pt>
                <c:pt idx="2">
                  <c:v>6.3</c:v>
                </c:pt>
                <c:pt idx="3">
                  <c:v>7.599999999999999</c:v>
                </c:pt>
                <c:pt idx="4">
                  <c:v>4.485185185185184</c:v>
                </c:pt>
              </c:numCache>
            </c:numRef>
          </c:val>
        </c:ser>
        <c:ser>
          <c:idx val="1"/>
          <c:order val="1"/>
          <c:tx>
            <c:strRef>
              <c:f>germinación</c:f>
              <c:strCache>
                <c:ptCount val="1"/>
                <c:pt idx="0">
                  <c:v>germinación</c:v>
                </c:pt>
              </c:strCache>
            </c:strRef>
          </c:tx>
          <c:spPr>
            <a:solidFill>
              <a:srgbClr val="72BF4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'CAMPOS DE OTERO 1'!$K$12:$K$16</c:f>
              <c:strCache>
                <c:ptCount val="5"/>
                <c:pt idx="0">
                  <c:v>Borreguiles</c:v>
                </c:pt>
                <c:pt idx="1">
                  <c:v>Roca</c:v>
                </c:pt>
                <c:pt idx="2">
                  <c:v>Genista</c:v>
                </c:pt>
                <c:pt idx="3">
                  <c:v>Enebro</c:v>
                </c:pt>
                <c:pt idx="4">
                  <c:v>Pastizal</c:v>
                </c:pt>
              </c:strCache>
            </c:strRef>
          </c:cat>
          <c:val>
            <c:numRef>
              <c:f>'CAMPOS DE OTERO 1'!$L$21:$L$25</c:f>
              <c:numCache>
                <c:formatCode>0.00</c:formatCode>
                <c:ptCount val="5"/>
                <c:pt idx="0">
                  <c:v>11.11111111111111</c:v>
                </c:pt>
                <c:pt idx="1">
                  <c:v>30.66666666666666</c:v>
                </c:pt>
                <c:pt idx="2">
                  <c:v>26.22222222222222</c:v>
                </c:pt>
                <c:pt idx="3">
                  <c:v>43.11111111111111</c:v>
                </c:pt>
                <c:pt idx="4">
                  <c:v>10.22222222222222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18793240"/>
        <c:axId val="-2118168904"/>
      </c:barChart>
      <c:catAx>
        <c:axId val="-21187932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Microhábitat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118168904"/>
        <c:crosses val="autoZero"/>
        <c:auto val="1"/>
        <c:lblAlgn val="ctr"/>
        <c:lblOffset val="100"/>
        <c:noMultiLvlLbl val="1"/>
      </c:catAx>
      <c:valAx>
        <c:axId val="-2118168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% Humedad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118793240"/>
        <c:crossesAt val="1.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Germinación J. communis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2BF4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'BÉRCHULES 1'!$K$12:$K$14</c:f>
              <c:strCache>
                <c:ptCount val="3"/>
                <c:pt idx="0">
                  <c:v>Borreguiles</c:v>
                </c:pt>
                <c:pt idx="1">
                  <c:v>Roca</c:v>
                </c:pt>
                <c:pt idx="2">
                  <c:v>Pastizal</c:v>
                </c:pt>
              </c:strCache>
            </c:strRef>
          </c:cat>
          <c:val>
            <c:numRef>
              <c:f>'BÉRCHULES 1'!$M$21:$M$23</c:f>
              <c:numCache>
                <c:formatCode>0.00</c:formatCode>
                <c:ptCount val="3"/>
                <c:pt idx="0">
                  <c:v>1.333333333333333</c:v>
                </c:pt>
                <c:pt idx="1">
                  <c:v>2.666666666666667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63281016"/>
        <c:axId val="-2063255784"/>
      </c:barChart>
      <c:catAx>
        <c:axId val="-2063281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Microhábitat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063255784"/>
        <c:crosses val="autoZero"/>
        <c:auto val="1"/>
        <c:lblAlgn val="ctr"/>
        <c:lblOffset val="100"/>
        <c:noMultiLvlLbl val="1"/>
      </c:catAx>
      <c:valAx>
        <c:axId val="-2063255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% Germinación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063281016"/>
        <c:crossesAt val="1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Germinación B. hispanica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2BF4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'BÉRCHULES 1'!$K$12:$K$14</c:f>
              <c:strCache>
                <c:ptCount val="3"/>
                <c:pt idx="0">
                  <c:v>Borreguiles</c:v>
                </c:pt>
                <c:pt idx="1">
                  <c:v>Roca</c:v>
                </c:pt>
                <c:pt idx="2">
                  <c:v>Pastizal</c:v>
                </c:pt>
              </c:strCache>
            </c:strRef>
          </c:cat>
          <c:val>
            <c:numRef>
              <c:f>'BÉRCHULES 1'!$L$21:$L$23</c:f>
              <c:numCache>
                <c:formatCode>0.00</c:formatCode>
                <c:ptCount val="3"/>
                <c:pt idx="0">
                  <c:v>7.333333333333332</c:v>
                </c:pt>
                <c:pt idx="1">
                  <c:v>14.0</c:v>
                </c:pt>
                <c:pt idx="2">
                  <c:v>7.666666666666666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63422568"/>
        <c:axId val="-2061076136"/>
      </c:barChart>
      <c:catAx>
        <c:axId val="-20634225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Microhábitat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061076136"/>
        <c:crosses val="autoZero"/>
        <c:auto val="1"/>
        <c:lblAlgn val="ctr"/>
        <c:lblOffset val="100"/>
        <c:noMultiLvlLbl val="1"/>
      </c:catAx>
      <c:valAx>
        <c:axId val="-2061076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% Germinación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063422568"/>
        <c:crossesAt val="1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Relación Humedad y Germinación J. communis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humedad</c:f>
              <c:strCache>
                <c:ptCount val="1"/>
                <c:pt idx="0">
                  <c:v>humedad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'BÉRCHULES 1'!$K$12:$K$14</c:f>
              <c:strCache>
                <c:ptCount val="3"/>
                <c:pt idx="0">
                  <c:v>Borreguiles</c:v>
                </c:pt>
                <c:pt idx="1">
                  <c:v>Roca</c:v>
                </c:pt>
                <c:pt idx="2">
                  <c:v>Pastizal</c:v>
                </c:pt>
              </c:strCache>
            </c:strRef>
          </c:cat>
          <c:val>
            <c:numRef>
              <c:f>'BÉRCHULES 1'!$L$12:$L$14</c:f>
              <c:numCache>
                <c:formatCode>0,000</c:formatCode>
                <c:ptCount val="3"/>
                <c:pt idx="0">
                  <c:v>25.77777777777778</c:v>
                </c:pt>
                <c:pt idx="1">
                  <c:v>8.05</c:v>
                </c:pt>
                <c:pt idx="2">
                  <c:v>3.35</c:v>
                </c:pt>
              </c:numCache>
            </c:numRef>
          </c:val>
        </c:ser>
        <c:ser>
          <c:idx val="1"/>
          <c:order val="1"/>
          <c:tx>
            <c:strRef>
              <c:f>germinación</c:f>
              <c:strCache>
                <c:ptCount val="1"/>
                <c:pt idx="0">
                  <c:v>germinación</c:v>
                </c:pt>
              </c:strCache>
            </c:strRef>
          </c:tx>
          <c:spPr>
            <a:solidFill>
              <a:srgbClr val="72BF4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'BÉRCHULES 1'!$K$12:$K$14</c:f>
              <c:strCache>
                <c:ptCount val="3"/>
                <c:pt idx="0">
                  <c:v>Borreguiles</c:v>
                </c:pt>
                <c:pt idx="1">
                  <c:v>Roca</c:v>
                </c:pt>
                <c:pt idx="2">
                  <c:v>Pastizal</c:v>
                </c:pt>
              </c:strCache>
            </c:strRef>
          </c:cat>
          <c:val>
            <c:numRef>
              <c:f>'BÉRCHULES 1'!$M$21:$M$23</c:f>
              <c:numCache>
                <c:formatCode>0.00</c:formatCode>
                <c:ptCount val="3"/>
                <c:pt idx="0">
                  <c:v>1.333333333333333</c:v>
                </c:pt>
                <c:pt idx="1">
                  <c:v>2.666666666666667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60950648"/>
        <c:axId val="-2060944888"/>
      </c:barChart>
      <c:catAx>
        <c:axId val="-20609506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Microhábitat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060944888"/>
        <c:crosses val="autoZero"/>
        <c:auto val="1"/>
        <c:lblAlgn val="ctr"/>
        <c:lblOffset val="100"/>
        <c:noMultiLvlLbl val="1"/>
      </c:catAx>
      <c:valAx>
        <c:axId val="-2060944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% Humedad</a:t>
                </a:r>
              </a:p>
            </c:rich>
          </c:tx>
          <c:layout/>
          <c:overlay val="0"/>
        </c:title>
        <c:numFmt formatCode="0,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0609506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Relación Humedad y Germinación B. hispanica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humedad</c:f>
              <c:strCache>
                <c:ptCount val="1"/>
                <c:pt idx="0">
                  <c:v>humedad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'BÉRCHULES 1'!$K$12:$K$14</c:f>
              <c:strCache>
                <c:ptCount val="3"/>
                <c:pt idx="0">
                  <c:v>Borreguiles</c:v>
                </c:pt>
                <c:pt idx="1">
                  <c:v>Roca</c:v>
                </c:pt>
                <c:pt idx="2">
                  <c:v>Pastizal</c:v>
                </c:pt>
              </c:strCache>
            </c:strRef>
          </c:cat>
          <c:val>
            <c:numRef>
              <c:f>'BÉRCHULES 1'!$L$12:$L$14</c:f>
              <c:numCache>
                <c:formatCode>0,000</c:formatCode>
                <c:ptCount val="3"/>
                <c:pt idx="0">
                  <c:v>25.77777777777778</c:v>
                </c:pt>
                <c:pt idx="1">
                  <c:v>8.05</c:v>
                </c:pt>
                <c:pt idx="2">
                  <c:v>3.35</c:v>
                </c:pt>
              </c:numCache>
            </c:numRef>
          </c:val>
        </c:ser>
        <c:ser>
          <c:idx val="1"/>
          <c:order val="1"/>
          <c:tx>
            <c:strRef>
              <c:f>germinación</c:f>
              <c:strCache>
                <c:ptCount val="1"/>
                <c:pt idx="0">
                  <c:v>germinación</c:v>
                </c:pt>
              </c:strCache>
            </c:strRef>
          </c:tx>
          <c:spPr>
            <a:solidFill>
              <a:srgbClr val="72BF4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'BÉRCHULES 1'!$K$12:$K$14</c:f>
              <c:strCache>
                <c:ptCount val="3"/>
                <c:pt idx="0">
                  <c:v>Borreguiles</c:v>
                </c:pt>
                <c:pt idx="1">
                  <c:v>Roca</c:v>
                </c:pt>
                <c:pt idx="2">
                  <c:v>Pastizal</c:v>
                </c:pt>
              </c:strCache>
            </c:strRef>
          </c:cat>
          <c:val>
            <c:numRef>
              <c:f>'BÉRCHULES 1'!$L$21:$L$23</c:f>
              <c:numCache>
                <c:formatCode>0.00</c:formatCode>
                <c:ptCount val="3"/>
                <c:pt idx="0">
                  <c:v>7.333333333333332</c:v>
                </c:pt>
                <c:pt idx="1">
                  <c:v>14.0</c:v>
                </c:pt>
                <c:pt idx="2">
                  <c:v>7.666666666666666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60757464"/>
        <c:axId val="-2060751624"/>
      </c:barChart>
      <c:catAx>
        <c:axId val="-20607574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Microhábitat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060751624"/>
        <c:crosses val="autoZero"/>
        <c:auto val="1"/>
        <c:lblAlgn val="ctr"/>
        <c:lblOffset val="100"/>
        <c:noMultiLvlLbl val="1"/>
      </c:catAx>
      <c:valAx>
        <c:axId val="-2060751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s-ES" sz="900" b="0" strike="noStrike" spc="-1">
                    <a:latin typeface="Arial"/>
                  </a:rPr>
                  <a:t>% Humedad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-2060757464"/>
        <c:crossesAt val="1.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55</xdr:row>
      <xdr:rowOff>150148</xdr:rowOff>
    </xdr:from>
    <xdr:to>
      <xdr:col>5</xdr:col>
      <xdr:colOff>538240</xdr:colOff>
      <xdr:row>75</xdr:row>
      <xdr:rowOff>138628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834480</xdr:colOff>
      <xdr:row>50</xdr:row>
      <xdr:rowOff>106200</xdr:rowOff>
    </xdr:from>
    <xdr:to>
      <xdr:col>12</xdr:col>
      <xdr:colOff>249120</xdr:colOff>
      <xdr:row>70</xdr:row>
      <xdr:rowOff>88920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71</xdr:row>
      <xdr:rowOff>108360</xdr:rowOff>
    </xdr:from>
    <xdr:to>
      <xdr:col>5</xdr:col>
      <xdr:colOff>335040</xdr:colOff>
      <xdr:row>91</xdr:row>
      <xdr:rowOff>96840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858240</xdr:colOff>
      <xdr:row>71</xdr:row>
      <xdr:rowOff>37080</xdr:rowOff>
    </xdr:from>
    <xdr:to>
      <xdr:col>12</xdr:col>
      <xdr:colOff>268560</xdr:colOff>
      <xdr:row>91</xdr:row>
      <xdr:rowOff>25560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343800</xdr:colOff>
      <xdr:row>52</xdr:row>
      <xdr:rowOff>143280</xdr:rowOff>
    </xdr:from>
    <xdr:to>
      <xdr:col>7</xdr:col>
      <xdr:colOff>476620</xdr:colOff>
      <xdr:row>72</xdr:row>
      <xdr:rowOff>126000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388440</xdr:colOff>
      <xdr:row>73</xdr:row>
      <xdr:rowOff>94320</xdr:rowOff>
    </xdr:from>
    <xdr:to>
      <xdr:col>7</xdr:col>
      <xdr:colOff>530260</xdr:colOff>
      <xdr:row>93</xdr:row>
      <xdr:rowOff>82800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789480</xdr:colOff>
      <xdr:row>52</xdr:row>
      <xdr:rowOff>139680</xdr:rowOff>
    </xdr:from>
    <xdr:to>
      <xdr:col>14</xdr:col>
      <xdr:colOff>298800</xdr:colOff>
      <xdr:row>72</xdr:row>
      <xdr:rowOff>128160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17640</xdr:colOff>
      <xdr:row>73</xdr:row>
      <xdr:rowOff>105120</xdr:rowOff>
    </xdr:from>
    <xdr:to>
      <xdr:col>14</xdr:col>
      <xdr:colOff>339840</xdr:colOff>
      <xdr:row>93</xdr:row>
      <xdr:rowOff>93600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61" zoomScale="150" zoomScaleNormal="150" zoomScalePageLayoutView="150" workbookViewId="0">
      <selection activeCell="D43" sqref="D43:F52"/>
    </sheetView>
  </sheetViews>
  <sheetFormatPr baseColWidth="10" defaultColWidth="8.83203125" defaultRowHeight="12" x14ac:dyDescent="0"/>
  <cols>
    <col min="2" max="2" width="12.1640625" customWidth="1"/>
    <col min="3" max="3" width="20.33203125" customWidth="1"/>
    <col min="4" max="4" width="19.33203125" customWidth="1"/>
    <col min="5" max="5" width="10.83203125" customWidth="1"/>
    <col min="6" max="6" width="12.33203125" customWidth="1"/>
    <col min="9" max="9" width="18.33203125" customWidth="1"/>
    <col min="11" max="12" width="12.33203125" customWidth="1"/>
    <col min="13" max="13" width="12" customWidth="1"/>
  </cols>
  <sheetData>
    <row r="1" spans="1:13">
      <c r="A1" s="21"/>
      <c r="B1" s="21"/>
      <c r="C1" s="14" t="s">
        <v>0</v>
      </c>
      <c r="D1" s="14"/>
      <c r="E1" s="21"/>
      <c r="F1" s="21"/>
      <c r="G1" s="22"/>
      <c r="H1" s="22"/>
      <c r="I1" s="22"/>
      <c r="J1" s="22"/>
      <c r="K1" s="22"/>
      <c r="L1" s="22"/>
      <c r="M1" s="22"/>
    </row>
    <row r="2" spans="1:13" ht="12.75" customHeight="1">
      <c r="A2" s="21" t="s">
        <v>1</v>
      </c>
      <c r="B2" s="21" t="s">
        <v>2</v>
      </c>
      <c r="C2" s="23" t="s">
        <v>3</v>
      </c>
      <c r="D2" s="23" t="s">
        <v>4</v>
      </c>
      <c r="E2" s="21" t="s">
        <v>5</v>
      </c>
      <c r="F2" s="21" t="s">
        <v>6</v>
      </c>
      <c r="G2" s="24"/>
      <c r="H2" s="13" t="s">
        <v>7</v>
      </c>
      <c r="I2" s="13"/>
      <c r="J2" s="26"/>
      <c r="K2" s="26"/>
      <c r="L2" s="26"/>
      <c r="M2" s="26"/>
    </row>
    <row r="3" spans="1:13" ht="24" customHeight="1">
      <c r="A3" s="27" t="s">
        <v>8</v>
      </c>
      <c r="B3" s="68" t="s">
        <v>9</v>
      </c>
      <c r="C3" s="68">
        <v>1</v>
      </c>
      <c r="D3" s="68">
        <v>2</v>
      </c>
      <c r="E3" s="27" t="s">
        <v>10</v>
      </c>
      <c r="F3" s="69">
        <v>22</v>
      </c>
      <c r="G3" s="24"/>
      <c r="H3" s="25" t="s">
        <v>11</v>
      </c>
      <c r="I3" s="25" t="s">
        <v>12</v>
      </c>
      <c r="J3" s="26"/>
      <c r="K3" s="13" t="s">
        <v>13</v>
      </c>
      <c r="L3" s="13"/>
      <c r="M3" s="26"/>
    </row>
    <row r="4" spans="1:13" ht="24">
      <c r="A4" s="27"/>
      <c r="B4" s="68" t="s">
        <v>14</v>
      </c>
      <c r="C4" s="68">
        <v>1</v>
      </c>
      <c r="D4" s="68">
        <v>0</v>
      </c>
      <c r="E4" s="27" t="s">
        <v>10</v>
      </c>
      <c r="F4" s="68">
        <v>38</v>
      </c>
      <c r="G4" s="24" t="s">
        <v>8</v>
      </c>
      <c r="H4" s="29">
        <f>SUM(C3:C12)</f>
        <v>22</v>
      </c>
      <c r="I4" s="29">
        <f>SUM(D3:D12)</f>
        <v>11</v>
      </c>
      <c r="J4" s="26"/>
      <c r="K4" s="25" t="s">
        <v>8</v>
      </c>
      <c r="L4" s="25">
        <f>AVERAGE(F3:F12)</f>
        <v>30.2</v>
      </c>
      <c r="M4" s="26"/>
    </row>
    <row r="5" spans="1:13">
      <c r="A5" s="27"/>
      <c r="B5" s="68" t="s">
        <v>15</v>
      </c>
      <c r="C5" s="68">
        <v>7</v>
      </c>
      <c r="D5" s="68">
        <v>1</v>
      </c>
      <c r="E5" s="27" t="s">
        <v>10</v>
      </c>
      <c r="F5" s="68">
        <v>27</v>
      </c>
      <c r="G5" s="24" t="s">
        <v>16</v>
      </c>
      <c r="H5" s="29">
        <f>SUM(C13:C22)</f>
        <v>24</v>
      </c>
      <c r="I5" s="29">
        <f>SUM(D13:D22)</f>
        <v>11</v>
      </c>
      <c r="J5" s="26"/>
      <c r="K5" s="25" t="s">
        <v>16</v>
      </c>
      <c r="L5" s="25">
        <f>AVERAGE(F13:F22)</f>
        <v>8.1</v>
      </c>
      <c r="M5" s="26"/>
    </row>
    <row r="6" spans="1:13">
      <c r="A6" s="27"/>
      <c r="B6" s="68" t="s">
        <v>17</v>
      </c>
      <c r="C6" s="68">
        <v>1</v>
      </c>
      <c r="D6" s="68">
        <v>3</v>
      </c>
      <c r="E6" s="27" t="s">
        <v>10</v>
      </c>
      <c r="F6" s="68">
        <v>39</v>
      </c>
      <c r="G6" s="24" t="s">
        <v>18</v>
      </c>
      <c r="H6" s="29">
        <f>SUM(C23:C32)</f>
        <v>28</v>
      </c>
      <c r="I6" s="29">
        <f>SUM(D23:D32)</f>
        <v>3</v>
      </c>
      <c r="J6" s="26"/>
      <c r="K6" s="25" t="s">
        <v>18</v>
      </c>
      <c r="L6" s="25">
        <f>AVERAGE(F23:F32)</f>
        <v>7.4</v>
      </c>
      <c r="M6" s="26"/>
    </row>
    <row r="7" spans="1:13">
      <c r="A7" s="27"/>
      <c r="B7" s="68" t="s">
        <v>19</v>
      </c>
      <c r="C7" s="68">
        <v>2</v>
      </c>
      <c r="D7" s="68">
        <v>0</v>
      </c>
      <c r="E7" s="27" t="s">
        <v>10</v>
      </c>
      <c r="F7" s="68">
        <v>20</v>
      </c>
      <c r="G7" s="24" t="s">
        <v>20</v>
      </c>
      <c r="H7" s="29">
        <f>SUM(C33:C42)</f>
        <v>26</v>
      </c>
      <c r="I7" s="29">
        <f>SUM(D33:D42)</f>
        <v>10</v>
      </c>
      <c r="J7" s="26"/>
      <c r="K7" s="25" t="s">
        <v>20</v>
      </c>
      <c r="L7" s="25">
        <f>AVERAGE(F33:F42)</f>
        <v>7</v>
      </c>
      <c r="M7" s="26"/>
    </row>
    <row r="8" spans="1:13">
      <c r="A8" s="27"/>
      <c r="B8" s="68" t="s">
        <v>21</v>
      </c>
      <c r="C8" s="68">
        <v>1</v>
      </c>
      <c r="D8" s="68">
        <v>0</v>
      </c>
      <c r="E8" s="27" t="s">
        <v>10</v>
      </c>
      <c r="F8" s="68">
        <v>29</v>
      </c>
      <c r="G8" s="24" t="s">
        <v>22</v>
      </c>
      <c r="H8" s="29">
        <f>SUM(C43:C52)</f>
        <v>8</v>
      </c>
      <c r="I8" s="29">
        <f>SUM(D43:D52)</f>
        <v>0</v>
      </c>
      <c r="J8" s="26"/>
      <c r="K8" s="25" t="s">
        <v>22</v>
      </c>
      <c r="L8" s="25">
        <f>AVERAGE(F43:F52)</f>
        <v>4.9000000000000004</v>
      </c>
      <c r="M8" s="26"/>
    </row>
    <row r="9" spans="1:13" ht="12.75" customHeight="1">
      <c r="A9" s="27"/>
      <c r="B9" s="68" t="s">
        <v>23</v>
      </c>
      <c r="C9" s="68">
        <v>0</v>
      </c>
      <c r="D9" s="68">
        <v>0</v>
      </c>
      <c r="E9" s="27" t="s">
        <v>10</v>
      </c>
      <c r="F9" s="68">
        <v>40</v>
      </c>
      <c r="G9" s="12" t="s">
        <v>24</v>
      </c>
      <c r="H9" s="12"/>
      <c r="I9" s="12"/>
      <c r="J9" s="12"/>
      <c r="K9" s="12"/>
      <c r="L9" s="12"/>
      <c r="M9" s="26"/>
    </row>
    <row r="10" spans="1:13" ht="12.75" customHeight="1">
      <c r="A10" s="27"/>
      <c r="B10" s="68" t="s">
        <v>25</v>
      </c>
      <c r="C10" s="68">
        <v>5</v>
      </c>
      <c r="D10" s="68">
        <v>5</v>
      </c>
      <c r="E10" s="27" t="s">
        <v>10</v>
      </c>
      <c r="F10" s="68">
        <v>25</v>
      </c>
      <c r="G10" s="30"/>
      <c r="H10" s="11" t="s">
        <v>26</v>
      </c>
      <c r="I10" s="11"/>
      <c r="J10" s="32"/>
      <c r="K10" s="32"/>
      <c r="L10" s="32"/>
      <c r="M10" s="32"/>
    </row>
    <row r="11" spans="1:13" ht="12.75" customHeight="1">
      <c r="A11" s="27"/>
      <c r="B11" s="68" t="s">
        <v>27</v>
      </c>
      <c r="C11" s="68">
        <v>4</v>
      </c>
      <c r="D11" s="68">
        <v>0</v>
      </c>
      <c r="E11" s="27" t="s">
        <v>10</v>
      </c>
      <c r="F11" s="68">
        <v>29</v>
      </c>
      <c r="G11" s="30"/>
      <c r="H11" s="31" t="s">
        <v>11</v>
      </c>
      <c r="I11" s="31" t="s">
        <v>12</v>
      </c>
      <c r="J11" s="32"/>
      <c r="K11" s="11" t="s">
        <v>28</v>
      </c>
      <c r="L11" s="11"/>
      <c r="M11" s="32"/>
    </row>
    <row r="12" spans="1:13" ht="24">
      <c r="A12" s="27"/>
      <c r="B12" s="68" t="s">
        <v>29</v>
      </c>
      <c r="C12" s="68">
        <v>0</v>
      </c>
      <c r="D12" s="68">
        <v>0</v>
      </c>
      <c r="E12" s="27" t="s">
        <v>10</v>
      </c>
      <c r="F12" s="68">
        <v>33</v>
      </c>
      <c r="G12" s="33" t="s">
        <v>8</v>
      </c>
      <c r="H12" s="34">
        <f>SUM(H4,'CAMPOS DE OTERO 2'!H4,'CAMPOS DE OTERO 3'!H4)</f>
        <v>50</v>
      </c>
      <c r="I12" s="34">
        <f>SUM(I4,'CAMPOS DE OTERO 2'!I4,'CAMPOS DE OTERO 3'!I4)</f>
        <v>15</v>
      </c>
      <c r="J12" s="32"/>
      <c r="K12" s="31" t="s">
        <v>8</v>
      </c>
      <c r="L12" s="31">
        <f>AVERAGE(L4,'CAMPOS DE OTERO 2'!L4,'CAMPOS DE OTERO 3'!L4)</f>
        <v>23.666666666666668</v>
      </c>
      <c r="M12" s="32"/>
    </row>
    <row r="13" spans="1:13">
      <c r="A13" s="27" t="s">
        <v>16</v>
      </c>
      <c r="B13" s="68" t="s">
        <v>30</v>
      </c>
      <c r="C13" s="68">
        <v>0</v>
      </c>
      <c r="D13" s="68">
        <v>0</v>
      </c>
      <c r="E13" s="27"/>
      <c r="F13" s="68">
        <v>8</v>
      </c>
      <c r="G13" s="33" t="s">
        <v>16</v>
      </c>
      <c r="H13" s="34">
        <f>SUM(H5,'CAMPOS DE OTERO 2'!H5,'CAMPOS DE OTERO 3'!H5)</f>
        <v>138</v>
      </c>
      <c r="I13" s="34">
        <f>SUM(I5,'CAMPOS DE OTERO 2'!I5,'CAMPOS DE OTERO 3'!I5)</f>
        <v>23</v>
      </c>
      <c r="J13" s="32"/>
      <c r="K13" s="31" t="s">
        <v>16</v>
      </c>
      <c r="L13" s="31">
        <f>AVERAGE(L5,'CAMPOS DE OTERO 2'!L5,'CAMPOS DE OTERO 3'!L5)</f>
        <v>7.3666666666666671</v>
      </c>
      <c r="M13" s="32"/>
    </row>
    <row r="14" spans="1:13">
      <c r="A14" s="27"/>
      <c r="B14" s="68" t="s">
        <v>31</v>
      </c>
      <c r="C14" s="68">
        <v>10</v>
      </c>
      <c r="D14" s="68">
        <v>0</v>
      </c>
      <c r="E14" s="27"/>
      <c r="F14" s="68">
        <v>7</v>
      </c>
      <c r="G14" s="33" t="s">
        <v>18</v>
      </c>
      <c r="H14" s="34">
        <f>SUM(H6,'CAMPOS DE OTERO 2'!H6,'CAMPOS DE OTERO 3'!H6)</f>
        <v>118</v>
      </c>
      <c r="I14" s="34">
        <f>SUM(I6,'CAMPOS DE OTERO 2'!I6,'CAMPOS DE OTERO 3'!I6)</f>
        <v>14</v>
      </c>
      <c r="J14" s="32"/>
      <c r="K14" s="31" t="s">
        <v>18</v>
      </c>
      <c r="L14" s="31">
        <f>AVERAGE(L6,'CAMPOS DE OTERO 2'!L6,'CAMPOS DE OTERO 3'!L6)</f>
        <v>6.3</v>
      </c>
      <c r="M14" s="32"/>
    </row>
    <row r="15" spans="1:13">
      <c r="A15" s="27"/>
      <c r="B15" s="68" t="s">
        <v>32</v>
      </c>
      <c r="C15" s="68">
        <v>0</v>
      </c>
      <c r="D15" s="68">
        <v>0</v>
      </c>
      <c r="E15" s="27"/>
      <c r="F15" s="68">
        <v>6</v>
      </c>
      <c r="G15" s="33" t="s">
        <v>20</v>
      </c>
      <c r="H15" s="34">
        <f>SUM(H7,'CAMPOS DE OTERO 2'!H7,'CAMPOS DE OTERO 3'!H7)</f>
        <v>194</v>
      </c>
      <c r="I15" s="34">
        <f>SUM(I7,'CAMPOS DE OTERO 2'!I7,'CAMPOS DE OTERO 3'!I7)</f>
        <v>12</v>
      </c>
      <c r="J15" s="32"/>
      <c r="K15" s="31" t="s">
        <v>20</v>
      </c>
      <c r="L15" s="31">
        <f>AVERAGE(L7,'CAMPOS DE OTERO 2'!L7,'CAMPOS DE OTERO 3'!L7)</f>
        <v>7.5999999999999988</v>
      </c>
      <c r="M15" s="32"/>
    </row>
    <row r="16" spans="1:13">
      <c r="A16" s="27"/>
      <c r="B16" s="68" t="s">
        <v>33</v>
      </c>
      <c r="C16" s="68">
        <v>0</v>
      </c>
      <c r="D16" s="68">
        <v>3</v>
      </c>
      <c r="E16" s="27"/>
      <c r="F16" s="68">
        <v>7</v>
      </c>
      <c r="G16" s="33" t="s">
        <v>22</v>
      </c>
      <c r="H16" s="34">
        <f>SUM(H8,'CAMPOS DE OTERO 2'!H8,'CAMPOS DE OTERO 3'!H8)</f>
        <v>46</v>
      </c>
      <c r="I16" s="34">
        <f>SUM(I8,'CAMPOS DE OTERO 2'!I8,'CAMPOS DE OTERO 3'!I8)</f>
        <v>0</v>
      </c>
      <c r="J16" s="32"/>
      <c r="K16" s="31" t="s">
        <v>22</v>
      </c>
      <c r="L16" s="31">
        <f>AVERAGE(L8,'CAMPOS DE OTERO 2'!L8,'CAMPOS DE OTERO 3'!L8)</f>
        <v>4.4851851851851849</v>
      </c>
      <c r="M16" s="32"/>
    </row>
    <row r="17" spans="1:13">
      <c r="A17" s="27"/>
      <c r="B17" s="68" t="s">
        <v>34</v>
      </c>
      <c r="C17" s="68">
        <v>4</v>
      </c>
      <c r="D17" s="68">
        <v>1</v>
      </c>
      <c r="E17" s="27"/>
      <c r="F17" s="68">
        <v>6</v>
      </c>
      <c r="G17" s="35" t="s">
        <v>35</v>
      </c>
      <c r="H17" s="34">
        <f>SUM(H12:H16)</f>
        <v>546</v>
      </c>
      <c r="I17" s="34">
        <f>SUM(I12:I16)</f>
        <v>64</v>
      </c>
      <c r="J17" s="26"/>
      <c r="K17" s="26"/>
      <c r="L17" s="26"/>
      <c r="M17" s="26"/>
    </row>
    <row r="18" spans="1:13" ht="12.75" customHeight="1">
      <c r="A18" s="27"/>
      <c r="B18" s="68" t="s">
        <v>36</v>
      </c>
      <c r="C18" s="68">
        <v>3</v>
      </c>
      <c r="D18" s="68">
        <v>2</v>
      </c>
      <c r="E18" s="27"/>
      <c r="F18" s="68">
        <v>6</v>
      </c>
      <c r="G18" s="10" t="s">
        <v>37</v>
      </c>
      <c r="H18" s="10"/>
      <c r="I18" s="10"/>
      <c r="J18" s="26"/>
      <c r="K18" s="26"/>
      <c r="L18" s="26"/>
      <c r="M18" s="26"/>
    </row>
    <row r="19" spans="1:13" ht="12.75" customHeight="1">
      <c r="A19" s="27"/>
      <c r="B19" s="68" t="s">
        <v>38</v>
      </c>
      <c r="C19" s="68">
        <v>2</v>
      </c>
      <c r="D19" s="68">
        <v>0</v>
      </c>
      <c r="E19" s="27"/>
      <c r="F19" s="68">
        <v>6</v>
      </c>
      <c r="G19" s="10" t="s">
        <v>39</v>
      </c>
      <c r="H19" s="10"/>
      <c r="I19" s="10"/>
      <c r="J19" s="26"/>
      <c r="K19" s="26"/>
      <c r="L19" s="26"/>
      <c r="M19" s="26"/>
    </row>
    <row r="20" spans="1:13" ht="35.25" customHeight="1">
      <c r="A20" s="36"/>
      <c r="B20" s="70" t="s">
        <v>40</v>
      </c>
      <c r="C20" s="70">
        <v>2</v>
      </c>
      <c r="D20" s="70">
        <v>5</v>
      </c>
      <c r="E20" s="36"/>
      <c r="F20" s="70">
        <v>20</v>
      </c>
      <c r="G20" s="37"/>
      <c r="H20" s="9" t="s">
        <v>41</v>
      </c>
      <c r="I20" s="9"/>
      <c r="J20" s="8" t="s">
        <v>42</v>
      </c>
      <c r="K20" s="8"/>
      <c r="L20" s="38" t="s">
        <v>43</v>
      </c>
      <c r="M20" s="38" t="s">
        <v>44</v>
      </c>
    </row>
    <row r="21" spans="1:13" ht="24">
      <c r="A21" s="27"/>
      <c r="B21" s="68" t="s">
        <v>45</v>
      </c>
      <c r="C21" s="68">
        <v>1</v>
      </c>
      <c r="D21" s="68">
        <v>0</v>
      </c>
      <c r="E21" s="27"/>
      <c r="F21" s="68">
        <v>8</v>
      </c>
      <c r="G21" s="39" t="s">
        <v>8</v>
      </c>
      <c r="H21" s="7">
        <f>15*10</f>
        <v>150</v>
      </c>
      <c r="I21" s="7"/>
      <c r="J21" s="6">
        <f>SUM(H21,'CAMPOS DE OTERO 2'!H21,'CAMPOS DE OTERO 3'!H21)</f>
        <v>450</v>
      </c>
      <c r="K21" s="6"/>
      <c r="L21" s="40">
        <f t="shared" ref="L21:L26" si="0">(H12/J21)*100</f>
        <v>11.111111111111111</v>
      </c>
      <c r="M21" s="40">
        <f t="shared" ref="M21:M26" si="1">(I12/J21)*100</f>
        <v>3.3333333333333335</v>
      </c>
    </row>
    <row r="22" spans="1:13">
      <c r="A22" s="27"/>
      <c r="B22" s="68" t="s">
        <v>46</v>
      </c>
      <c r="C22" s="68">
        <v>2</v>
      </c>
      <c r="D22" s="68">
        <v>0</v>
      </c>
      <c r="E22" s="27" t="s">
        <v>47</v>
      </c>
      <c r="F22" s="68">
        <v>7</v>
      </c>
      <c r="G22" s="39" t="s">
        <v>16</v>
      </c>
      <c r="H22" s="7">
        <f>15*10</f>
        <v>150</v>
      </c>
      <c r="I22" s="7"/>
      <c r="J22" s="6">
        <f>SUM(H22,'CAMPOS DE OTERO 2'!H22,'CAMPOS DE OTERO 3'!H22)</f>
        <v>450</v>
      </c>
      <c r="K22" s="6"/>
      <c r="L22" s="40">
        <f t="shared" si="0"/>
        <v>30.666666666666664</v>
      </c>
      <c r="M22" s="40">
        <f t="shared" si="1"/>
        <v>5.1111111111111116</v>
      </c>
    </row>
    <row r="23" spans="1:13">
      <c r="A23" s="27" t="s">
        <v>18</v>
      </c>
      <c r="B23" s="68" t="s">
        <v>48</v>
      </c>
      <c r="C23" s="68">
        <v>4</v>
      </c>
      <c r="D23" s="68">
        <v>1</v>
      </c>
      <c r="E23" s="68"/>
      <c r="F23" s="68">
        <v>10</v>
      </c>
      <c r="G23" s="39" t="s">
        <v>18</v>
      </c>
      <c r="H23" s="7">
        <f>15*10</f>
        <v>150</v>
      </c>
      <c r="I23" s="7"/>
      <c r="J23" s="6">
        <f>SUM(H23,'CAMPOS DE OTERO 2'!H23,'CAMPOS DE OTERO 3'!H23)</f>
        <v>450</v>
      </c>
      <c r="K23" s="6"/>
      <c r="L23" s="40">
        <f t="shared" si="0"/>
        <v>26.222222222222225</v>
      </c>
      <c r="M23" s="40">
        <f t="shared" si="1"/>
        <v>3.1111111111111112</v>
      </c>
    </row>
    <row r="24" spans="1:13">
      <c r="A24" s="27"/>
      <c r="B24" s="68" t="s">
        <v>49</v>
      </c>
      <c r="C24" s="68">
        <v>5</v>
      </c>
      <c r="D24" s="68">
        <v>0</v>
      </c>
      <c r="E24" s="68"/>
      <c r="F24" s="68">
        <v>6</v>
      </c>
      <c r="G24" s="39" t="s">
        <v>20</v>
      </c>
      <c r="H24" s="7">
        <f>15*10</f>
        <v>150</v>
      </c>
      <c r="I24" s="7"/>
      <c r="J24" s="6">
        <f>SUM(H24,'CAMPOS DE OTERO 2'!H24,'CAMPOS DE OTERO 3'!H24)</f>
        <v>450</v>
      </c>
      <c r="K24" s="6"/>
      <c r="L24" s="40">
        <f t="shared" si="0"/>
        <v>43.111111111111114</v>
      </c>
      <c r="M24" s="40">
        <f t="shared" si="1"/>
        <v>2.666666666666667</v>
      </c>
    </row>
    <row r="25" spans="1:13">
      <c r="A25" s="27"/>
      <c r="B25" s="68" t="s">
        <v>50</v>
      </c>
      <c r="C25" s="68">
        <v>2</v>
      </c>
      <c r="D25" s="68">
        <v>1</v>
      </c>
      <c r="E25" s="68"/>
      <c r="F25" s="68">
        <v>6</v>
      </c>
      <c r="G25" s="39" t="s">
        <v>22</v>
      </c>
      <c r="H25" s="7">
        <f>15*10</f>
        <v>150</v>
      </c>
      <c r="I25" s="7"/>
      <c r="J25" s="6">
        <f>SUM(H25,'CAMPOS DE OTERO 2'!H25,'CAMPOS DE OTERO 3'!H25)</f>
        <v>450</v>
      </c>
      <c r="K25" s="6"/>
      <c r="L25" s="40">
        <f t="shared" si="0"/>
        <v>10.222222222222223</v>
      </c>
      <c r="M25" s="40">
        <f t="shared" si="1"/>
        <v>0</v>
      </c>
    </row>
    <row r="26" spans="1:13">
      <c r="A26" s="27"/>
      <c r="B26" s="68" t="s">
        <v>51</v>
      </c>
      <c r="C26" s="68">
        <v>4</v>
      </c>
      <c r="D26" s="68">
        <v>1</v>
      </c>
      <c r="E26" s="68"/>
      <c r="F26" s="68">
        <v>10</v>
      </c>
      <c r="G26" s="41" t="s">
        <v>35</v>
      </c>
      <c r="H26" s="7">
        <f>SUM(H21:H25)</f>
        <v>750</v>
      </c>
      <c r="I26" s="7"/>
      <c r="J26" s="5">
        <f>SUM(H26,'CAMPOS DE OTERO 2'!H26,'CAMPOS DE OTERO 3'!H26)</f>
        <v>2250</v>
      </c>
      <c r="K26" s="5"/>
      <c r="L26" s="38">
        <f t="shared" si="0"/>
        <v>24.266666666666666</v>
      </c>
      <c r="M26" s="38">
        <f t="shared" si="1"/>
        <v>2.8444444444444446</v>
      </c>
    </row>
    <row r="27" spans="1:13">
      <c r="A27" s="27"/>
      <c r="B27" s="68" t="s">
        <v>52</v>
      </c>
      <c r="C27" s="68">
        <v>1</v>
      </c>
      <c r="D27" s="68">
        <v>0</v>
      </c>
      <c r="E27" s="68"/>
      <c r="F27" s="68">
        <v>4</v>
      </c>
      <c r="G27" s="22"/>
      <c r="H27" s="26"/>
      <c r="I27" s="26"/>
      <c r="J27" s="26"/>
      <c r="K27" s="26"/>
      <c r="L27" s="26"/>
      <c r="M27" s="26"/>
    </row>
    <row r="28" spans="1:13" ht="12.75" customHeight="1">
      <c r="A28" s="27"/>
      <c r="B28" s="68" t="s">
        <v>53</v>
      </c>
      <c r="C28" s="68">
        <v>1</v>
      </c>
      <c r="D28" s="68">
        <v>0</v>
      </c>
      <c r="E28" s="68"/>
      <c r="F28" s="68">
        <v>6</v>
      </c>
      <c r="G28" s="4" t="s">
        <v>54</v>
      </c>
      <c r="H28" s="4"/>
      <c r="I28" s="4"/>
      <c r="J28" s="4"/>
      <c r="K28" s="4"/>
      <c r="L28" s="4"/>
      <c r="M28" s="4"/>
    </row>
    <row r="29" spans="1:13" ht="46.5" customHeight="1">
      <c r="A29" s="36"/>
      <c r="B29" s="70" t="s">
        <v>55</v>
      </c>
      <c r="C29" s="70">
        <v>7</v>
      </c>
      <c r="D29" s="70">
        <v>0</v>
      </c>
      <c r="E29" s="70"/>
      <c r="F29" s="70">
        <v>6</v>
      </c>
      <c r="G29" s="42"/>
      <c r="H29" s="43" t="s">
        <v>56</v>
      </c>
      <c r="I29" s="43" t="s">
        <v>57</v>
      </c>
      <c r="J29" s="3" t="s">
        <v>42</v>
      </c>
      <c r="K29" s="3"/>
      <c r="L29" s="44" t="s">
        <v>43</v>
      </c>
      <c r="M29" s="44" t="s">
        <v>44</v>
      </c>
    </row>
    <row r="30" spans="1:13" ht="24">
      <c r="A30" s="27"/>
      <c r="B30" s="68" t="s">
        <v>58</v>
      </c>
      <c r="C30" s="68">
        <v>0</v>
      </c>
      <c r="D30" s="68">
        <v>0</v>
      </c>
      <c r="E30" s="68"/>
      <c r="F30" s="68">
        <v>4</v>
      </c>
      <c r="G30" s="33" t="s">
        <v>8</v>
      </c>
      <c r="H30" s="24">
        <f>SUM(H12,'BÉRCHULES 1'!H12)</f>
        <v>72</v>
      </c>
      <c r="I30" s="29">
        <f>SUM(I12,'BÉRCHULES 1'!I12)</f>
        <v>19</v>
      </c>
      <c r="J30" s="2">
        <f>SUM(J21,'BÉRCHULES 1'!J21)</f>
        <v>750</v>
      </c>
      <c r="K30" s="2"/>
      <c r="L30" s="25">
        <f t="shared" ref="L30:L35" si="2">(H30/J30)*100</f>
        <v>9.6</v>
      </c>
      <c r="M30" s="25">
        <f t="shared" ref="M30:M35" si="3">(I30/J30)*100</f>
        <v>2.5333333333333332</v>
      </c>
    </row>
    <row r="31" spans="1:13">
      <c r="A31" s="27"/>
      <c r="B31" s="68" t="s">
        <v>59</v>
      </c>
      <c r="C31" s="68">
        <v>0</v>
      </c>
      <c r="D31" s="68">
        <v>0</v>
      </c>
      <c r="E31" s="68"/>
      <c r="F31" s="68">
        <v>4</v>
      </c>
      <c r="G31" s="33" t="s">
        <v>16</v>
      </c>
      <c r="H31" s="24">
        <f>SUM(H13,'BÉRCHULES 1'!H13)</f>
        <v>180</v>
      </c>
      <c r="I31" s="29">
        <f>SUM(I13,'BÉRCHULES 1'!I13)</f>
        <v>31</v>
      </c>
      <c r="J31" s="2">
        <f>SUM(J22,'BÉRCHULES 1'!J22)</f>
        <v>750</v>
      </c>
      <c r="K31" s="2"/>
      <c r="L31" s="25">
        <f t="shared" si="2"/>
        <v>24</v>
      </c>
      <c r="M31" s="25">
        <f t="shared" si="3"/>
        <v>4.1333333333333329</v>
      </c>
    </row>
    <row r="32" spans="1:13">
      <c r="A32" s="27"/>
      <c r="B32" s="68" t="s">
        <v>60</v>
      </c>
      <c r="C32" s="68">
        <v>4</v>
      </c>
      <c r="D32" s="68">
        <v>0</v>
      </c>
      <c r="E32" s="68"/>
      <c r="F32" s="68">
        <v>18</v>
      </c>
      <c r="G32" s="33" t="s">
        <v>18</v>
      </c>
      <c r="H32" s="29">
        <f>H14</f>
        <v>118</v>
      </c>
      <c r="I32" s="29">
        <f>I14</f>
        <v>14</v>
      </c>
      <c r="J32" s="2">
        <f>J23</f>
        <v>450</v>
      </c>
      <c r="K32" s="2"/>
      <c r="L32" s="25">
        <f t="shared" si="2"/>
        <v>26.222222222222225</v>
      </c>
      <c r="M32" s="25">
        <f t="shared" si="3"/>
        <v>3.1111111111111112</v>
      </c>
    </row>
    <row r="33" spans="1:13">
      <c r="A33" s="27" t="s">
        <v>20</v>
      </c>
      <c r="B33" s="68" t="s">
        <v>61</v>
      </c>
      <c r="C33" s="68">
        <v>1</v>
      </c>
      <c r="D33" s="68">
        <v>0</v>
      </c>
      <c r="E33" s="68"/>
      <c r="F33" s="68">
        <v>4</v>
      </c>
      <c r="G33" s="33" t="s">
        <v>20</v>
      </c>
      <c r="H33" s="29">
        <f>H15</f>
        <v>194</v>
      </c>
      <c r="I33" s="29">
        <f>I15</f>
        <v>12</v>
      </c>
      <c r="J33" s="2">
        <f>J24</f>
        <v>450</v>
      </c>
      <c r="K33" s="2"/>
      <c r="L33" s="25">
        <f t="shared" si="2"/>
        <v>43.111111111111114</v>
      </c>
      <c r="M33" s="25">
        <f t="shared" si="3"/>
        <v>2.666666666666667</v>
      </c>
    </row>
    <row r="34" spans="1:13">
      <c r="A34" s="27"/>
      <c r="B34" s="68" t="s">
        <v>62</v>
      </c>
      <c r="C34" s="68">
        <v>2</v>
      </c>
      <c r="D34" s="68">
        <v>8</v>
      </c>
      <c r="E34" s="68"/>
      <c r="F34" s="68">
        <v>8</v>
      </c>
      <c r="G34" s="33" t="s">
        <v>22</v>
      </c>
      <c r="H34" s="24">
        <f>SUM(H16,'BÉRCHULES 1'!H14)</f>
        <v>69</v>
      </c>
      <c r="I34" s="29">
        <f>SUM(I16,'BÉRCHULES 1'!I14)</f>
        <v>0</v>
      </c>
      <c r="J34" s="2">
        <f>SUM(J25,'BÉRCHULES 1'!J23)</f>
        <v>750</v>
      </c>
      <c r="K34" s="2"/>
      <c r="L34" s="25">
        <f t="shared" si="2"/>
        <v>9.1999999999999993</v>
      </c>
      <c r="M34" s="25">
        <f t="shared" si="3"/>
        <v>0</v>
      </c>
    </row>
    <row r="35" spans="1:13">
      <c r="A35" s="27"/>
      <c r="B35" s="68" t="s">
        <v>63</v>
      </c>
      <c r="C35" s="68">
        <v>3</v>
      </c>
      <c r="D35" s="68">
        <v>0</v>
      </c>
      <c r="E35" s="68"/>
      <c r="F35" s="68">
        <v>8</v>
      </c>
      <c r="G35" s="35" t="s">
        <v>35</v>
      </c>
      <c r="H35" s="24">
        <f>SUM(H30:H34)</f>
        <v>633</v>
      </c>
      <c r="I35" s="29">
        <f>SUM(I30:I34)</f>
        <v>76</v>
      </c>
      <c r="J35" s="1">
        <f>SUM(J30:J34)</f>
        <v>3150</v>
      </c>
      <c r="K35" s="1"/>
      <c r="L35" s="25">
        <f t="shared" si="2"/>
        <v>20.095238095238095</v>
      </c>
      <c r="M35" s="25">
        <f t="shared" si="3"/>
        <v>2.412698412698413</v>
      </c>
    </row>
    <row r="36" spans="1:13">
      <c r="A36" s="27"/>
      <c r="B36" s="68" t="s">
        <v>64</v>
      </c>
      <c r="C36" s="68">
        <v>2</v>
      </c>
      <c r="D36" s="68">
        <v>0</v>
      </c>
      <c r="E36" s="68"/>
      <c r="F36" s="68">
        <v>8</v>
      </c>
      <c r="G36" s="22"/>
      <c r="H36" s="26"/>
      <c r="I36" s="26"/>
      <c r="J36" s="26"/>
      <c r="K36" s="26"/>
      <c r="L36" s="26"/>
      <c r="M36" s="26"/>
    </row>
    <row r="37" spans="1:13">
      <c r="A37" s="27"/>
      <c r="B37" s="68" t="s">
        <v>65</v>
      </c>
      <c r="C37" s="68">
        <v>2</v>
      </c>
      <c r="D37" s="68">
        <v>0</v>
      </c>
      <c r="E37" s="68"/>
      <c r="F37" s="68">
        <v>6</v>
      </c>
      <c r="H37" s="45"/>
      <c r="I37" s="45"/>
      <c r="J37" s="45"/>
      <c r="K37" s="45"/>
      <c r="L37" s="45"/>
      <c r="M37" s="45"/>
    </row>
    <row r="38" spans="1:13">
      <c r="A38" s="27"/>
      <c r="B38" s="68" t="s">
        <v>66</v>
      </c>
      <c r="C38" s="68">
        <v>1</v>
      </c>
      <c r="D38" s="68">
        <v>1</v>
      </c>
      <c r="E38" s="68"/>
      <c r="F38" s="68">
        <v>12</v>
      </c>
      <c r="H38" s="45"/>
      <c r="I38" s="45"/>
      <c r="J38" s="45"/>
      <c r="K38" s="45"/>
      <c r="L38" s="45"/>
      <c r="M38" s="45"/>
    </row>
    <row r="39" spans="1:13">
      <c r="A39" s="27"/>
      <c r="B39" s="68" t="s">
        <v>67</v>
      </c>
      <c r="C39" s="68">
        <v>6</v>
      </c>
      <c r="D39" s="68">
        <v>0</v>
      </c>
      <c r="E39" s="68"/>
      <c r="F39" s="68">
        <v>6</v>
      </c>
      <c r="H39" s="45"/>
      <c r="I39" s="45"/>
      <c r="J39" s="45"/>
      <c r="K39" s="45"/>
      <c r="L39" s="45"/>
      <c r="M39" s="45"/>
    </row>
    <row r="40" spans="1:13">
      <c r="A40" s="27"/>
      <c r="B40" s="68" t="s">
        <v>68</v>
      </c>
      <c r="C40" s="68">
        <v>5</v>
      </c>
      <c r="D40" s="68">
        <v>0</v>
      </c>
      <c r="E40" s="68"/>
      <c r="F40" s="68">
        <v>7</v>
      </c>
      <c r="H40" s="45"/>
      <c r="I40" s="45"/>
      <c r="J40" s="45"/>
      <c r="K40" s="45"/>
      <c r="L40" s="45"/>
      <c r="M40" s="45"/>
    </row>
    <row r="41" spans="1:13">
      <c r="A41" s="27"/>
      <c r="B41" s="68" t="s">
        <v>69</v>
      </c>
      <c r="C41" s="68">
        <v>1</v>
      </c>
      <c r="D41" s="68">
        <v>0</v>
      </c>
      <c r="E41" s="68"/>
      <c r="F41" s="68">
        <v>4</v>
      </c>
      <c r="H41" s="45"/>
      <c r="I41" s="45"/>
      <c r="J41" s="45"/>
      <c r="K41" s="45"/>
      <c r="L41" s="45"/>
      <c r="M41" s="45"/>
    </row>
    <row r="42" spans="1:13">
      <c r="A42" s="27"/>
      <c r="B42" s="68" t="s">
        <v>70</v>
      </c>
      <c r="C42" s="68">
        <v>3</v>
      </c>
      <c r="D42" s="68">
        <v>1</v>
      </c>
      <c r="E42" s="68"/>
      <c r="F42" s="68">
        <v>7</v>
      </c>
      <c r="H42" s="45"/>
      <c r="I42" s="45"/>
      <c r="J42" s="45"/>
      <c r="K42" s="45"/>
      <c r="L42" s="45"/>
      <c r="M42" s="45"/>
    </row>
    <row r="43" spans="1:13">
      <c r="A43" s="27" t="s">
        <v>22</v>
      </c>
      <c r="B43" s="68" t="s">
        <v>71</v>
      </c>
      <c r="C43" s="68">
        <v>0</v>
      </c>
      <c r="D43" s="68">
        <v>0</v>
      </c>
      <c r="E43" s="68"/>
      <c r="F43" s="68">
        <v>4</v>
      </c>
      <c r="H43" s="45"/>
      <c r="I43" s="45"/>
      <c r="J43" s="45"/>
      <c r="K43" s="45"/>
      <c r="L43" s="45"/>
      <c r="M43" s="45"/>
    </row>
    <row r="44" spans="1:13">
      <c r="A44" s="27"/>
      <c r="B44" s="68" t="s">
        <v>72</v>
      </c>
      <c r="C44" s="68">
        <v>1</v>
      </c>
      <c r="D44" s="68">
        <v>0</v>
      </c>
      <c r="E44" s="68" t="s">
        <v>73</v>
      </c>
      <c r="F44" s="68">
        <v>6</v>
      </c>
      <c r="H44" s="45"/>
      <c r="I44" s="45"/>
      <c r="J44" s="45"/>
      <c r="K44" s="45"/>
      <c r="L44" s="45"/>
      <c r="M44" s="45"/>
    </row>
    <row r="45" spans="1:13">
      <c r="A45" s="27"/>
      <c r="B45" s="68" t="s">
        <v>74</v>
      </c>
      <c r="C45" s="68">
        <v>0</v>
      </c>
      <c r="D45" s="68">
        <v>0</v>
      </c>
      <c r="E45" s="68"/>
      <c r="F45" s="68">
        <v>4</v>
      </c>
      <c r="H45" s="45"/>
      <c r="I45" s="45"/>
      <c r="J45" s="45"/>
      <c r="K45" s="45"/>
      <c r="L45" s="45"/>
      <c r="M45" s="45"/>
    </row>
    <row r="46" spans="1:13">
      <c r="A46" s="27"/>
      <c r="B46" s="68" t="s">
        <v>75</v>
      </c>
      <c r="C46" s="68">
        <v>1</v>
      </c>
      <c r="D46" s="68">
        <v>0</v>
      </c>
      <c r="E46" s="68"/>
      <c r="F46" s="68">
        <v>4</v>
      </c>
      <c r="H46" s="45"/>
      <c r="I46" s="45"/>
      <c r="J46" s="45"/>
      <c r="K46" s="45"/>
      <c r="L46" s="45"/>
      <c r="M46" s="45"/>
    </row>
    <row r="47" spans="1:13">
      <c r="A47" s="27"/>
      <c r="B47" s="68" t="s">
        <v>76</v>
      </c>
      <c r="C47" s="68">
        <v>0</v>
      </c>
      <c r="D47" s="68">
        <v>0</v>
      </c>
      <c r="E47" s="68"/>
      <c r="F47" s="68">
        <v>5</v>
      </c>
      <c r="H47" s="45"/>
      <c r="I47" s="45"/>
      <c r="J47" s="45"/>
      <c r="K47" s="45"/>
      <c r="L47" s="45"/>
      <c r="M47" s="45"/>
    </row>
    <row r="48" spans="1:13">
      <c r="A48" s="27"/>
      <c r="B48" s="68" t="s">
        <v>77</v>
      </c>
      <c r="C48" s="68">
        <v>1</v>
      </c>
      <c r="D48" s="68">
        <v>0</v>
      </c>
      <c r="E48" s="68"/>
      <c r="F48" s="68">
        <v>6</v>
      </c>
      <c r="H48" s="45"/>
      <c r="I48" s="45"/>
      <c r="J48" s="45"/>
      <c r="K48" s="45"/>
      <c r="L48" s="45"/>
      <c r="M48" s="45"/>
    </row>
    <row r="49" spans="1:13">
      <c r="A49" s="27"/>
      <c r="B49" s="68" t="s">
        <v>78</v>
      </c>
      <c r="C49" s="68">
        <v>4</v>
      </c>
      <c r="D49" s="68">
        <v>0</v>
      </c>
      <c r="E49" s="68"/>
      <c r="F49" s="68">
        <v>4</v>
      </c>
      <c r="H49" s="45"/>
      <c r="I49" s="45"/>
      <c r="J49" s="45"/>
      <c r="K49" s="45"/>
      <c r="L49" s="45"/>
      <c r="M49" s="45"/>
    </row>
    <row r="50" spans="1:13">
      <c r="A50" s="27"/>
      <c r="B50" s="68" t="s">
        <v>79</v>
      </c>
      <c r="C50" s="68">
        <v>0</v>
      </c>
      <c r="D50" s="68">
        <v>0</v>
      </c>
      <c r="E50" s="68"/>
      <c r="F50" s="68">
        <v>2</v>
      </c>
      <c r="H50" s="45"/>
      <c r="I50" s="45"/>
      <c r="J50" s="45"/>
      <c r="K50" s="45"/>
      <c r="L50" s="45"/>
      <c r="M50" s="45"/>
    </row>
    <row r="51" spans="1:13">
      <c r="A51" s="27"/>
      <c r="B51" s="68" t="s">
        <v>80</v>
      </c>
      <c r="C51" s="68">
        <v>0</v>
      </c>
      <c r="D51" s="68">
        <v>0</v>
      </c>
      <c r="E51" s="68" t="s">
        <v>10</v>
      </c>
      <c r="F51" s="68">
        <v>8</v>
      </c>
      <c r="H51" s="45"/>
      <c r="I51" s="45"/>
      <c r="J51" s="45"/>
      <c r="K51" s="45"/>
      <c r="L51" s="45"/>
      <c r="M51" s="45"/>
    </row>
    <row r="52" spans="1:13">
      <c r="A52" s="27"/>
      <c r="B52" s="68" t="s">
        <v>81</v>
      </c>
      <c r="C52" s="68">
        <v>1</v>
      </c>
      <c r="D52" s="68">
        <v>0</v>
      </c>
      <c r="E52" s="68" t="s">
        <v>10</v>
      </c>
      <c r="F52" s="68">
        <v>6</v>
      </c>
    </row>
  </sheetData>
  <mergeCells count="30">
    <mergeCell ref="J33:K33"/>
    <mergeCell ref="J34:K34"/>
    <mergeCell ref="J35:K35"/>
    <mergeCell ref="G28:M28"/>
    <mergeCell ref="J29:K29"/>
    <mergeCell ref="J30:K30"/>
    <mergeCell ref="J31:K31"/>
    <mergeCell ref="J32:K32"/>
    <mergeCell ref="H24:I24"/>
    <mergeCell ref="J24:K24"/>
    <mergeCell ref="H25:I25"/>
    <mergeCell ref="J25:K25"/>
    <mergeCell ref="H26:I26"/>
    <mergeCell ref="J26:K26"/>
    <mergeCell ref="H21:I21"/>
    <mergeCell ref="J21:K21"/>
    <mergeCell ref="H22:I22"/>
    <mergeCell ref="J22:K22"/>
    <mergeCell ref="H23:I23"/>
    <mergeCell ref="J23:K23"/>
    <mergeCell ref="K11:L11"/>
    <mergeCell ref="G18:I18"/>
    <mergeCell ref="G19:I19"/>
    <mergeCell ref="H20:I20"/>
    <mergeCell ref="J20:K20"/>
    <mergeCell ref="C1:D1"/>
    <mergeCell ref="H2:I2"/>
    <mergeCell ref="K3:L3"/>
    <mergeCell ref="G9:L9"/>
    <mergeCell ref="H10:I10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6" zoomScale="150" zoomScaleNormal="150" zoomScalePageLayoutView="150" workbookViewId="0">
      <selection activeCell="I52" sqref="I52"/>
    </sheetView>
  </sheetViews>
  <sheetFormatPr baseColWidth="10" defaultColWidth="8.83203125" defaultRowHeight="12" x14ac:dyDescent="0"/>
  <cols>
    <col min="9" max="9" width="19.5" customWidth="1"/>
    <col min="12" max="12" width="13.1640625" customWidth="1"/>
  </cols>
  <sheetData>
    <row r="1" spans="1:12">
      <c r="A1" s="21"/>
      <c r="B1" s="21"/>
      <c r="C1" s="14" t="s">
        <v>0</v>
      </c>
      <c r="D1" s="14"/>
      <c r="E1" s="21"/>
      <c r="F1" s="21"/>
    </row>
    <row r="2" spans="1:12">
      <c r="A2" s="21" t="s">
        <v>1</v>
      </c>
      <c r="B2" s="21" t="s">
        <v>2</v>
      </c>
      <c r="C2" s="23" t="s">
        <v>3</v>
      </c>
      <c r="D2" s="23" t="s">
        <v>4</v>
      </c>
      <c r="E2" s="21" t="s">
        <v>5</v>
      </c>
      <c r="F2" s="21" t="s">
        <v>6</v>
      </c>
      <c r="G2" s="27"/>
      <c r="H2" s="20" t="s">
        <v>82</v>
      </c>
      <c r="I2" s="20"/>
    </row>
    <row r="3" spans="1:12">
      <c r="A3" s="27" t="s">
        <v>8</v>
      </c>
      <c r="B3" s="68" t="s">
        <v>83</v>
      </c>
      <c r="C3" s="68">
        <v>2</v>
      </c>
      <c r="D3" s="68">
        <v>2</v>
      </c>
      <c r="E3" s="68" t="s">
        <v>10</v>
      </c>
      <c r="F3" s="69">
        <v>18</v>
      </c>
      <c r="G3" s="27"/>
      <c r="H3" s="27" t="s">
        <v>11</v>
      </c>
      <c r="I3" s="27" t="s">
        <v>12</v>
      </c>
      <c r="K3" s="20" t="s">
        <v>84</v>
      </c>
      <c r="L3" s="20"/>
    </row>
    <row r="4" spans="1:12">
      <c r="A4" s="27"/>
      <c r="B4" s="68" t="s">
        <v>85</v>
      </c>
      <c r="C4" s="68">
        <v>0</v>
      </c>
      <c r="D4" s="68">
        <v>0</v>
      </c>
      <c r="E4" s="68" t="s">
        <v>86</v>
      </c>
      <c r="F4" s="68">
        <v>8</v>
      </c>
      <c r="G4" s="27" t="s">
        <v>8</v>
      </c>
      <c r="H4" s="27">
        <f>SUM(C3:C12)</f>
        <v>8</v>
      </c>
      <c r="I4" s="27">
        <f>SUM(D3:D12)</f>
        <v>4</v>
      </c>
      <c r="K4" s="27" t="s">
        <v>8</v>
      </c>
      <c r="L4" s="27">
        <f>AVERAGE(F3:F12)</f>
        <v>19.5</v>
      </c>
    </row>
    <row r="5" spans="1:12">
      <c r="A5" s="27"/>
      <c r="B5" s="68" t="s">
        <v>87</v>
      </c>
      <c r="C5" s="68">
        <v>1</v>
      </c>
      <c r="D5" s="68">
        <v>2</v>
      </c>
      <c r="E5" s="68" t="s">
        <v>10</v>
      </c>
      <c r="F5" s="68">
        <v>41</v>
      </c>
      <c r="G5" s="27" t="s">
        <v>16</v>
      </c>
      <c r="H5" s="27">
        <f>SUM(C13:C22)</f>
        <v>67</v>
      </c>
      <c r="I5" s="27">
        <f>SUM(D13:D22)</f>
        <v>8</v>
      </c>
      <c r="K5" s="27" t="s">
        <v>16</v>
      </c>
      <c r="L5" s="27">
        <f>AVERAGE(F13:F22)</f>
        <v>6.4</v>
      </c>
    </row>
    <row r="6" spans="1:12">
      <c r="A6" s="27"/>
      <c r="B6" s="68" t="s">
        <v>88</v>
      </c>
      <c r="C6" s="68">
        <v>0</v>
      </c>
      <c r="D6" s="68">
        <v>0</v>
      </c>
      <c r="E6" s="68" t="s">
        <v>86</v>
      </c>
      <c r="F6" s="68">
        <v>10</v>
      </c>
      <c r="G6" s="27" t="s">
        <v>18</v>
      </c>
      <c r="H6" s="27">
        <f>SUM(C23:C32)</f>
        <v>30</v>
      </c>
      <c r="I6" s="27">
        <f>SUM(D23:D32)</f>
        <v>1</v>
      </c>
      <c r="K6" s="27" t="s">
        <v>18</v>
      </c>
      <c r="L6" s="27">
        <f>AVERAGE(F23:F32)</f>
        <v>4.8</v>
      </c>
    </row>
    <row r="7" spans="1:12">
      <c r="A7" s="27"/>
      <c r="B7" s="68" t="s">
        <v>89</v>
      </c>
      <c r="C7" s="68">
        <v>0</v>
      </c>
      <c r="D7" s="68">
        <v>0</v>
      </c>
      <c r="E7" s="68" t="s">
        <v>86</v>
      </c>
      <c r="F7" s="68">
        <v>6</v>
      </c>
      <c r="G7" s="27" t="s">
        <v>20</v>
      </c>
      <c r="H7" s="27">
        <f>SUM(C33:C42)</f>
        <v>98</v>
      </c>
      <c r="I7" s="27">
        <f>SUM(D33:D42)</f>
        <v>2</v>
      </c>
      <c r="K7" s="27" t="s">
        <v>20</v>
      </c>
      <c r="L7" s="27">
        <f>AVERAGE(F33:F42)</f>
        <v>6.6</v>
      </c>
    </row>
    <row r="8" spans="1:12">
      <c r="A8" s="27"/>
      <c r="B8" s="68" t="s">
        <v>90</v>
      </c>
      <c r="C8" s="68">
        <v>0</v>
      </c>
      <c r="D8" s="68">
        <v>0</v>
      </c>
      <c r="E8" s="68" t="s">
        <v>10</v>
      </c>
      <c r="F8" s="68">
        <v>8</v>
      </c>
      <c r="G8" s="27" t="s">
        <v>22</v>
      </c>
      <c r="H8" s="27">
        <f>SUM(C43:C52)</f>
        <v>21</v>
      </c>
      <c r="I8" s="27">
        <f>SUM(D43:D52)</f>
        <v>0</v>
      </c>
      <c r="K8" s="27" t="s">
        <v>22</v>
      </c>
      <c r="L8" s="27">
        <f>AVERAGE(F43:F52)</f>
        <v>3.5555555555555554</v>
      </c>
    </row>
    <row r="9" spans="1:12">
      <c r="A9" s="27"/>
      <c r="B9" s="68" t="s">
        <v>91</v>
      </c>
      <c r="C9" s="68">
        <v>3</v>
      </c>
      <c r="D9" s="68">
        <v>0</v>
      </c>
      <c r="E9" s="68" t="s">
        <v>47</v>
      </c>
      <c r="F9" s="68">
        <v>11</v>
      </c>
      <c r="G9" s="46"/>
      <c r="H9" s="46"/>
      <c r="I9" s="46"/>
    </row>
    <row r="10" spans="1:12">
      <c r="A10" s="27"/>
      <c r="B10" s="68" t="s">
        <v>92</v>
      </c>
      <c r="C10" s="68">
        <v>2</v>
      </c>
      <c r="D10" s="68">
        <v>0</v>
      </c>
      <c r="E10" s="68" t="s">
        <v>10</v>
      </c>
      <c r="F10" s="68">
        <v>40</v>
      </c>
      <c r="G10" s="46"/>
      <c r="H10" s="46"/>
      <c r="I10" s="46"/>
    </row>
    <row r="11" spans="1:12">
      <c r="A11" s="27"/>
      <c r="B11" s="68" t="s">
        <v>93</v>
      </c>
      <c r="C11" s="68">
        <v>0</v>
      </c>
      <c r="D11" s="68">
        <v>0</v>
      </c>
      <c r="E11" s="68" t="s">
        <v>10</v>
      </c>
      <c r="F11" s="68">
        <v>41</v>
      </c>
    </row>
    <row r="12" spans="1:12">
      <c r="A12" s="27"/>
      <c r="B12" s="68" t="s">
        <v>94</v>
      </c>
      <c r="C12" s="68">
        <v>0</v>
      </c>
      <c r="D12" s="68">
        <v>0</v>
      </c>
      <c r="E12" s="68" t="s">
        <v>86</v>
      </c>
      <c r="F12" s="68">
        <v>12</v>
      </c>
    </row>
    <row r="13" spans="1:12">
      <c r="A13" s="27" t="s">
        <v>16</v>
      </c>
      <c r="B13" s="68" t="s">
        <v>95</v>
      </c>
      <c r="C13" s="68">
        <v>3</v>
      </c>
      <c r="D13" s="68">
        <v>0</v>
      </c>
      <c r="E13" s="68" t="s">
        <v>47</v>
      </c>
      <c r="F13" s="68">
        <v>4</v>
      </c>
    </row>
    <row r="14" spans="1:12">
      <c r="A14" s="27"/>
      <c r="B14" s="68" t="s">
        <v>96</v>
      </c>
      <c r="C14" s="68">
        <v>2</v>
      </c>
      <c r="D14" s="68">
        <v>5</v>
      </c>
      <c r="E14" s="68" t="s">
        <v>47</v>
      </c>
      <c r="F14" s="68">
        <v>7</v>
      </c>
    </row>
    <row r="15" spans="1:12">
      <c r="A15" s="27"/>
      <c r="B15" s="68" t="s">
        <v>97</v>
      </c>
      <c r="C15" s="68">
        <v>6</v>
      </c>
      <c r="D15" s="68">
        <v>0</v>
      </c>
      <c r="E15" s="68" t="s">
        <v>47</v>
      </c>
      <c r="F15" s="68">
        <v>6</v>
      </c>
    </row>
    <row r="16" spans="1:12">
      <c r="A16" s="27"/>
      <c r="B16" s="68" t="s">
        <v>98</v>
      </c>
      <c r="C16" s="68">
        <v>2</v>
      </c>
      <c r="D16" s="68">
        <v>1</v>
      </c>
      <c r="E16" s="68" t="s">
        <v>47</v>
      </c>
      <c r="F16" s="68">
        <v>8</v>
      </c>
    </row>
    <row r="17" spans="1:10">
      <c r="A17" s="27"/>
      <c r="B17" s="68" t="s">
        <v>99</v>
      </c>
      <c r="C17" s="68">
        <v>18</v>
      </c>
      <c r="D17" s="68">
        <v>0</v>
      </c>
      <c r="E17" s="68" t="s">
        <v>47</v>
      </c>
      <c r="F17" s="68">
        <v>8</v>
      </c>
    </row>
    <row r="18" spans="1:10">
      <c r="A18" s="27"/>
      <c r="B18" s="68" t="s">
        <v>100</v>
      </c>
      <c r="C18" s="68">
        <v>11</v>
      </c>
      <c r="D18" s="68">
        <v>2</v>
      </c>
      <c r="E18" s="68" t="s">
        <v>47</v>
      </c>
      <c r="F18" s="68">
        <v>8</v>
      </c>
    </row>
    <row r="19" spans="1:10">
      <c r="A19" s="27"/>
      <c r="B19" s="68" t="s">
        <v>101</v>
      </c>
      <c r="C19" s="68">
        <v>2</v>
      </c>
      <c r="D19" s="68">
        <v>0</v>
      </c>
      <c r="E19" s="68"/>
      <c r="F19" s="68">
        <v>4</v>
      </c>
      <c r="G19" s="46"/>
      <c r="H19" s="46"/>
      <c r="I19" s="46"/>
      <c r="J19" s="46"/>
    </row>
    <row r="20" spans="1:10" ht="23.75" customHeight="1">
      <c r="A20" s="27"/>
      <c r="B20" s="68" t="s">
        <v>102</v>
      </c>
      <c r="C20" s="68">
        <v>10</v>
      </c>
      <c r="D20" s="68">
        <v>0</v>
      </c>
      <c r="E20" s="68"/>
      <c r="F20" s="68">
        <v>11</v>
      </c>
      <c r="G20" s="47"/>
      <c r="H20" s="9" t="s">
        <v>103</v>
      </c>
      <c r="I20" s="9"/>
      <c r="J20" s="46"/>
    </row>
    <row r="21" spans="1:10">
      <c r="A21" s="27"/>
      <c r="B21" s="68" t="s">
        <v>104</v>
      </c>
      <c r="C21" s="68">
        <v>10</v>
      </c>
      <c r="D21" s="68">
        <v>0</v>
      </c>
      <c r="E21" s="68"/>
      <c r="F21" s="68">
        <v>4</v>
      </c>
      <c r="G21" s="47" t="s">
        <v>8</v>
      </c>
      <c r="H21" s="19">
        <f>15*10</f>
        <v>150</v>
      </c>
      <c r="I21" s="19"/>
      <c r="J21" s="46"/>
    </row>
    <row r="22" spans="1:10">
      <c r="A22" s="27"/>
      <c r="B22" s="68" t="s">
        <v>105</v>
      </c>
      <c r="C22" s="68">
        <v>3</v>
      </c>
      <c r="D22" s="68">
        <v>0</v>
      </c>
      <c r="E22" s="68" t="s">
        <v>47</v>
      </c>
      <c r="F22" s="68">
        <v>4</v>
      </c>
      <c r="G22" s="47" t="s">
        <v>16</v>
      </c>
      <c r="H22" s="19">
        <f>15*10</f>
        <v>150</v>
      </c>
      <c r="I22" s="19"/>
      <c r="J22" s="46"/>
    </row>
    <row r="23" spans="1:10">
      <c r="A23" s="27" t="s">
        <v>18</v>
      </c>
      <c r="B23" s="68" t="s">
        <v>106</v>
      </c>
      <c r="C23" s="68">
        <v>1</v>
      </c>
      <c r="D23" s="68">
        <v>0</v>
      </c>
      <c r="E23" s="68"/>
      <c r="F23" s="68">
        <v>14</v>
      </c>
      <c r="G23" s="47" t="s">
        <v>18</v>
      </c>
      <c r="H23" s="19">
        <f>15*10</f>
        <v>150</v>
      </c>
      <c r="I23" s="19"/>
      <c r="J23" s="46"/>
    </row>
    <row r="24" spans="1:10">
      <c r="A24" s="27"/>
      <c r="B24" s="68" t="s">
        <v>107</v>
      </c>
      <c r="C24" s="68">
        <v>2</v>
      </c>
      <c r="D24" s="68">
        <v>0</v>
      </c>
      <c r="E24" s="68"/>
      <c r="F24" s="68">
        <v>4</v>
      </c>
      <c r="G24" s="47" t="s">
        <v>20</v>
      </c>
      <c r="H24" s="19">
        <f>15*10</f>
        <v>150</v>
      </c>
      <c r="I24" s="19"/>
      <c r="J24" s="46"/>
    </row>
    <row r="25" spans="1:10">
      <c r="A25" s="27"/>
      <c r="B25" s="68" t="s">
        <v>108</v>
      </c>
      <c r="C25" s="68">
        <v>3</v>
      </c>
      <c r="D25" s="68">
        <v>0</v>
      </c>
      <c r="E25" s="68" t="s">
        <v>47</v>
      </c>
      <c r="F25" s="68">
        <v>4</v>
      </c>
      <c r="G25" s="47" t="s">
        <v>22</v>
      </c>
      <c r="H25" s="19">
        <f>15*10</f>
        <v>150</v>
      </c>
      <c r="I25" s="19"/>
      <c r="J25" s="46"/>
    </row>
    <row r="26" spans="1:10">
      <c r="A26" s="27"/>
      <c r="B26" s="68" t="s">
        <v>109</v>
      </c>
      <c r="C26" s="68">
        <v>2</v>
      </c>
      <c r="D26" s="68">
        <v>0</v>
      </c>
      <c r="E26" s="68" t="s">
        <v>10</v>
      </c>
      <c r="F26" s="68">
        <v>6</v>
      </c>
      <c r="G26" s="47" t="s">
        <v>35</v>
      </c>
      <c r="H26" s="19">
        <f>SUM(H21:H25)</f>
        <v>750</v>
      </c>
      <c r="I26" s="19"/>
      <c r="J26" s="46"/>
    </row>
    <row r="27" spans="1:10">
      <c r="A27" s="27"/>
      <c r="B27" s="68" t="s">
        <v>110</v>
      </c>
      <c r="C27" s="68">
        <v>0</v>
      </c>
      <c r="D27" s="68">
        <v>0</v>
      </c>
      <c r="E27" s="68"/>
      <c r="F27" s="68">
        <v>2</v>
      </c>
      <c r="G27" s="46"/>
      <c r="H27" s="46"/>
      <c r="I27" s="46"/>
      <c r="J27" s="46"/>
    </row>
    <row r="28" spans="1:10">
      <c r="A28" s="27"/>
      <c r="B28" s="68" t="s">
        <v>111</v>
      </c>
      <c r="C28" s="68">
        <v>7</v>
      </c>
      <c r="D28" s="68">
        <v>0</v>
      </c>
      <c r="E28" s="68"/>
      <c r="F28" s="68">
        <v>4</v>
      </c>
      <c r="G28" s="46"/>
      <c r="H28" s="46"/>
      <c r="I28" s="46"/>
      <c r="J28" s="46"/>
    </row>
    <row r="29" spans="1:10">
      <c r="A29" s="27"/>
      <c r="B29" s="68" t="s">
        <v>112</v>
      </c>
      <c r="C29" s="68">
        <v>4</v>
      </c>
      <c r="D29" s="68">
        <v>0</v>
      </c>
      <c r="E29" s="68" t="s">
        <v>47</v>
      </c>
      <c r="F29" s="68">
        <v>4</v>
      </c>
    </row>
    <row r="30" spans="1:10">
      <c r="A30" s="27"/>
      <c r="B30" s="68" t="s">
        <v>113</v>
      </c>
      <c r="C30" s="68">
        <v>3</v>
      </c>
      <c r="D30" s="68">
        <v>0</v>
      </c>
      <c r="E30" s="68"/>
      <c r="F30" s="68">
        <v>2</v>
      </c>
    </row>
    <row r="31" spans="1:10">
      <c r="A31" s="27"/>
      <c r="B31" s="68" t="s">
        <v>114</v>
      </c>
      <c r="C31" s="68">
        <v>5</v>
      </c>
      <c r="D31" s="68">
        <v>0</v>
      </c>
      <c r="E31" s="68"/>
      <c r="F31" s="68">
        <v>4</v>
      </c>
    </row>
    <row r="32" spans="1:10">
      <c r="A32" s="27"/>
      <c r="B32" s="68" t="s">
        <v>115</v>
      </c>
      <c r="C32" s="68">
        <v>3</v>
      </c>
      <c r="D32" s="68">
        <v>1</v>
      </c>
      <c r="E32" s="68"/>
      <c r="F32" s="68">
        <v>4</v>
      </c>
    </row>
    <row r="33" spans="1:6">
      <c r="A33" s="27" t="s">
        <v>20</v>
      </c>
      <c r="B33" s="68" t="s">
        <v>116</v>
      </c>
      <c r="C33" s="68">
        <v>3</v>
      </c>
      <c r="D33" s="68">
        <v>1</v>
      </c>
      <c r="E33" s="68"/>
      <c r="F33" s="68">
        <v>8</v>
      </c>
    </row>
    <row r="34" spans="1:6">
      <c r="A34" s="27"/>
      <c r="B34" s="68" t="s">
        <v>117</v>
      </c>
      <c r="C34" s="68">
        <v>18</v>
      </c>
      <c r="D34" s="68">
        <v>0</v>
      </c>
      <c r="E34" s="68"/>
      <c r="F34" s="68">
        <v>6</v>
      </c>
    </row>
    <row r="35" spans="1:6">
      <c r="A35" s="27"/>
      <c r="B35" s="68" t="s">
        <v>118</v>
      </c>
      <c r="C35" s="68">
        <v>5</v>
      </c>
      <c r="D35" s="68">
        <v>0</v>
      </c>
      <c r="E35" s="68" t="s">
        <v>86</v>
      </c>
      <c r="F35" s="68">
        <v>4</v>
      </c>
    </row>
    <row r="36" spans="1:6">
      <c r="A36" s="27"/>
      <c r="B36" s="68" t="s">
        <v>119</v>
      </c>
      <c r="C36" s="68">
        <v>20</v>
      </c>
      <c r="D36" s="68">
        <v>1</v>
      </c>
      <c r="E36" s="68"/>
      <c r="F36" s="68">
        <v>8</v>
      </c>
    </row>
    <row r="37" spans="1:6">
      <c r="A37" s="27"/>
      <c r="B37" s="68" t="s">
        <v>120</v>
      </c>
      <c r="C37" s="68">
        <v>12</v>
      </c>
      <c r="D37" s="68">
        <v>0</v>
      </c>
      <c r="E37" s="68"/>
      <c r="F37" s="68">
        <v>4</v>
      </c>
    </row>
    <row r="38" spans="1:6">
      <c r="A38" s="27"/>
      <c r="B38" s="68" t="s">
        <v>121</v>
      </c>
      <c r="C38" s="68">
        <v>20</v>
      </c>
      <c r="D38" s="68">
        <v>0</v>
      </c>
      <c r="E38" s="68" t="s">
        <v>10</v>
      </c>
      <c r="F38" s="68">
        <v>8</v>
      </c>
    </row>
    <row r="39" spans="1:6">
      <c r="A39" s="27"/>
      <c r="B39" s="68" t="s">
        <v>122</v>
      </c>
      <c r="C39" s="68">
        <v>0</v>
      </c>
      <c r="D39" s="68">
        <v>0</v>
      </c>
      <c r="E39" s="68"/>
      <c r="F39" s="68">
        <v>6</v>
      </c>
    </row>
    <row r="40" spans="1:6">
      <c r="A40" s="27"/>
      <c r="B40" s="68" t="s">
        <v>123</v>
      </c>
      <c r="C40" s="68">
        <v>12</v>
      </c>
      <c r="D40" s="68">
        <v>0</v>
      </c>
      <c r="E40" s="68"/>
      <c r="F40" s="68">
        <v>6</v>
      </c>
    </row>
    <row r="41" spans="1:6">
      <c r="A41" s="27"/>
      <c r="B41" s="68" t="s">
        <v>124</v>
      </c>
      <c r="C41" s="68">
        <v>5</v>
      </c>
      <c r="D41" s="68">
        <v>0</v>
      </c>
      <c r="E41" s="68"/>
      <c r="F41" s="68">
        <v>4</v>
      </c>
    </row>
    <row r="42" spans="1:6">
      <c r="A42" s="27"/>
      <c r="B42" s="68" t="s">
        <v>125</v>
      </c>
      <c r="C42" s="68">
        <v>3</v>
      </c>
      <c r="D42" s="68">
        <v>0</v>
      </c>
      <c r="E42" s="68"/>
      <c r="F42" s="68">
        <v>12</v>
      </c>
    </row>
    <row r="43" spans="1:6">
      <c r="A43" s="27" t="s">
        <v>22</v>
      </c>
      <c r="B43" s="68" t="s">
        <v>126</v>
      </c>
      <c r="C43" s="68">
        <v>2</v>
      </c>
      <c r="D43" s="68">
        <v>0</v>
      </c>
      <c r="E43" s="68" t="s">
        <v>10</v>
      </c>
      <c r="F43" s="68">
        <v>2</v>
      </c>
    </row>
    <row r="44" spans="1:6">
      <c r="A44" s="27"/>
      <c r="B44" s="68" t="s">
        <v>127</v>
      </c>
      <c r="C44" s="68">
        <v>6</v>
      </c>
      <c r="D44" s="68">
        <v>0</v>
      </c>
      <c r="E44" s="68" t="s">
        <v>10</v>
      </c>
      <c r="F44" s="68">
        <v>4</v>
      </c>
    </row>
    <row r="45" spans="1:6">
      <c r="A45" s="27"/>
      <c r="B45" s="68" t="s">
        <v>128</v>
      </c>
      <c r="C45" s="68">
        <v>1</v>
      </c>
      <c r="D45" s="68">
        <v>0</v>
      </c>
      <c r="E45" s="68" t="s">
        <v>86</v>
      </c>
      <c r="F45" s="68">
        <v>6</v>
      </c>
    </row>
    <row r="46" spans="1:6">
      <c r="A46" s="27"/>
      <c r="B46" s="68" t="s">
        <v>129</v>
      </c>
      <c r="C46" s="68">
        <v>1</v>
      </c>
      <c r="D46" s="68">
        <v>0</v>
      </c>
      <c r="E46" s="68" t="s">
        <v>10</v>
      </c>
      <c r="F46" s="68">
        <v>4</v>
      </c>
    </row>
    <row r="47" spans="1:6">
      <c r="A47" s="27"/>
      <c r="B47" s="68" t="s">
        <v>130</v>
      </c>
      <c r="C47" s="68">
        <v>5</v>
      </c>
      <c r="D47" s="68">
        <v>0</v>
      </c>
      <c r="E47" s="68" t="s">
        <v>10</v>
      </c>
      <c r="F47" s="68">
        <v>6</v>
      </c>
    </row>
    <row r="48" spans="1:6">
      <c r="A48" s="27"/>
      <c r="B48" s="68" t="s">
        <v>131</v>
      </c>
      <c r="C48" s="68">
        <v>2</v>
      </c>
      <c r="D48" s="68">
        <v>0</v>
      </c>
      <c r="E48" s="68" t="s">
        <v>10</v>
      </c>
      <c r="F48" s="68">
        <v>2</v>
      </c>
    </row>
    <row r="49" spans="1:6">
      <c r="A49" s="27"/>
      <c r="B49" s="68" t="s">
        <v>132</v>
      </c>
      <c r="C49" s="68">
        <v>1</v>
      </c>
      <c r="D49" s="68">
        <v>0</v>
      </c>
      <c r="E49" s="68" t="s">
        <v>10</v>
      </c>
      <c r="F49" s="68">
        <v>4</v>
      </c>
    </row>
    <row r="50" spans="1:6">
      <c r="A50" s="27"/>
      <c r="B50" s="68" t="s">
        <v>133</v>
      </c>
      <c r="C50" s="68">
        <v>3</v>
      </c>
      <c r="D50" s="68">
        <v>0</v>
      </c>
      <c r="E50" s="68"/>
      <c r="F50" s="68">
        <v>2</v>
      </c>
    </row>
    <row r="51" spans="1:6">
      <c r="A51" s="27"/>
      <c r="B51" s="68" t="s">
        <v>134</v>
      </c>
      <c r="C51" s="68">
        <v>0</v>
      </c>
      <c r="D51" s="68">
        <v>0</v>
      </c>
      <c r="E51" s="68" t="s">
        <v>135</v>
      </c>
      <c r="F51" s="68"/>
    </row>
    <row r="52" spans="1:6">
      <c r="A52" s="27"/>
      <c r="B52" s="68" t="s">
        <v>136</v>
      </c>
      <c r="C52" s="68">
        <v>0</v>
      </c>
      <c r="D52" s="68">
        <v>0</v>
      </c>
      <c r="E52" s="68" t="s">
        <v>10</v>
      </c>
      <c r="F52" s="68">
        <v>2</v>
      </c>
    </row>
    <row r="53" spans="1:6">
      <c r="B53" s="71" t="s">
        <v>137</v>
      </c>
      <c r="C53" s="71"/>
      <c r="D53" s="71"/>
      <c r="E53" s="71" t="s">
        <v>138</v>
      </c>
      <c r="F53" s="71"/>
    </row>
  </sheetData>
  <mergeCells count="10">
    <mergeCell ref="H22:I22"/>
    <mergeCell ref="H23:I23"/>
    <mergeCell ref="H24:I24"/>
    <mergeCell ref="H25:I25"/>
    <mergeCell ref="H26:I26"/>
    <mergeCell ref="C1:D1"/>
    <mergeCell ref="H2:I2"/>
    <mergeCell ref="K3:L3"/>
    <mergeCell ref="H20:I20"/>
    <mergeCell ref="H21:I2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5" zoomScale="150" zoomScaleNormal="150" zoomScalePageLayoutView="150" workbookViewId="0">
      <selection activeCell="F52" sqref="D43:F52"/>
    </sheetView>
  </sheetViews>
  <sheetFormatPr baseColWidth="10" defaultColWidth="8.83203125" defaultRowHeight="12" x14ac:dyDescent="0"/>
  <cols>
    <col min="5" max="5" width="17.6640625" customWidth="1"/>
    <col min="9" max="9" width="19.5" customWidth="1"/>
    <col min="12" max="12" width="13.6640625" customWidth="1"/>
  </cols>
  <sheetData>
    <row r="1" spans="1:12">
      <c r="A1" s="21"/>
      <c r="B1" s="21"/>
      <c r="C1" s="14" t="s">
        <v>0</v>
      </c>
      <c r="D1" s="14"/>
      <c r="E1" s="21"/>
      <c r="F1" s="21"/>
    </row>
    <row r="2" spans="1:12">
      <c r="A2" s="21" t="s">
        <v>1</v>
      </c>
      <c r="B2" s="21" t="s">
        <v>2</v>
      </c>
      <c r="C2" s="23" t="s">
        <v>3</v>
      </c>
      <c r="D2" s="23" t="s">
        <v>4</v>
      </c>
      <c r="E2" s="21" t="s">
        <v>5</v>
      </c>
      <c r="F2" s="21" t="s">
        <v>6</v>
      </c>
      <c r="G2" s="27"/>
      <c r="H2" s="20" t="s">
        <v>139</v>
      </c>
      <c r="I2" s="20"/>
      <c r="J2" s="46"/>
    </row>
    <row r="3" spans="1:12">
      <c r="A3" s="27" t="s">
        <v>8</v>
      </c>
      <c r="B3" s="68" t="s">
        <v>140</v>
      </c>
      <c r="C3" s="68">
        <v>0</v>
      </c>
      <c r="D3" s="68">
        <v>0</v>
      </c>
      <c r="E3" s="68" t="s">
        <v>10</v>
      </c>
      <c r="F3" s="69">
        <v>40</v>
      </c>
      <c r="G3" s="27"/>
      <c r="H3" s="27" t="s">
        <v>11</v>
      </c>
      <c r="I3" s="27" t="s">
        <v>12</v>
      </c>
      <c r="J3" s="46"/>
      <c r="K3" s="20" t="s">
        <v>141</v>
      </c>
      <c r="L3" s="20"/>
    </row>
    <row r="4" spans="1:12">
      <c r="A4" s="27"/>
      <c r="B4" s="68" t="s">
        <v>142</v>
      </c>
      <c r="C4" s="68">
        <v>5</v>
      </c>
      <c r="D4" s="68">
        <v>0</v>
      </c>
      <c r="E4" s="68" t="s">
        <v>143</v>
      </c>
      <c r="F4" s="68">
        <v>30</v>
      </c>
      <c r="G4" s="27" t="s">
        <v>8</v>
      </c>
      <c r="H4" s="27">
        <f>SUM(C3:C12)</f>
        <v>20</v>
      </c>
      <c r="I4" s="27">
        <f>SUM(D3:D12)</f>
        <v>0</v>
      </c>
      <c r="J4" s="46"/>
      <c r="K4" s="27" t="s">
        <v>8</v>
      </c>
      <c r="L4" s="27">
        <f>AVERAGE(F3:F12)</f>
        <v>21.3</v>
      </c>
    </row>
    <row r="5" spans="1:12">
      <c r="A5" s="48"/>
      <c r="B5" s="73" t="s">
        <v>144</v>
      </c>
      <c r="C5" s="73">
        <v>0</v>
      </c>
      <c r="D5" s="73">
        <v>0</v>
      </c>
      <c r="E5" s="73" t="s">
        <v>145</v>
      </c>
      <c r="F5" s="73">
        <v>0</v>
      </c>
      <c r="G5" s="27" t="s">
        <v>16</v>
      </c>
      <c r="H5" s="27">
        <f>SUM(C13:C22)</f>
        <v>47</v>
      </c>
      <c r="I5" s="27">
        <f>SUM(D13:D22)</f>
        <v>4</v>
      </c>
      <c r="J5" s="46"/>
      <c r="K5" s="27" t="s">
        <v>16</v>
      </c>
      <c r="L5" s="27">
        <f>AVERAGE(F13:F22)</f>
        <v>7.6</v>
      </c>
    </row>
    <row r="6" spans="1:12">
      <c r="A6" s="48"/>
      <c r="B6" s="73" t="s">
        <v>146</v>
      </c>
      <c r="C6" s="73">
        <v>0</v>
      </c>
      <c r="D6" s="73">
        <v>0</v>
      </c>
      <c r="E6" s="73" t="s">
        <v>145</v>
      </c>
      <c r="F6" s="73">
        <v>0</v>
      </c>
      <c r="G6" s="27" t="s">
        <v>18</v>
      </c>
      <c r="H6" s="27">
        <f>SUM(C23:C32)</f>
        <v>60</v>
      </c>
      <c r="I6" s="27">
        <f>SUM(D23:D32)</f>
        <v>10</v>
      </c>
      <c r="J6" s="46"/>
      <c r="K6" s="27" t="s">
        <v>18</v>
      </c>
      <c r="L6" s="27">
        <f>AVERAGE(F23:F32)</f>
        <v>6.7</v>
      </c>
    </row>
    <row r="7" spans="1:12">
      <c r="A7" s="27"/>
      <c r="B7" s="68" t="s">
        <v>147</v>
      </c>
      <c r="C7" s="68">
        <v>4</v>
      </c>
      <c r="D7" s="68">
        <v>0</v>
      </c>
      <c r="E7" s="68" t="s">
        <v>10</v>
      </c>
      <c r="F7" s="68">
        <v>18</v>
      </c>
      <c r="G7" s="27" t="s">
        <v>20</v>
      </c>
      <c r="H7" s="27">
        <f>SUM(C33:C42)</f>
        <v>70</v>
      </c>
      <c r="I7" s="27">
        <f>SUM(D33:D42)</f>
        <v>0</v>
      </c>
      <c r="J7" s="46"/>
      <c r="K7" s="27" t="s">
        <v>20</v>
      </c>
      <c r="L7" s="27">
        <f>AVERAGE(F33:F42)</f>
        <v>9.1999999999999993</v>
      </c>
    </row>
    <row r="8" spans="1:12">
      <c r="A8" s="27"/>
      <c r="B8" s="68" t="s">
        <v>148</v>
      </c>
      <c r="C8" s="68">
        <v>3</v>
      </c>
      <c r="D8" s="68">
        <v>0</v>
      </c>
      <c r="E8" s="68" t="s">
        <v>86</v>
      </c>
      <c r="F8" s="68">
        <v>27</v>
      </c>
      <c r="G8" s="27" t="s">
        <v>22</v>
      </c>
      <c r="H8" s="27">
        <f>SUM(C43:C52)</f>
        <v>17</v>
      </c>
      <c r="I8" s="27">
        <f>SUM(D43:D52)</f>
        <v>0</v>
      </c>
      <c r="J8" s="46"/>
      <c r="K8" s="27" t="s">
        <v>22</v>
      </c>
      <c r="L8" s="27">
        <f>AVERAGE(F43:F52)</f>
        <v>5</v>
      </c>
    </row>
    <row r="9" spans="1:12">
      <c r="A9" s="27"/>
      <c r="B9" s="68" t="s">
        <v>149</v>
      </c>
      <c r="C9" s="68">
        <v>0</v>
      </c>
      <c r="D9" s="68">
        <v>0</v>
      </c>
      <c r="E9" s="68" t="s">
        <v>150</v>
      </c>
      <c r="F9" s="68">
        <v>18</v>
      </c>
      <c r="G9" s="46"/>
      <c r="H9" s="46"/>
      <c r="I9" s="46"/>
      <c r="J9" s="46"/>
    </row>
    <row r="10" spans="1:12">
      <c r="A10" s="27"/>
      <c r="B10" s="68" t="s">
        <v>151</v>
      </c>
      <c r="C10" s="68">
        <v>3</v>
      </c>
      <c r="D10" s="68">
        <v>0</v>
      </c>
      <c r="E10" s="68" t="s">
        <v>10</v>
      </c>
      <c r="F10" s="68">
        <v>26</v>
      </c>
    </row>
    <row r="11" spans="1:12">
      <c r="A11" s="27"/>
      <c r="B11" s="68" t="s">
        <v>152</v>
      </c>
      <c r="C11" s="68">
        <v>2</v>
      </c>
      <c r="D11" s="68">
        <v>0</v>
      </c>
      <c r="E11" s="68" t="s">
        <v>86</v>
      </c>
      <c r="F11" s="68">
        <v>16</v>
      </c>
    </row>
    <row r="12" spans="1:12">
      <c r="A12" s="27"/>
      <c r="B12" s="68" t="s">
        <v>153</v>
      </c>
      <c r="C12" s="68">
        <v>3</v>
      </c>
      <c r="D12" s="68">
        <v>0</v>
      </c>
      <c r="E12" s="68"/>
      <c r="F12" s="68">
        <v>38</v>
      </c>
    </row>
    <row r="13" spans="1:12">
      <c r="A13" s="27" t="s">
        <v>16</v>
      </c>
      <c r="B13" s="68" t="s">
        <v>154</v>
      </c>
      <c r="C13" s="68">
        <v>3</v>
      </c>
      <c r="D13" s="68">
        <v>0</v>
      </c>
      <c r="E13" s="68" t="s">
        <v>86</v>
      </c>
      <c r="F13" s="68">
        <v>9</v>
      </c>
    </row>
    <row r="14" spans="1:12">
      <c r="A14" s="27"/>
      <c r="B14" s="68" t="s">
        <v>155</v>
      </c>
      <c r="C14" s="68">
        <v>9</v>
      </c>
      <c r="D14" s="68">
        <v>2</v>
      </c>
      <c r="E14" s="68"/>
      <c r="F14" s="68">
        <v>10</v>
      </c>
    </row>
    <row r="15" spans="1:12">
      <c r="A15" s="27"/>
      <c r="B15" s="68" t="s">
        <v>156</v>
      </c>
      <c r="C15" s="68">
        <v>2</v>
      </c>
      <c r="D15" s="68">
        <v>0</v>
      </c>
      <c r="E15" s="68"/>
      <c r="F15" s="68">
        <v>8</v>
      </c>
    </row>
    <row r="16" spans="1:12">
      <c r="A16" s="27"/>
      <c r="B16" s="68" t="s">
        <v>157</v>
      </c>
      <c r="C16" s="68">
        <v>5</v>
      </c>
      <c r="D16" s="68">
        <v>1</v>
      </c>
      <c r="E16" s="68"/>
      <c r="F16" s="68">
        <v>8</v>
      </c>
    </row>
    <row r="17" spans="1:10">
      <c r="A17" s="27"/>
      <c r="B17" s="68" t="s">
        <v>158</v>
      </c>
      <c r="C17" s="68">
        <v>3</v>
      </c>
      <c r="D17" s="68">
        <v>0</v>
      </c>
      <c r="E17" s="68" t="s">
        <v>47</v>
      </c>
      <c r="F17" s="68">
        <v>7</v>
      </c>
    </row>
    <row r="18" spans="1:10">
      <c r="A18" s="27"/>
      <c r="B18" s="68" t="s">
        <v>159</v>
      </c>
      <c r="C18" s="68">
        <v>3</v>
      </c>
      <c r="D18" s="68">
        <v>0</v>
      </c>
      <c r="E18" s="68"/>
      <c r="F18" s="68">
        <v>8</v>
      </c>
    </row>
    <row r="19" spans="1:10">
      <c r="A19" s="27"/>
      <c r="B19" s="68" t="s">
        <v>160</v>
      </c>
      <c r="C19" s="68">
        <v>6</v>
      </c>
      <c r="D19" s="68">
        <v>1</v>
      </c>
      <c r="E19" s="68"/>
      <c r="F19" s="68">
        <v>8</v>
      </c>
      <c r="G19" s="46"/>
      <c r="H19" s="46"/>
      <c r="I19" s="46"/>
      <c r="J19" s="46"/>
    </row>
    <row r="20" spans="1:10" ht="23.75" customHeight="1">
      <c r="A20" s="27"/>
      <c r="B20" s="68" t="s">
        <v>161</v>
      </c>
      <c r="C20" s="68">
        <v>10</v>
      </c>
      <c r="D20" s="68">
        <v>0</v>
      </c>
      <c r="E20" s="68" t="s">
        <v>47</v>
      </c>
      <c r="F20" s="68">
        <v>6</v>
      </c>
      <c r="G20" s="47"/>
      <c r="H20" s="9" t="s">
        <v>162</v>
      </c>
      <c r="I20" s="9"/>
      <c r="J20" s="46"/>
    </row>
    <row r="21" spans="1:10">
      <c r="A21" s="27"/>
      <c r="B21" s="68" t="s">
        <v>163</v>
      </c>
      <c r="C21" s="68">
        <v>0</v>
      </c>
      <c r="D21" s="68">
        <v>0</v>
      </c>
      <c r="E21" s="68" t="s">
        <v>164</v>
      </c>
      <c r="F21" s="68">
        <v>2</v>
      </c>
      <c r="G21" s="47" t="s">
        <v>8</v>
      </c>
      <c r="H21" s="19">
        <f>15*10</f>
        <v>150</v>
      </c>
      <c r="I21" s="19"/>
      <c r="J21" s="46"/>
    </row>
    <row r="22" spans="1:10">
      <c r="A22" s="27"/>
      <c r="B22" s="68" t="s">
        <v>165</v>
      </c>
      <c r="C22" s="68">
        <v>6</v>
      </c>
      <c r="D22" s="68">
        <v>0</v>
      </c>
      <c r="E22" s="68" t="s">
        <v>47</v>
      </c>
      <c r="F22" s="68">
        <v>10</v>
      </c>
      <c r="G22" s="47" t="s">
        <v>16</v>
      </c>
      <c r="H22" s="19">
        <f>15*10</f>
        <v>150</v>
      </c>
      <c r="I22" s="19"/>
      <c r="J22" s="46"/>
    </row>
    <row r="23" spans="1:10">
      <c r="A23" s="27" t="s">
        <v>18</v>
      </c>
      <c r="B23" s="27" t="s">
        <v>166</v>
      </c>
      <c r="C23" s="68">
        <v>4</v>
      </c>
      <c r="D23" s="68">
        <v>0</v>
      </c>
      <c r="E23" s="68" t="s">
        <v>86</v>
      </c>
      <c r="F23" s="68">
        <v>6</v>
      </c>
      <c r="G23" s="47" t="s">
        <v>18</v>
      </c>
      <c r="H23" s="19">
        <f>15*10</f>
        <v>150</v>
      </c>
      <c r="I23" s="19"/>
      <c r="J23" s="46"/>
    </row>
    <row r="24" spans="1:10">
      <c r="A24" s="27"/>
      <c r="B24" s="27" t="s">
        <v>167</v>
      </c>
      <c r="C24" s="68">
        <v>6</v>
      </c>
      <c r="D24" s="68">
        <v>0</v>
      </c>
      <c r="E24" s="68" t="s">
        <v>10</v>
      </c>
      <c r="F24" s="68">
        <v>11</v>
      </c>
      <c r="G24" s="47" t="s">
        <v>20</v>
      </c>
      <c r="H24" s="19">
        <f>15*10</f>
        <v>150</v>
      </c>
      <c r="I24" s="19"/>
      <c r="J24" s="46"/>
    </row>
    <row r="25" spans="1:10">
      <c r="A25" s="27"/>
      <c r="B25" s="27" t="s">
        <v>168</v>
      </c>
      <c r="C25" s="68">
        <v>2</v>
      </c>
      <c r="D25" s="68">
        <v>0</v>
      </c>
      <c r="E25" s="68" t="s">
        <v>10</v>
      </c>
      <c r="F25" s="68">
        <v>6</v>
      </c>
      <c r="G25" s="47" t="s">
        <v>22</v>
      </c>
      <c r="H25" s="19">
        <f>15*10</f>
        <v>150</v>
      </c>
      <c r="I25" s="19"/>
      <c r="J25" s="46"/>
    </row>
    <row r="26" spans="1:10">
      <c r="A26" s="27"/>
      <c r="B26" s="27" t="s">
        <v>169</v>
      </c>
      <c r="C26" s="68">
        <v>7</v>
      </c>
      <c r="D26" s="68">
        <v>2</v>
      </c>
      <c r="E26" s="68" t="s">
        <v>10</v>
      </c>
      <c r="F26" s="68">
        <v>4</v>
      </c>
      <c r="G26" s="47" t="s">
        <v>35</v>
      </c>
      <c r="H26" s="19">
        <f>SUM(H21:H25)</f>
        <v>750</v>
      </c>
      <c r="I26" s="19"/>
      <c r="J26" s="46"/>
    </row>
    <row r="27" spans="1:10">
      <c r="A27" s="27"/>
      <c r="B27" s="27" t="s">
        <v>170</v>
      </c>
      <c r="C27" s="68">
        <v>10</v>
      </c>
      <c r="D27" s="68">
        <v>4</v>
      </c>
      <c r="E27" s="68" t="s">
        <v>86</v>
      </c>
      <c r="F27" s="68">
        <v>4</v>
      </c>
      <c r="G27" s="46"/>
      <c r="H27" s="46"/>
      <c r="I27" s="46"/>
      <c r="J27" s="46"/>
    </row>
    <row r="28" spans="1:10">
      <c r="A28" s="27"/>
      <c r="B28" s="27" t="s">
        <v>171</v>
      </c>
      <c r="C28" s="68">
        <v>9</v>
      </c>
      <c r="D28" s="68">
        <v>2</v>
      </c>
      <c r="E28" s="68" t="s">
        <v>86</v>
      </c>
      <c r="F28" s="68">
        <v>6</v>
      </c>
      <c r="G28" s="46"/>
      <c r="H28" s="46"/>
      <c r="I28" s="46"/>
      <c r="J28" s="46"/>
    </row>
    <row r="29" spans="1:10">
      <c r="A29" s="27"/>
      <c r="B29" s="27" t="s">
        <v>172</v>
      </c>
      <c r="C29" s="68">
        <v>6</v>
      </c>
      <c r="D29" s="68">
        <v>1</v>
      </c>
      <c r="E29" s="68"/>
      <c r="F29" s="68">
        <v>8</v>
      </c>
      <c r="G29" s="46"/>
      <c r="H29" s="46"/>
      <c r="I29" s="46"/>
      <c r="J29" s="46"/>
    </row>
    <row r="30" spans="1:10">
      <c r="A30" s="27"/>
      <c r="B30" s="27" t="s">
        <v>173</v>
      </c>
      <c r="C30" s="68">
        <v>3</v>
      </c>
      <c r="D30" s="68">
        <v>0</v>
      </c>
      <c r="E30" s="68"/>
      <c r="F30" s="68">
        <v>2</v>
      </c>
    </row>
    <row r="31" spans="1:10">
      <c r="A31" s="27"/>
      <c r="B31" s="27" t="s">
        <v>174</v>
      </c>
      <c r="C31" s="68">
        <v>3</v>
      </c>
      <c r="D31" s="68">
        <v>0</v>
      </c>
      <c r="E31" s="68" t="s">
        <v>10</v>
      </c>
      <c r="F31" s="68">
        <v>6</v>
      </c>
    </row>
    <row r="32" spans="1:10">
      <c r="A32" s="27"/>
      <c r="B32" s="27" t="s">
        <v>175</v>
      </c>
      <c r="C32" s="68">
        <v>10</v>
      </c>
      <c r="D32" s="68">
        <v>1</v>
      </c>
      <c r="E32" s="68"/>
      <c r="F32" s="68">
        <v>14</v>
      </c>
    </row>
    <row r="33" spans="1:6">
      <c r="A33" s="27" t="s">
        <v>20</v>
      </c>
      <c r="B33" s="68" t="s">
        <v>176</v>
      </c>
      <c r="C33" s="68">
        <v>2</v>
      </c>
      <c r="D33" s="68">
        <v>0</v>
      </c>
      <c r="E33" s="68"/>
      <c r="F33" s="68">
        <v>7</v>
      </c>
    </row>
    <row r="34" spans="1:6">
      <c r="A34" s="27"/>
      <c r="B34" s="68" t="s">
        <v>177</v>
      </c>
      <c r="C34" s="68">
        <v>15</v>
      </c>
      <c r="D34" s="68">
        <v>0</v>
      </c>
      <c r="E34" s="68"/>
      <c r="F34" s="68">
        <v>16</v>
      </c>
    </row>
    <row r="35" spans="1:6">
      <c r="A35" s="27"/>
      <c r="B35" s="68" t="s">
        <v>178</v>
      </c>
      <c r="C35" s="68">
        <v>7</v>
      </c>
      <c r="D35" s="68">
        <v>0</v>
      </c>
      <c r="E35" s="68"/>
      <c r="F35" s="68">
        <v>10</v>
      </c>
    </row>
    <row r="36" spans="1:6">
      <c r="A36" s="27"/>
      <c r="B36" s="68" t="s">
        <v>179</v>
      </c>
      <c r="C36" s="68">
        <v>10</v>
      </c>
      <c r="D36" s="68">
        <v>0</v>
      </c>
      <c r="E36" s="68"/>
      <c r="F36" s="68">
        <v>4</v>
      </c>
    </row>
    <row r="37" spans="1:6">
      <c r="A37" s="27"/>
      <c r="B37" s="68" t="s">
        <v>180</v>
      </c>
      <c r="C37" s="68">
        <v>5</v>
      </c>
      <c r="D37" s="68">
        <v>0</v>
      </c>
      <c r="E37" s="68"/>
      <c r="F37" s="68">
        <v>16</v>
      </c>
    </row>
    <row r="38" spans="1:6">
      <c r="A38" s="27"/>
      <c r="B38" s="68" t="s">
        <v>181</v>
      </c>
      <c r="C38" s="68">
        <v>5</v>
      </c>
      <c r="D38" s="68">
        <v>0</v>
      </c>
      <c r="E38" s="68"/>
      <c r="F38" s="68">
        <v>7</v>
      </c>
    </row>
    <row r="39" spans="1:6">
      <c r="A39" s="27"/>
      <c r="B39" s="68" t="s">
        <v>182</v>
      </c>
      <c r="C39" s="68">
        <v>8</v>
      </c>
      <c r="D39" s="68">
        <v>0</v>
      </c>
      <c r="E39" s="68" t="s">
        <v>86</v>
      </c>
      <c r="F39" s="68">
        <v>8</v>
      </c>
    </row>
    <row r="40" spans="1:6">
      <c r="A40" s="27"/>
      <c r="B40" s="68" t="s">
        <v>183</v>
      </c>
      <c r="C40" s="68">
        <v>10</v>
      </c>
      <c r="D40" s="68">
        <v>0</v>
      </c>
      <c r="E40" s="68"/>
      <c r="F40" s="68">
        <v>10</v>
      </c>
    </row>
    <row r="41" spans="1:6">
      <c r="A41" s="27"/>
      <c r="B41" s="68" t="s">
        <v>184</v>
      </c>
      <c r="C41" s="68">
        <v>3</v>
      </c>
      <c r="D41" s="68">
        <v>0</v>
      </c>
      <c r="E41" s="68"/>
      <c r="F41" s="68">
        <v>4</v>
      </c>
    </row>
    <row r="42" spans="1:6">
      <c r="A42" s="27"/>
      <c r="B42" s="68" t="s">
        <v>185</v>
      </c>
      <c r="C42" s="68">
        <v>5</v>
      </c>
      <c r="D42" s="68">
        <v>0</v>
      </c>
      <c r="E42" s="68"/>
      <c r="F42" s="68">
        <v>10</v>
      </c>
    </row>
    <row r="43" spans="1:6">
      <c r="A43" s="27" t="s">
        <v>22</v>
      </c>
      <c r="B43" s="27" t="s">
        <v>186</v>
      </c>
      <c r="C43" s="68">
        <v>2</v>
      </c>
      <c r="D43" s="68">
        <v>0</v>
      </c>
      <c r="E43" s="68" t="s">
        <v>10</v>
      </c>
      <c r="F43" s="68">
        <v>4</v>
      </c>
    </row>
    <row r="44" spans="1:6">
      <c r="A44" s="27"/>
      <c r="B44" s="27" t="s">
        <v>187</v>
      </c>
      <c r="C44" s="68">
        <v>0</v>
      </c>
      <c r="D44" s="68">
        <v>0</v>
      </c>
      <c r="E44" s="68" t="s">
        <v>10</v>
      </c>
      <c r="F44" s="68">
        <v>2</v>
      </c>
    </row>
    <row r="45" spans="1:6">
      <c r="A45" s="27"/>
      <c r="B45" s="27" t="s">
        <v>188</v>
      </c>
      <c r="C45" s="68">
        <v>3</v>
      </c>
      <c r="D45" s="68">
        <v>0</v>
      </c>
      <c r="E45" s="68" t="s">
        <v>189</v>
      </c>
      <c r="F45" s="68">
        <v>6</v>
      </c>
    </row>
    <row r="46" spans="1:6">
      <c r="A46" s="27"/>
      <c r="B46" s="27" t="s">
        <v>190</v>
      </c>
      <c r="C46" s="68">
        <v>0</v>
      </c>
      <c r="D46" s="68">
        <v>0</v>
      </c>
      <c r="E46" s="68" t="s">
        <v>189</v>
      </c>
      <c r="F46" s="68">
        <v>6</v>
      </c>
    </row>
    <row r="47" spans="1:6">
      <c r="A47" s="27"/>
      <c r="B47" s="27" t="s">
        <v>191</v>
      </c>
      <c r="C47" s="68">
        <v>0</v>
      </c>
      <c r="D47" s="68">
        <v>0</v>
      </c>
      <c r="E47" s="68" t="s">
        <v>189</v>
      </c>
      <c r="F47" s="68">
        <v>4</v>
      </c>
    </row>
    <row r="48" spans="1:6">
      <c r="A48" s="27"/>
      <c r="B48" s="27" t="s">
        <v>192</v>
      </c>
      <c r="C48" s="68">
        <v>4</v>
      </c>
      <c r="D48" s="68">
        <v>0</v>
      </c>
      <c r="E48" s="68" t="s">
        <v>10</v>
      </c>
      <c r="F48" s="68">
        <v>4</v>
      </c>
    </row>
    <row r="49" spans="1:6">
      <c r="A49" s="27"/>
      <c r="B49" s="27" t="s">
        <v>193</v>
      </c>
      <c r="C49" s="68">
        <v>2</v>
      </c>
      <c r="D49" s="68">
        <v>0</v>
      </c>
      <c r="E49" s="68" t="s">
        <v>189</v>
      </c>
      <c r="F49" s="68">
        <v>11</v>
      </c>
    </row>
    <row r="50" spans="1:6">
      <c r="A50" s="27"/>
      <c r="B50" s="27" t="s">
        <v>194</v>
      </c>
      <c r="C50" s="68">
        <v>1</v>
      </c>
      <c r="D50" s="68">
        <v>0</v>
      </c>
      <c r="E50" s="68" t="s">
        <v>189</v>
      </c>
      <c r="F50" s="68">
        <v>2</v>
      </c>
    </row>
    <row r="51" spans="1:6">
      <c r="A51" s="27"/>
      <c r="B51" s="27" t="s">
        <v>195</v>
      </c>
      <c r="C51" s="68">
        <v>5</v>
      </c>
      <c r="D51" s="68">
        <v>0</v>
      </c>
      <c r="E51" s="68" t="s">
        <v>10</v>
      </c>
      <c r="F51" s="68">
        <v>6</v>
      </c>
    </row>
    <row r="52" spans="1:6">
      <c r="A52" s="27"/>
      <c r="B52" s="27" t="s">
        <v>196</v>
      </c>
      <c r="C52" s="68"/>
      <c r="D52" s="68"/>
      <c r="E52" s="68"/>
      <c r="F52" s="68"/>
    </row>
  </sheetData>
  <mergeCells count="10">
    <mergeCell ref="H22:I22"/>
    <mergeCell ref="H23:I23"/>
    <mergeCell ref="H24:I24"/>
    <mergeCell ref="H25:I25"/>
    <mergeCell ref="H26:I26"/>
    <mergeCell ref="C1:D1"/>
    <mergeCell ref="H2:I2"/>
    <mergeCell ref="K3:L3"/>
    <mergeCell ref="H20:I20"/>
    <mergeCell ref="H21:I2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8" zoomScale="150" zoomScaleNormal="150" zoomScalePageLayoutView="150" workbookViewId="0">
      <selection activeCell="E3" sqref="E3:E12"/>
    </sheetView>
  </sheetViews>
  <sheetFormatPr baseColWidth="10" defaultColWidth="8.83203125" defaultRowHeight="12" x14ac:dyDescent="0"/>
  <cols>
    <col min="2" max="2" width="12.33203125" customWidth="1"/>
    <col min="3" max="3" width="21" customWidth="1"/>
    <col min="4" max="4" width="20.5" customWidth="1"/>
    <col min="6" max="6" width="13" customWidth="1"/>
    <col min="7" max="7" width="10.6640625" customWidth="1"/>
    <col min="9" max="9" width="15.33203125" customWidth="1"/>
    <col min="12" max="12" width="14.5" customWidth="1"/>
    <col min="13" max="13" width="12.83203125" customWidth="1"/>
  </cols>
  <sheetData>
    <row r="1" spans="1:12">
      <c r="A1" s="21"/>
      <c r="B1" s="21"/>
      <c r="C1" s="14" t="s">
        <v>0</v>
      </c>
      <c r="D1" s="14"/>
      <c r="E1" s="21"/>
      <c r="F1" s="21"/>
    </row>
    <row r="2" spans="1:12">
      <c r="A2" s="21" t="s">
        <v>1</v>
      </c>
      <c r="B2" s="21" t="s">
        <v>2</v>
      </c>
      <c r="C2" s="23" t="s">
        <v>3</v>
      </c>
      <c r="D2" s="23" t="s">
        <v>4</v>
      </c>
      <c r="E2" s="21" t="s">
        <v>5</v>
      </c>
      <c r="F2" s="21" t="s">
        <v>6</v>
      </c>
      <c r="G2" s="27"/>
      <c r="H2" s="20" t="s">
        <v>7</v>
      </c>
      <c r="I2" s="20"/>
      <c r="J2" s="46"/>
      <c r="K2" s="46"/>
      <c r="L2" s="46"/>
    </row>
    <row r="3" spans="1:12">
      <c r="A3" s="27" t="s">
        <v>8</v>
      </c>
      <c r="B3" s="68" t="s">
        <v>197</v>
      </c>
      <c r="C3" s="68">
        <v>1</v>
      </c>
      <c r="D3" s="68">
        <v>0</v>
      </c>
      <c r="E3" s="68" t="s">
        <v>86</v>
      </c>
      <c r="F3" s="69">
        <v>12</v>
      </c>
      <c r="G3" s="27"/>
      <c r="H3" s="27" t="s">
        <v>11</v>
      </c>
      <c r="I3" s="27" t="s">
        <v>12</v>
      </c>
      <c r="J3" s="46"/>
      <c r="K3" s="20" t="s">
        <v>198</v>
      </c>
      <c r="L3" s="20"/>
    </row>
    <row r="4" spans="1:12">
      <c r="A4" s="27"/>
      <c r="B4" s="68" t="s">
        <v>199</v>
      </c>
      <c r="C4" s="68">
        <v>0</v>
      </c>
      <c r="D4" s="68">
        <v>0</v>
      </c>
      <c r="E4" s="68" t="s">
        <v>47</v>
      </c>
      <c r="F4" s="68">
        <v>27</v>
      </c>
      <c r="G4" s="27" t="s">
        <v>8</v>
      </c>
      <c r="H4" s="27">
        <f>SUM(C3:C12)</f>
        <v>7</v>
      </c>
      <c r="I4" s="27">
        <f>SUM(D3:D12)</f>
        <v>1</v>
      </c>
      <c r="J4" s="46"/>
      <c r="K4" s="27" t="s">
        <v>8</v>
      </c>
      <c r="L4" s="27">
        <f>AVERAGE(F3:F12)</f>
        <v>28.777777777777779</v>
      </c>
    </row>
    <row r="5" spans="1:12">
      <c r="A5" s="27"/>
      <c r="B5" s="68" t="s">
        <v>200</v>
      </c>
      <c r="C5" s="68">
        <v>0</v>
      </c>
      <c r="D5" s="68">
        <v>0</v>
      </c>
      <c r="E5" s="68" t="s">
        <v>201</v>
      </c>
      <c r="F5" s="68">
        <v>43</v>
      </c>
      <c r="G5" s="27" t="s">
        <v>16</v>
      </c>
      <c r="H5" s="27">
        <f>SUM(C13:C22)</f>
        <v>17</v>
      </c>
      <c r="I5" s="27">
        <f>SUM(D13:D22)</f>
        <v>3</v>
      </c>
      <c r="J5" s="46"/>
      <c r="K5" s="27" t="s">
        <v>16</v>
      </c>
      <c r="L5" s="27">
        <f>AVERAGE(F13:F22)</f>
        <v>9.3000000000000007</v>
      </c>
    </row>
    <row r="6" spans="1:12">
      <c r="A6" s="27"/>
      <c r="B6" s="68" t="s">
        <v>202</v>
      </c>
      <c r="C6" s="68">
        <v>1</v>
      </c>
      <c r="D6" s="68">
        <v>0</v>
      </c>
      <c r="E6" s="68" t="s">
        <v>10</v>
      </c>
      <c r="F6" s="68">
        <v>11</v>
      </c>
      <c r="G6" s="27" t="s">
        <v>18</v>
      </c>
      <c r="H6" s="27">
        <f>SUM(C23:C32)</f>
        <v>0</v>
      </c>
      <c r="I6" s="27">
        <f>SUM(D23:D32)</f>
        <v>0</v>
      </c>
      <c r="J6" s="46"/>
      <c r="K6" s="27" t="s">
        <v>18</v>
      </c>
      <c r="L6" s="27"/>
    </row>
    <row r="7" spans="1:12">
      <c r="A7" s="27"/>
      <c r="B7" s="68" t="s">
        <v>203</v>
      </c>
      <c r="C7" s="68">
        <v>0</v>
      </c>
      <c r="D7" s="68">
        <v>0</v>
      </c>
      <c r="E7" s="68" t="s">
        <v>204</v>
      </c>
      <c r="F7" s="68"/>
      <c r="G7" s="27" t="s">
        <v>20</v>
      </c>
      <c r="H7" s="27">
        <f>SUM(C33:C42)</f>
        <v>0</v>
      </c>
      <c r="I7" s="27">
        <f>SUM(D33:D42)</f>
        <v>0</v>
      </c>
      <c r="J7" s="46"/>
      <c r="K7" s="27" t="s">
        <v>20</v>
      </c>
      <c r="L7" s="27"/>
    </row>
    <row r="8" spans="1:12">
      <c r="A8" s="27"/>
      <c r="B8" s="68" t="s">
        <v>205</v>
      </c>
      <c r="C8" s="68">
        <v>0</v>
      </c>
      <c r="D8" s="68">
        <v>0</v>
      </c>
      <c r="E8" s="68" t="s">
        <v>47</v>
      </c>
      <c r="F8" s="68">
        <v>10</v>
      </c>
      <c r="G8" s="27" t="s">
        <v>22</v>
      </c>
      <c r="H8" s="27">
        <f>SUM(C43:C52)</f>
        <v>5</v>
      </c>
      <c r="I8" s="27">
        <f>SUM(D43:D52)</f>
        <v>0</v>
      </c>
      <c r="J8" s="46"/>
      <c r="K8" s="27" t="s">
        <v>22</v>
      </c>
      <c r="L8" s="27">
        <f>AVERAGE(F43:F52)</f>
        <v>3.8</v>
      </c>
    </row>
    <row r="9" spans="1:12">
      <c r="A9" s="27"/>
      <c r="B9" s="68" t="s">
        <v>206</v>
      </c>
      <c r="C9" s="68">
        <v>0</v>
      </c>
      <c r="D9" s="68">
        <v>0</v>
      </c>
      <c r="E9" s="68" t="s">
        <v>86</v>
      </c>
      <c r="F9" s="68">
        <v>38</v>
      </c>
      <c r="G9" s="18" t="s">
        <v>207</v>
      </c>
      <c r="H9" s="18"/>
      <c r="I9" s="18"/>
      <c r="J9" s="18"/>
      <c r="K9" s="18"/>
      <c r="L9" s="18"/>
    </row>
    <row r="10" spans="1:12">
      <c r="A10" s="27"/>
      <c r="B10" s="68" t="s">
        <v>208</v>
      </c>
      <c r="C10" s="68">
        <v>0</v>
      </c>
      <c r="D10" s="68">
        <v>0</v>
      </c>
      <c r="E10" s="68" t="s">
        <v>209</v>
      </c>
      <c r="F10" s="68">
        <v>43</v>
      </c>
      <c r="G10" s="49"/>
      <c r="H10" s="14" t="s">
        <v>26</v>
      </c>
      <c r="I10" s="14"/>
      <c r="J10" s="49"/>
      <c r="K10" s="49"/>
      <c r="L10" s="49"/>
    </row>
    <row r="11" spans="1:12">
      <c r="A11" s="27"/>
      <c r="B11" s="68" t="s">
        <v>210</v>
      </c>
      <c r="C11" s="68">
        <v>0</v>
      </c>
      <c r="D11" s="68">
        <v>0</v>
      </c>
      <c r="E11" s="68" t="s">
        <v>211</v>
      </c>
      <c r="F11" s="68">
        <v>43</v>
      </c>
      <c r="G11" s="49"/>
      <c r="H11" s="21" t="s">
        <v>11</v>
      </c>
      <c r="I11" s="21" t="s">
        <v>12</v>
      </c>
      <c r="J11" s="49"/>
      <c r="K11" s="14" t="s">
        <v>28</v>
      </c>
      <c r="L11" s="14"/>
    </row>
    <row r="12" spans="1:12">
      <c r="A12" s="27"/>
      <c r="B12" s="68" t="s">
        <v>212</v>
      </c>
      <c r="C12" s="68">
        <v>5</v>
      </c>
      <c r="D12" s="68">
        <v>1</v>
      </c>
      <c r="E12" s="68" t="s">
        <v>86</v>
      </c>
      <c r="F12" s="68">
        <v>32</v>
      </c>
      <c r="G12" s="21" t="s">
        <v>8</v>
      </c>
      <c r="H12" s="21">
        <f>SUM(H4,'BÉRCHULES 2'!H4)</f>
        <v>22</v>
      </c>
      <c r="I12" s="21">
        <f>SUM(I4,'BÉRCHULES 2'!I4)</f>
        <v>4</v>
      </c>
      <c r="J12" s="49"/>
      <c r="K12" s="21" t="s">
        <v>8</v>
      </c>
      <c r="L12" s="50">
        <f>AVERAGE(L4,'BÉRCHULES 2'!L4)</f>
        <v>25.777777777777779</v>
      </c>
    </row>
    <row r="13" spans="1:12">
      <c r="A13" s="27" t="s">
        <v>16</v>
      </c>
      <c r="B13" s="68" t="s">
        <v>213</v>
      </c>
      <c r="C13" s="68">
        <v>3</v>
      </c>
      <c r="D13" s="68">
        <v>0</v>
      </c>
      <c r="E13" s="68" t="s">
        <v>47</v>
      </c>
      <c r="F13" s="68">
        <v>4</v>
      </c>
      <c r="G13" s="21" t="s">
        <v>16</v>
      </c>
      <c r="H13" s="21">
        <f>SUM(H5,'BÉRCHULES 2'!H5)</f>
        <v>42</v>
      </c>
      <c r="I13" s="21">
        <f>SUM(I5,'BÉRCHULES 2'!I5)</f>
        <v>8</v>
      </c>
      <c r="J13" s="49"/>
      <c r="K13" s="21" t="s">
        <v>16</v>
      </c>
      <c r="L13" s="50">
        <f>AVERAGE(L5,'BÉRCHULES 2'!L5)</f>
        <v>8.0500000000000007</v>
      </c>
    </row>
    <row r="14" spans="1:12">
      <c r="A14" s="27"/>
      <c r="B14" s="68" t="s">
        <v>214</v>
      </c>
      <c r="C14" s="68">
        <v>3</v>
      </c>
      <c r="D14" s="68">
        <v>1</v>
      </c>
      <c r="E14" s="68" t="s">
        <v>47</v>
      </c>
      <c r="F14" s="68">
        <v>6</v>
      </c>
      <c r="G14" s="21" t="s">
        <v>22</v>
      </c>
      <c r="H14" s="21">
        <f>SUM(H8,'BÉRCHULES 2'!H8)</f>
        <v>23</v>
      </c>
      <c r="I14" s="21">
        <f>SUM(I8,'BÉRCHULES 2'!I8)</f>
        <v>0</v>
      </c>
      <c r="J14" s="49"/>
      <c r="K14" s="21" t="s">
        <v>22</v>
      </c>
      <c r="L14" s="50">
        <f>AVERAGE(L8,'BÉRCHULES 2'!L8)</f>
        <v>3.3499999999999996</v>
      </c>
    </row>
    <row r="15" spans="1:12">
      <c r="A15" s="27"/>
      <c r="B15" s="68" t="s">
        <v>215</v>
      </c>
      <c r="C15" s="68">
        <v>0</v>
      </c>
      <c r="D15" s="68">
        <v>0</v>
      </c>
      <c r="E15" s="68"/>
      <c r="F15" s="68">
        <v>7</v>
      </c>
      <c r="G15" s="51" t="s">
        <v>35</v>
      </c>
      <c r="H15" s="21">
        <f>SUM(H12:H14)</f>
        <v>87</v>
      </c>
      <c r="I15" s="21">
        <f>SUM(I12:I14)</f>
        <v>12</v>
      </c>
      <c r="J15" s="49"/>
      <c r="K15" s="21"/>
      <c r="L15" s="50"/>
    </row>
    <row r="16" spans="1:12">
      <c r="A16" s="27"/>
      <c r="B16" s="68" t="s">
        <v>216</v>
      </c>
      <c r="C16" s="68">
        <v>3</v>
      </c>
      <c r="D16" s="68">
        <v>0</v>
      </c>
      <c r="E16" s="68"/>
      <c r="F16" s="68">
        <v>8</v>
      </c>
      <c r="J16" s="49"/>
    </row>
    <row r="17" spans="1:13">
      <c r="A17" s="27"/>
      <c r="B17" s="68" t="s">
        <v>217</v>
      </c>
      <c r="C17" s="68">
        <v>4</v>
      </c>
      <c r="D17" s="68">
        <v>0</v>
      </c>
      <c r="E17" s="68"/>
      <c r="F17" s="68">
        <v>14</v>
      </c>
      <c r="J17" s="46"/>
      <c r="K17" s="46"/>
      <c r="L17" s="46"/>
    </row>
    <row r="18" spans="1:13">
      <c r="A18" s="27"/>
      <c r="B18" s="68" t="s">
        <v>218</v>
      </c>
      <c r="C18" s="68">
        <v>2</v>
      </c>
      <c r="D18" s="68">
        <v>1</v>
      </c>
      <c r="E18" s="68"/>
      <c r="F18" s="68">
        <v>18</v>
      </c>
      <c r="G18" s="17" t="s">
        <v>37</v>
      </c>
      <c r="H18" s="17"/>
      <c r="I18" s="17"/>
      <c r="J18" s="46"/>
      <c r="K18" s="46"/>
      <c r="L18" s="46"/>
    </row>
    <row r="19" spans="1:13">
      <c r="A19" s="27"/>
      <c r="B19" s="68" t="s">
        <v>219</v>
      </c>
      <c r="C19" s="68">
        <v>1</v>
      </c>
      <c r="D19" s="68">
        <v>0</v>
      </c>
      <c r="E19" s="68"/>
      <c r="F19" s="68">
        <v>6</v>
      </c>
      <c r="G19" s="17" t="s">
        <v>39</v>
      </c>
      <c r="H19" s="17"/>
      <c r="I19" s="17"/>
      <c r="J19" s="46"/>
      <c r="K19" s="46"/>
      <c r="L19" s="46"/>
    </row>
    <row r="20" spans="1:13" ht="35" customHeight="1">
      <c r="A20" s="27"/>
      <c r="B20" s="68" t="s">
        <v>220</v>
      </c>
      <c r="C20" s="68">
        <v>0</v>
      </c>
      <c r="D20" s="68">
        <v>0</v>
      </c>
      <c r="E20" s="68" t="s">
        <v>47</v>
      </c>
      <c r="F20" s="68">
        <v>6</v>
      </c>
      <c r="G20" s="47"/>
      <c r="H20" s="9" t="s">
        <v>41</v>
      </c>
      <c r="I20" s="9"/>
      <c r="J20" s="8" t="s">
        <v>42</v>
      </c>
      <c r="K20" s="8"/>
      <c r="L20" s="38" t="s">
        <v>43</v>
      </c>
      <c r="M20" s="38" t="s">
        <v>44</v>
      </c>
    </row>
    <row r="21" spans="1:13">
      <c r="A21" s="27"/>
      <c r="B21" s="68" t="s">
        <v>221</v>
      </c>
      <c r="C21" s="68">
        <v>1</v>
      </c>
      <c r="D21" s="68">
        <v>0</v>
      </c>
      <c r="E21" s="68" t="s">
        <v>47</v>
      </c>
      <c r="F21" s="68">
        <v>12</v>
      </c>
      <c r="G21" s="52" t="s">
        <v>8</v>
      </c>
      <c r="H21" s="19">
        <f>15*10</f>
        <v>150</v>
      </c>
      <c r="I21" s="19"/>
      <c r="J21" s="16">
        <f>SUM(H21,'BÉRCHULES 2'!H21)</f>
        <v>300</v>
      </c>
      <c r="K21" s="16"/>
      <c r="L21" s="53">
        <f>(H12/J21)*100</f>
        <v>7.333333333333333</v>
      </c>
      <c r="M21" s="54">
        <f>(I12/J21)*100</f>
        <v>1.3333333333333335</v>
      </c>
    </row>
    <row r="22" spans="1:13">
      <c r="A22" s="27"/>
      <c r="B22" s="68" t="s">
        <v>222</v>
      </c>
      <c r="C22" s="68">
        <v>0</v>
      </c>
      <c r="D22" s="68">
        <v>1</v>
      </c>
      <c r="E22" s="68" t="s">
        <v>47</v>
      </c>
      <c r="F22" s="68">
        <v>12</v>
      </c>
      <c r="G22" s="52" t="s">
        <v>16</v>
      </c>
      <c r="H22" s="19">
        <f>15*10</f>
        <v>150</v>
      </c>
      <c r="I22" s="19"/>
      <c r="J22" s="16">
        <f>SUM(H22,'BÉRCHULES 2'!H22)</f>
        <v>300</v>
      </c>
      <c r="K22" s="16"/>
      <c r="L22" s="53">
        <f>(H13/J22)*100</f>
        <v>14.000000000000002</v>
      </c>
      <c r="M22" s="54">
        <f>(I13/J22)*100</f>
        <v>2.666666666666667</v>
      </c>
    </row>
    <row r="23" spans="1:13">
      <c r="A23" s="27" t="s">
        <v>18</v>
      </c>
      <c r="B23" s="27"/>
      <c r="C23" s="27"/>
      <c r="D23" s="27"/>
      <c r="E23" s="27"/>
      <c r="F23" s="27"/>
      <c r="G23" s="52" t="s">
        <v>22</v>
      </c>
      <c r="H23" s="19">
        <f>15*10</f>
        <v>150</v>
      </c>
      <c r="I23" s="19"/>
      <c r="J23" s="16">
        <f>SUM(H23,'BÉRCHULES 2'!H25)</f>
        <v>300</v>
      </c>
      <c r="K23" s="16"/>
      <c r="L23" s="53">
        <f>(H14/J23)*100</f>
        <v>7.6666666666666661</v>
      </c>
      <c r="M23" s="54">
        <f>(I14/J23)*100</f>
        <v>0</v>
      </c>
    </row>
    <row r="24" spans="1:13">
      <c r="A24" s="27"/>
      <c r="B24" s="27"/>
      <c r="C24" s="27"/>
      <c r="D24" s="27"/>
      <c r="E24" s="27"/>
      <c r="F24" s="27"/>
      <c r="G24" s="55" t="s">
        <v>35</v>
      </c>
      <c r="H24" s="19">
        <f>SUM(H19:H23)</f>
        <v>450</v>
      </c>
      <c r="I24" s="19"/>
      <c r="J24" s="15">
        <f>SUM(J19:J23)</f>
        <v>900</v>
      </c>
      <c r="K24" s="15"/>
      <c r="L24" s="56">
        <f>(H15/J24)*100</f>
        <v>9.6666666666666661</v>
      </c>
      <c r="M24" s="57">
        <f>(I15/J24)*100</f>
        <v>1.3333333333333335</v>
      </c>
    </row>
    <row r="25" spans="1:13">
      <c r="A25" s="27"/>
      <c r="B25" s="27"/>
      <c r="C25" s="27"/>
      <c r="D25" s="27"/>
      <c r="E25" s="27"/>
      <c r="F25" s="27"/>
    </row>
    <row r="26" spans="1:13">
      <c r="A26" s="27"/>
      <c r="B26" s="27"/>
      <c r="C26" s="27"/>
      <c r="D26" s="27"/>
      <c r="E26" s="27"/>
      <c r="F26" s="27"/>
    </row>
    <row r="27" spans="1:13">
      <c r="A27" s="27"/>
      <c r="B27" s="27"/>
      <c r="C27" s="27"/>
      <c r="D27" s="27"/>
      <c r="E27" s="27"/>
      <c r="F27" s="27"/>
      <c r="G27" s="46"/>
      <c r="H27" s="46"/>
      <c r="I27" s="46"/>
      <c r="J27" s="46"/>
      <c r="K27" s="46"/>
      <c r="M27" s="46"/>
    </row>
    <row r="28" spans="1:13">
      <c r="A28" s="27"/>
      <c r="B28" s="27"/>
      <c r="C28" s="27"/>
      <c r="D28" s="27"/>
      <c r="E28" s="27"/>
      <c r="F28" s="27"/>
      <c r="G28" s="46"/>
      <c r="H28" s="46"/>
      <c r="I28" s="46"/>
      <c r="J28" s="46"/>
      <c r="K28" s="46"/>
      <c r="L28" s="46"/>
    </row>
    <row r="29" spans="1:13">
      <c r="A29" s="27"/>
      <c r="B29" s="27"/>
      <c r="C29" s="27"/>
      <c r="D29" s="27"/>
      <c r="E29" s="27"/>
      <c r="F29" s="27"/>
    </row>
    <row r="30" spans="1:13">
      <c r="A30" s="27"/>
      <c r="B30" s="27"/>
      <c r="C30" s="27"/>
      <c r="D30" s="27"/>
      <c r="E30" s="27"/>
      <c r="F30" s="27"/>
    </row>
    <row r="31" spans="1:13">
      <c r="A31" s="27"/>
      <c r="B31" s="27"/>
      <c r="C31" s="27"/>
      <c r="D31" s="27"/>
      <c r="E31" s="27"/>
      <c r="F31" s="27"/>
    </row>
    <row r="32" spans="1:13">
      <c r="A32" s="27"/>
      <c r="B32" s="27"/>
      <c r="C32" s="27"/>
      <c r="D32" s="27"/>
      <c r="E32" s="27"/>
      <c r="F32" s="27"/>
    </row>
    <row r="33" spans="1:6">
      <c r="A33" s="27" t="s">
        <v>20</v>
      </c>
      <c r="B33" s="27"/>
      <c r="C33" s="27"/>
      <c r="D33" s="27"/>
      <c r="E33" s="27"/>
      <c r="F33" s="27"/>
    </row>
    <row r="34" spans="1:6">
      <c r="A34" s="27"/>
      <c r="B34" s="27"/>
      <c r="C34" s="27"/>
      <c r="D34" s="27"/>
      <c r="E34" s="27"/>
      <c r="F34" s="27"/>
    </row>
    <row r="35" spans="1:6">
      <c r="A35" s="27"/>
      <c r="B35" s="27"/>
      <c r="C35" s="27"/>
      <c r="D35" s="27"/>
      <c r="E35" s="27"/>
      <c r="F35" s="27"/>
    </row>
    <row r="36" spans="1:6">
      <c r="A36" s="27"/>
      <c r="B36" s="27"/>
      <c r="C36" s="27"/>
      <c r="D36" s="27"/>
      <c r="E36" s="27"/>
      <c r="F36" s="27"/>
    </row>
    <row r="37" spans="1:6">
      <c r="A37" s="27"/>
      <c r="B37" s="27"/>
      <c r="C37" s="27"/>
      <c r="D37" s="27"/>
      <c r="E37" s="27"/>
      <c r="F37" s="27"/>
    </row>
    <row r="38" spans="1:6">
      <c r="A38" s="27"/>
      <c r="B38" s="27"/>
      <c r="C38" s="27"/>
      <c r="D38" s="27"/>
      <c r="E38" s="27"/>
      <c r="F38" s="27"/>
    </row>
    <row r="39" spans="1:6">
      <c r="A39" s="27"/>
      <c r="B39" s="27"/>
      <c r="C39" s="27"/>
      <c r="D39" s="27"/>
      <c r="E39" s="27"/>
      <c r="F39" s="27"/>
    </row>
    <row r="40" spans="1:6">
      <c r="A40" s="27"/>
      <c r="B40" s="27"/>
      <c r="C40" s="27"/>
      <c r="D40" s="27"/>
      <c r="E40" s="27"/>
      <c r="F40" s="27"/>
    </row>
    <row r="41" spans="1:6">
      <c r="A41" s="27"/>
      <c r="B41" s="27"/>
      <c r="C41" s="27"/>
      <c r="D41" s="27"/>
      <c r="E41" s="27"/>
      <c r="F41" s="27"/>
    </row>
    <row r="42" spans="1:6">
      <c r="A42" s="27"/>
      <c r="B42" s="27"/>
      <c r="C42" s="27"/>
      <c r="D42" s="27"/>
      <c r="E42" s="27"/>
      <c r="F42" s="27"/>
    </row>
    <row r="43" spans="1:6">
      <c r="A43" s="27" t="s">
        <v>22</v>
      </c>
      <c r="B43" s="68" t="s">
        <v>223</v>
      </c>
      <c r="C43" s="68">
        <v>0</v>
      </c>
      <c r="D43" s="68">
        <v>0</v>
      </c>
      <c r="E43" s="68" t="s">
        <v>10</v>
      </c>
      <c r="F43" s="68">
        <v>4</v>
      </c>
    </row>
    <row r="44" spans="1:6">
      <c r="A44" s="27"/>
      <c r="B44" s="68" t="s">
        <v>224</v>
      </c>
      <c r="C44" s="68">
        <v>0</v>
      </c>
      <c r="D44" s="68">
        <v>0</v>
      </c>
      <c r="E44" s="68"/>
      <c r="F44" s="68">
        <v>4</v>
      </c>
    </row>
    <row r="45" spans="1:6">
      <c r="A45" s="27"/>
      <c r="B45" s="68" t="s">
        <v>225</v>
      </c>
      <c r="C45" s="68">
        <v>1</v>
      </c>
      <c r="D45" s="68">
        <v>0</v>
      </c>
      <c r="E45" s="68"/>
      <c r="F45" s="68">
        <v>4</v>
      </c>
    </row>
    <row r="46" spans="1:6">
      <c r="A46" s="27"/>
      <c r="B46" s="68" t="s">
        <v>226</v>
      </c>
      <c r="C46" s="68">
        <v>1</v>
      </c>
      <c r="D46" s="68">
        <v>0</v>
      </c>
      <c r="E46" s="68"/>
      <c r="F46" s="68">
        <v>2</v>
      </c>
    </row>
    <row r="47" spans="1:6">
      <c r="A47" s="27"/>
      <c r="B47" s="68" t="s">
        <v>227</v>
      </c>
      <c r="C47" s="68">
        <v>0</v>
      </c>
      <c r="D47" s="68">
        <v>0</v>
      </c>
      <c r="E47" s="68"/>
      <c r="F47" s="68">
        <v>4</v>
      </c>
    </row>
    <row r="48" spans="1:6">
      <c r="A48" s="27"/>
      <c r="B48" s="68" t="s">
        <v>228</v>
      </c>
      <c r="C48" s="68">
        <v>0</v>
      </c>
      <c r="D48" s="68">
        <v>0</v>
      </c>
      <c r="E48" s="68" t="s">
        <v>10</v>
      </c>
      <c r="F48" s="68">
        <v>2</v>
      </c>
    </row>
    <row r="49" spans="1:6">
      <c r="A49" s="27"/>
      <c r="B49" s="68" t="s">
        <v>229</v>
      </c>
      <c r="C49" s="68">
        <v>0</v>
      </c>
      <c r="D49" s="68">
        <v>0</v>
      </c>
      <c r="E49" s="68"/>
      <c r="F49" s="68">
        <v>4</v>
      </c>
    </row>
    <row r="50" spans="1:6">
      <c r="A50" s="27"/>
      <c r="B50" s="68" t="s">
        <v>230</v>
      </c>
      <c r="C50" s="68">
        <v>0</v>
      </c>
      <c r="D50" s="68">
        <v>0</v>
      </c>
      <c r="E50" s="68"/>
      <c r="F50" s="68">
        <v>4</v>
      </c>
    </row>
    <row r="51" spans="1:6">
      <c r="A51" s="27"/>
      <c r="B51" s="68" t="s">
        <v>231</v>
      </c>
      <c r="C51" s="68">
        <v>3</v>
      </c>
      <c r="D51" s="68">
        <v>0</v>
      </c>
      <c r="E51" s="68" t="s">
        <v>10</v>
      </c>
      <c r="F51" s="68">
        <v>4</v>
      </c>
    </row>
    <row r="52" spans="1:6">
      <c r="A52" s="27"/>
      <c r="B52" s="68" t="s">
        <v>232</v>
      </c>
      <c r="C52" s="68">
        <v>0</v>
      </c>
      <c r="D52" s="68">
        <v>0</v>
      </c>
      <c r="E52" s="68"/>
      <c r="F52" s="68">
        <v>6</v>
      </c>
    </row>
  </sheetData>
  <mergeCells count="18">
    <mergeCell ref="H24:I24"/>
    <mergeCell ref="J24:K24"/>
    <mergeCell ref="H21:I21"/>
    <mergeCell ref="J21:K21"/>
    <mergeCell ref="H22:I22"/>
    <mergeCell ref="J22:K22"/>
    <mergeCell ref="H23:I23"/>
    <mergeCell ref="J23:K23"/>
    <mergeCell ref="K11:L11"/>
    <mergeCell ref="G18:I18"/>
    <mergeCell ref="G19:I19"/>
    <mergeCell ref="H20:I20"/>
    <mergeCell ref="J20:K20"/>
    <mergeCell ref="C1:D1"/>
    <mergeCell ref="H2:I2"/>
    <mergeCell ref="K3:L3"/>
    <mergeCell ref="G9:L9"/>
    <mergeCell ref="H10:I10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19" zoomScale="150" zoomScaleNormal="150" zoomScalePageLayoutView="150" workbookViewId="0">
      <selection activeCell="I34" sqref="I34"/>
    </sheetView>
  </sheetViews>
  <sheetFormatPr baseColWidth="10" defaultColWidth="8.83203125" defaultRowHeight="12" x14ac:dyDescent="0"/>
  <cols>
    <col min="2" max="2" width="12.83203125" customWidth="1"/>
    <col min="3" max="3" width="20" customWidth="1"/>
    <col min="4" max="4" width="19.83203125" customWidth="1"/>
    <col min="6" max="6" width="12" customWidth="1"/>
    <col min="9" max="9" width="21" customWidth="1"/>
    <col min="12" max="12" width="13.33203125" customWidth="1"/>
  </cols>
  <sheetData>
    <row r="1" spans="1:12">
      <c r="A1" s="21"/>
      <c r="B1" s="21"/>
      <c r="C1" s="14" t="s">
        <v>0</v>
      </c>
      <c r="D1" s="14"/>
      <c r="E1" s="21"/>
      <c r="F1" s="21"/>
    </row>
    <row r="2" spans="1:12">
      <c r="A2" s="21" t="s">
        <v>1</v>
      </c>
      <c r="B2" s="21" t="s">
        <v>2</v>
      </c>
      <c r="C2" s="23" t="s">
        <v>3</v>
      </c>
      <c r="D2" s="23" t="s">
        <v>4</v>
      </c>
      <c r="E2" s="21" t="s">
        <v>5</v>
      </c>
      <c r="F2" s="21" t="s">
        <v>6</v>
      </c>
      <c r="G2" s="27"/>
      <c r="H2" s="20" t="s">
        <v>82</v>
      </c>
      <c r="I2" s="20"/>
      <c r="J2" s="46"/>
      <c r="K2" s="46"/>
      <c r="L2" s="46"/>
    </row>
    <row r="3" spans="1:12">
      <c r="A3" s="27" t="s">
        <v>8</v>
      </c>
      <c r="B3" s="27" t="s">
        <v>233</v>
      </c>
      <c r="C3" s="68">
        <v>1</v>
      </c>
      <c r="D3" s="68">
        <v>0</v>
      </c>
      <c r="E3" s="68" t="s">
        <v>234</v>
      </c>
      <c r="F3" s="69">
        <v>22</v>
      </c>
      <c r="G3" s="27"/>
      <c r="H3" s="27" t="s">
        <v>11</v>
      </c>
      <c r="I3" s="27" t="s">
        <v>12</v>
      </c>
      <c r="J3" s="46"/>
      <c r="K3" s="20" t="s">
        <v>84</v>
      </c>
      <c r="L3" s="20"/>
    </row>
    <row r="4" spans="1:12">
      <c r="A4" s="27"/>
      <c r="B4" s="27" t="s">
        <v>235</v>
      </c>
      <c r="C4" s="68">
        <v>0</v>
      </c>
      <c r="D4" s="68">
        <v>0</v>
      </c>
      <c r="E4" s="68" t="s">
        <v>236</v>
      </c>
      <c r="F4" s="68"/>
      <c r="G4" s="27" t="s">
        <v>8</v>
      </c>
      <c r="H4" s="27">
        <f>SUM(C3:C12)</f>
        <v>15</v>
      </c>
      <c r="I4" s="27">
        <f>SUM(D3:D12)</f>
        <v>3</v>
      </c>
      <c r="J4" s="46"/>
      <c r="K4" s="27" t="s">
        <v>8</v>
      </c>
      <c r="L4" s="27">
        <f>AVERAGE(F3:F12)</f>
        <v>22.777777777777779</v>
      </c>
    </row>
    <row r="5" spans="1:12">
      <c r="A5" s="27"/>
      <c r="B5" s="27" t="s">
        <v>237</v>
      </c>
      <c r="C5" s="68">
        <v>2</v>
      </c>
      <c r="D5" s="68">
        <v>1</v>
      </c>
      <c r="E5" s="68" t="s">
        <v>10</v>
      </c>
      <c r="F5" s="68">
        <v>10</v>
      </c>
      <c r="G5" s="27" t="s">
        <v>16</v>
      </c>
      <c r="H5" s="27">
        <f>SUM(C13:C22)</f>
        <v>25</v>
      </c>
      <c r="I5" s="27">
        <f>SUM(D13:D22)</f>
        <v>5</v>
      </c>
      <c r="J5" s="46"/>
      <c r="K5" s="27" t="s">
        <v>16</v>
      </c>
      <c r="L5" s="27">
        <f>AVERAGE(F13:F22)</f>
        <v>6.8</v>
      </c>
    </row>
    <row r="6" spans="1:12">
      <c r="A6" s="27"/>
      <c r="B6" s="27" t="s">
        <v>238</v>
      </c>
      <c r="C6" s="68">
        <v>3</v>
      </c>
      <c r="D6" s="68">
        <v>0</v>
      </c>
      <c r="E6" s="68" t="s">
        <v>10</v>
      </c>
      <c r="F6" s="68">
        <v>12</v>
      </c>
      <c r="G6" s="27" t="s">
        <v>18</v>
      </c>
      <c r="H6" s="27"/>
      <c r="I6" s="27"/>
      <c r="J6" s="46"/>
      <c r="K6" s="27" t="s">
        <v>18</v>
      </c>
      <c r="L6" s="27"/>
    </row>
    <row r="7" spans="1:12">
      <c r="A7" s="27"/>
      <c r="B7" s="27" t="s">
        <v>239</v>
      </c>
      <c r="C7" s="68">
        <v>2</v>
      </c>
      <c r="D7" s="68">
        <v>0</v>
      </c>
      <c r="E7" s="68" t="s">
        <v>86</v>
      </c>
      <c r="F7" s="68">
        <v>32</v>
      </c>
      <c r="G7" s="27" t="s">
        <v>20</v>
      </c>
      <c r="H7" s="27"/>
      <c r="I7" s="27"/>
      <c r="J7" s="46"/>
      <c r="K7" s="27" t="s">
        <v>20</v>
      </c>
      <c r="L7" s="27"/>
    </row>
    <row r="8" spans="1:12">
      <c r="A8" s="27"/>
      <c r="B8" s="27" t="s">
        <v>240</v>
      </c>
      <c r="C8" s="68">
        <v>3</v>
      </c>
      <c r="D8" s="68">
        <v>0</v>
      </c>
      <c r="E8" s="68" t="s">
        <v>86</v>
      </c>
      <c r="F8" s="68">
        <v>16</v>
      </c>
      <c r="G8" s="27" t="s">
        <v>22</v>
      </c>
      <c r="H8" s="27">
        <f>SUM(C43:C52)</f>
        <v>18</v>
      </c>
      <c r="I8" s="27">
        <f>SUM(D43:D52)</f>
        <v>0</v>
      </c>
      <c r="J8" s="46"/>
      <c r="K8" s="27" t="s">
        <v>22</v>
      </c>
      <c r="L8" s="27">
        <f>AVERAGE(F43:F52)</f>
        <v>2.9</v>
      </c>
    </row>
    <row r="9" spans="1:12">
      <c r="A9" s="27"/>
      <c r="B9" s="27" t="s">
        <v>241</v>
      </c>
      <c r="C9" s="68">
        <v>0</v>
      </c>
      <c r="D9" s="68">
        <v>0</v>
      </c>
      <c r="E9" s="68" t="s">
        <v>86</v>
      </c>
      <c r="F9" s="68">
        <v>40</v>
      </c>
      <c r="G9" s="18" t="s">
        <v>207</v>
      </c>
      <c r="H9" s="18"/>
      <c r="I9" s="18"/>
      <c r="J9" s="18"/>
      <c r="K9" s="18"/>
      <c r="L9" s="18"/>
    </row>
    <row r="10" spans="1:12">
      <c r="A10" s="27"/>
      <c r="B10" s="27" t="s">
        <v>242</v>
      </c>
      <c r="C10" s="68">
        <v>1</v>
      </c>
      <c r="D10" s="68">
        <v>1</v>
      </c>
      <c r="E10" s="68" t="s">
        <v>86</v>
      </c>
      <c r="F10" s="68">
        <v>20</v>
      </c>
    </row>
    <row r="11" spans="1:12">
      <c r="A11" s="27"/>
      <c r="B11" s="27" t="s">
        <v>243</v>
      </c>
      <c r="C11" s="68">
        <v>0</v>
      </c>
      <c r="D11" s="68">
        <v>0</v>
      </c>
      <c r="E11" s="68" t="s">
        <v>86</v>
      </c>
      <c r="F11" s="68">
        <v>38</v>
      </c>
    </row>
    <row r="12" spans="1:12">
      <c r="A12" s="27"/>
      <c r="B12" s="27" t="s">
        <v>244</v>
      </c>
      <c r="C12" s="68">
        <v>3</v>
      </c>
      <c r="D12" s="68">
        <v>1</v>
      </c>
      <c r="E12" s="68" t="s">
        <v>86</v>
      </c>
      <c r="F12" s="68">
        <v>15</v>
      </c>
    </row>
    <row r="13" spans="1:12">
      <c r="A13" s="27" t="s">
        <v>16</v>
      </c>
      <c r="B13" s="27" t="s">
        <v>245</v>
      </c>
      <c r="C13" s="68">
        <v>10</v>
      </c>
      <c r="D13" s="68">
        <v>2</v>
      </c>
      <c r="E13" s="68" t="s">
        <v>47</v>
      </c>
      <c r="F13" s="68">
        <v>7</v>
      </c>
    </row>
    <row r="14" spans="1:12">
      <c r="A14" s="27"/>
      <c r="B14" s="27" t="s">
        <v>246</v>
      </c>
      <c r="C14" s="68">
        <v>2</v>
      </c>
      <c r="D14" s="68">
        <v>1</v>
      </c>
      <c r="E14" s="68" t="s">
        <v>47</v>
      </c>
      <c r="F14" s="68">
        <v>6</v>
      </c>
    </row>
    <row r="15" spans="1:12">
      <c r="A15" s="27"/>
      <c r="B15" s="27" t="s">
        <v>247</v>
      </c>
      <c r="C15" s="68">
        <v>0</v>
      </c>
      <c r="D15" s="68">
        <v>0</v>
      </c>
      <c r="E15" s="68" t="s">
        <v>10</v>
      </c>
      <c r="F15" s="68">
        <v>6</v>
      </c>
    </row>
    <row r="16" spans="1:12">
      <c r="A16" s="27"/>
      <c r="B16" s="27" t="s">
        <v>248</v>
      </c>
      <c r="C16" s="68">
        <v>2</v>
      </c>
      <c r="D16" s="68">
        <v>0</v>
      </c>
      <c r="E16" s="68" t="s">
        <v>47</v>
      </c>
      <c r="F16" s="68">
        <v>6</v>
      </c>
    </row>
    <row r="17" spans="1:12">
      <c r="A17" s="27"/>
      <c r="B17" s="27" t="s">
        <v>249</v>
      </c>
      <c r="C17" s="68">
        <v>2</v>
      </c>
      <c r="D17" s="68">
        <v>2</v>
      </c>
      <c r="E17" s="68" t="s">
        <v>47</v>
      </c>
      <c r="F17" s="68">
        <v>4</v>
      </c>
    </row>
    <row r="18" spans="1:12">
      <c r="A18" s="27"/>
      <c r="B18" s="27" t="s">
        <v>250</v>
      </c>
      <c r="C18" s="68">
        <v>4</v>
      </c>
      <c r="D18" s="68">
        <v>0</v>
      </c>
      <c r="E18" s="68" t="s">
        <v>47</v>
      </c>
      <c r="F18" s="68">
        <v>11</v>
      </c>
    </row>
    <row r="19" spans="1:12">
      <c r="A19" s="27"/>
      <c r="B19" s="27" t="s">
        <v>251</v>
      </c>
      <c r="C19" s="68">
        <v>0</v>
      </c>
      <c r="D19" s="68">
        <v>0</v>
      </c>
      <c r="E19" s="68" t="s">
        <v>47</v>
      </c>
      <c r="F19" s="68">
        <v>7</v>
      </c>
    </row>
    <row r="20" spans="1:12" ht="23.75" customHeight="1">
      <c r="A20" s="27"/>
      <c r="B20" s="27" t="s">
        <v>252</v>
      </c>
      <c r="C20" s="68">
        <v>0</v>
      </c>
      <c r="D20" s="68">
        <v>0</v>
      </c>
      <c r="E20" s="68" t="s">
        <v>47</v>
      </c>
      <c r="F20" s="68">
        <v>11</v>
      </c>
      <c r="G20" s="47"/>
      <c r="H20" s="9" t="s">
        <v>103</v>
      </c>
      <c r="I20" s="9"/>
    </row>
    <row r="21" spans="1:12">
      <c r="A21" s="27"/>
      <c r="B21" s="27" t="s">
        <v>253</v>
      </c>
      <c r="C21" s="68">
        <v>3</v>
      </c>
      <c r="D21" s="68">
        <v>0</v>
      </c>
      <c r="E21" s="68" t="s">
        <v>47</v>
      </c>
      <c r="F21" s="68">
        <v>4</v>
      </c>
      <c r="G21" s="52" t="s">
        <v>8</v>
      </c>
      <c r="H21" s="19">
        <f>15*10</f>
        <v>150</v>
      </c>
      <c r="I21" s="19"/>
    </row>
    <row r="22" spans="1:12">
      <c r="A22" s="27"/>
      <c r="B22" s="27" t="s">
        <v>254</v>
      </c>
      <c r="C22" s="68">
        <v>2</v>
      </c>
      <c r="D22" s="68">
        <v>0</v>
      </c>
      <c r="E22" s="68" t="s">
        <v>47</v>
      </c>
      <c r="F22" s="68">
        <v>6</v>
      </c>
      <c r="G22" s="52" t="s">
        <v>16</v>
      </c>
      <c r="H22" s="19">
        <f>15*10</f>
        <v>150</v>
      </c>
      <c r="I22" s="19"/>
    </row>
    <row r="23" spans="1:12">
      <c r="A23" s="27" t="s">
        <v>18</v>
      </c>
      <c r="B23" s="27"/>
      <c r="C23" s="27"/>
      <c r="D23" s="27"/>
      <c r="E23" s="27"/>
      <c r="F23" s="27"/>
      <c r="G23" s="52" t="s">
        <v>18</v>
      </c>
      <c r="H23" s="19"/>
      <c r="I23" s="19"/>
    </row>
    <row r="24" spans="1:12">
      <c r="A24" s="27"/>
      <c r="B24" s="27"/>
      <c r="C24" s="27"/>
      <c r="D24" s="27"/>
      <c r="E24" s="27"/>
      <c r="F24" s="27"/>
      <c r="G24" s="52" t="s">
        <v>20</v>
      </c>
      <c r="H24" s="19"/>
      <c r="I24" s="19"/>
    </row>
    <row r="25" spans="1:12">
      <c r="A25" s="27"/>
      <c r="B25" s="27"/>
      <c r="C25" s="27"/>
      <c r="D25" s="27"/>
      <c r="E25" s="27"/>
      <c r="F25" s="27"/>
      <c r="G25" s="52" t="s">
        <v>22</v>
      </c>
      <c r="H25" s="19">
        <f>15*10</f>
        <v>150</v>
      </c>
      <c r="I25" s="19"/>
    </row>
    <row r="26" spans="1:12">
      <c r="A26" s="27"/>
      <c r="B26" s="27"/>
      <c r="C26" s="27"/>
      <c r="D26" s="27"/>
      <c r="E26" s="27"/>
      <c r="F26" s="27"/>
      <c r="G26" s="55" t="s">
        <v>35</v>
      </c>
      <c r="H26" s="19">
        <f>SUM(H21:H25)</f>
        <v>450</v>
      </c>
      <c r="I26" s="19"/>
    </row>
    <row r="27" spans="1:12">
      <c r="A27" s="27"/>
      <c r="B27" s="27"/>
      <c r="C27" s="27"/>
      <c r="D27" s="27"/>
      <c r="E27" s="27"/>
      <c r="F27" s="27"/>
      <c r="G27" s="46"/>
      <c r="H27" s="46"/>
      <c r="I27" s="46"/>
      <c r="J27" s="46"/>
      <c r="K27" s="46"/>
    </row>
    <row r="28" spans="1:12">
      <c r="A28" s="27"/>
      <c r="B28" s="27"/>
      <c r="C28" s="27"/>
      <c r="D28" s="27"/>
      <c r="E28" s="27"/>
      <c r="F28" s="27"/>
      <c r="G28" s="46"/>
      <c r="H28" s="46"/>
      <c r="I28" s="46"/>
      <c r="J28" s="46"/>
      <c r="K28" s="46"/>
      <c r="L28" s="46"/>
    </row>
    <row r="29" spans="1:12">
      <c r="A29" s="27"/>
      <c r="B29" s="27"/>
      <c r="C29" s="27"/>
      <c r="D29" s="27"/>
      <c r="E29" s="27"/>
      <c r="F29" s="27"/>
    </row>
    <row r="30" spans="1:12">
      <c r="A30" s="27"/>
      <c r="B30" s="27"/>
      <c r="C30" s="27"/>
      <c r="D30" s="27"/>
      <c r="E30" s="27"/>
      <c r="F30" s="27"/>
    </row>
    <row r="31" spans="1:12">
      <c r="A31" s="27"/>
      <c r="B31" s="27"/>
      <c r="C31" s="27"/>
      <c r="D31" s="27"/>
      <c r="E31" s="27"/>
      <c r="F31" s="27"/>
    </row>
    <row r="32" spans="1:12">
      <c r="A32" s="27"/>
      <c r="B32" s="27"/>
      <c r="C32" s="27"/>
      <c r="D32" s="27"/>
      <c r="E32" s="27"/>
      <c r="F32" s="27"/>
    </row>
    <row r="33" spans="1:6">
      <c r="A33" s="27" t="s">
        <v>20</v>
      </c>
      <c r="B33" s="27"/>
      <c r="C33" s="27"/>
      <c r="D33" s="27"/>
      <c r="E33" s="27"/>
      <c r="F33" s="27"/>
    </row>
    <row r="34" spans="1:6">
      <c r="A34" s="27"/>
      <c r="B34" s="27"/>
      <c r="C34" s="27"/>
      <c r="D34" s="27"/>
      <c r="E34" s="27"/>
      <c r="F34" s="27"/>
    </row>
    <row r="35" spans="1:6">
      <c r="A35" s="27"/>
      <c r="B35" s="27"/>
      <c r="C35" s="27"/>
      <c r="D35" s="27"/>
      <c r="E35" s="27"/>
      <c r="F35" s="27"/>
    </row>
    <row r="36" spans="1:6">
      <c r="A36" s="27"/>
      <c r="B36" s="27"/>
      <c r="C36" s="27"/>
      <c r="D36" s="27"/>
      <c r="E36" s="27"/>
      <c r="F36" s="27"/>
    </row>
    <row r="37" spans="1:6">
      <c r="A37" s="27"/>
      <c r="B37" s="27"/>
      <c r="C37" s="27"/>
      <c r="D37" s="27"/>
      <c r="E37" s="27"/>
      <c r="F37" s="27"/>
    </row>
    <row r="38" spans="1:6">
      <c r="A38" s="27"/>
      <c r="B38" s="27"/>
      <c r="C38" s="27"/>
      <c r="D38" s="27"/>
      <c r="E38" s="27"/>
      <c r="F38" s="27"/>
    </row>
    <row r="39" spans="1:6">
      <c r="A39" s="27"/>
      <c r="B39" s="27"/>
      <c r="C39" s="27"/>
      <c r="D39" s="27"/>
      <c r="E39" s="27"/>
      <c r="F39" s="27"/>
    </row>
    <row r="40" spans="1:6">
      <c r="A40" s="27"/>
      <c r="B40" s="27"/>
      <c r="C40" s="27"/>
      <c r="D40" s="27"/>
      <c r="E40" s="27"/>
      <c r="F40" s="27"/>
    </row>
    <row r="41" spans="1:6">
      <c r="A41" s="27"/>
      <c r="B41" s="27"/>
      <c r="C41" s="27"/>
      <c r="D41" s="27"/>
      <c r="E41" s="27"/>
      <c r="F41" s="27"/>
    </row>
    <row r="42" spans="1:6">
      <c r="A42" s="27"/>
      <c r="B42" s="27"/>
      <c r="C42" s="27"/>
      <c r="D42" s="27"/>
      <c r="E42" s="27"/>
      <c r="F42" s="27"/>
    </row>
    <row r="43" spans="1:6">
      <c r="A43" s="27" t="s">
        <v>22</v>
      </c>
      <c r="B43" s="27" t="s">
        <v>255</v>
      </c>
      <c r="C43" s="68">
        <v>4</v>
      </c>
      <c r="D43" s="68">
        <v>0</v>
      </c>
      <c r="E43" s="68" t="s">
        <v>86</v>
      </c>
      <c r="F43" s="68">
        <v>2</v>
      </c>
    </row>
    <row r="44" spans="1:6">
      <c r="A44" s="27"/>
      <c r="B44" s="27" t="s">
        <v>256</v>
      </c>
      <c r="C44" s="68">
        <v>1</v>
      </c>
      <c r="D44" s="68">
        <v>0</v>
      </c>
      <c r="E44" s="68" t="s">
        <v>10</v>
      </c>
      <c r="F44" s="68">
        <v>2</v>
      </c>
    </row>
    <row r="45" spans="1:6">
      <c r="A45" s="27"/>
      <c r="B45" s="27" t="s">
        <v>257</v>
      </c>
      <c r="C45" s="68">
        <v>4</v>
      </c>
      <c r="D45" s="68">
        <v>0</v>
      </c>
      <c r="E45" s="68" t="s">
        <v>10</v>
      </c>
      <c r="F45" s="68">
        <v>2</v>
      </c>
    </row>
    <row r="46" spans="1:6">
      <c r="A46" s="27"/>
      <c r="B46" s="27" t="s">
        <v>258</v>
      </c>
      <c r="C46" s="68">
        <v>0</v>
      </c>
      <c r="D46" s="68">
        <v>0</v>
      </c>
      <c r="E46" s="68" t="s">
        <v>10</v>
      </c>
      <c r="F46" s="68">
        <v>4</v>
      </c>
    </row>
    <row r="47" spans="1:6">
      <c r="A47" s="27"/>
      <c r="B47" s="27" t="s">
        <v>259</v>
      </c>
      <c r="C47" s="68">
        <v>0</v>
      </c>
      <c r="D47" s="68">
        <v>0</v>
      </c>
      <c r="E47" s="68"/>
      <c r="F47" s="68">
        <v>4</v>
      </c>
    </row>
    <row r="48" spans="1:6">
      <c r="A48" s="27"/>
      <c r="B48" s="27" t="s">
        <v>260</v>
      </c>
      <c r="C48" s="68">
        <v>1</v>
      </c>
      <c r="D48" s="68">
        <v>0</v>
      </c>
      <c r="E48" s="68" t="s">
        <v>10</v>
      </c>
      <c r="F48" s="68">
        <v>4</v>
      </c>
    </row>
    <row r="49" spans="1:6">
      <c r="A49" s="27"/>
      <c r="B49" s="27" t="s">
        <v>261</v>
      </c>
      <c r="C49" s="68">
        <v>3</v>
      </c>
      <c r="D49" s="68">
        <v>0</v>
      </c>
      <c r="E49" s="68" t="s">
        <v>86</v>
      </c>
      <c r="F49" s="68">
        <v>2</v>
      </c>
    </row>
    <row r="50" spans="1:6">
      <c r="A50" s="27"/>
      <c r="B50" s="27" t="s">
        <v>262</v>
      </c>
      <c r="C50" s="68">
        <v>3</v>
      </c>
      <c r="D50" s="68">
        <v>0</v>
      </c>
      <c r="E50" s="68" t="s">
        <v>10</v>
      </c>
      <c r="F50" s="68">
        <v>3</v>
      </c>
    </row>
    <row r="51" spans="1:6">
      <c r="A51" s="27"/>
      <c r="B51" s="27" t="s">
        <v>263</v>
      </c>
      <c r="C51" s="68">
        <v>1</v>
      </c>
      <c r="D51" s="68">
        <v>0</v>
      </c>
      <c r="E51" s="68" t="s">
        <v>86</v>
      </c>
      <c r="F51" s="68">
        <v>4</v>
      </c>
    </row>
    <row r="52" spans="1:6">
      <c r="A52" s="27"/>
      <c r="B52" s="27" t="s">
        <v>264</v>
      </c>
      <c r="C52" s="68">
        <v>1</v>
      </c>
      <c r="D52" s="68">
        <v>0</v>
      </c>
      <c r="E52" s="68"/>
      <c r="F52" s="68">
        <v>2</v>
      </c>
    </row>
    <row r="53" spans="1:6">
      <c r="B53" s="48" t="s">
        <v>265</v>
      </c>
      <c r="C53" s="72">
        <v>0</v>
      </c>
      <c r="D53" s="72">
        <v>0</v>
      </c>
      <c r="E53" s="72" t="s">
        <v>10</v>
      </c>
      <c r="F53" s="72">
        <v>6</v>
      </c>
    </row>
  </sheetData>
  <mergeCells count="11">
    <mergeCell ref="H26:I26"/>
    <mergeCell ref="H21:I21"/>
    <mergeCell ref="H22:I22"/>
    <mergeCell ref="H23:I23"/>
    <mergeCell ref="H24:I24"/>
    <mergeCell ref="H25:I25"/>
    <mergeCell ref="C1:D1"/>
    <mergeCell ref="H2:I2"/>
    <mergeCell ref="K3:L3"/>
    <mergeCell ref="G9:L9"/>
    <mergeCell ref="H20:I20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zoomScale="125" zoomScaleNormal="125" zoomScalePageLayoutView="125" workbookViewId="0">
      <selection activeCell="K9" sqref="K9"/>
    </sheetView>
  </sheetViews>
  <sheetFormatPr baseColWidth="10" defaultColWidth="8.83203125" defaultRowHeight="12" x14ac:dyDescent="0"/>
  <cols>
    <col min="1" max="1" width="12.1640625" customWidth="1"/>
    <col min="2" max="2" width="20.33203125" customWidth="1"/>
    <col min="3" max="3" width="19.33203125" customWidth="1"/>
    <col min="4" max="4" width="12.33203125" customWidth="1"/>
    <col min="6" max="6" width="13" customWidth="1"/>
  </cols>
  <sheetData>
    <row r="1" spans="1:8" ht="12.75" customHeight="1">
      <c r="A1" s="21" t="s">
        <v>279</v>
      </c>
      <c r="B1" s="23" t="s">
        <v>276</v>
      </c>
      <c r="C1" s="23" t="s">
        <v>277</v>
      </c>
      <c r="D1" s="21" t="s">
        <v>278</v>
      </c>
      <c r="E1" s="58" t="s">
        <v>266</v>
      </c>
      <c r="F1" s="58" t="s">
        <v>270</v>
      </c>
      <c r="G1" s="67" t="s">
        <v>273</v>
      </c>
      <c r="H1" s="67" t="s">
        <v>274</v>
      </c>
    </row>
    <row r="2" spans="1:8" ht="24" customHeight="1">
      <c r="A2" s="27" t="s">
        <v>9</v>
      </c>
      <c r="B2" s="27">
        <v>1</v>
      </c>
      <c r="C2" s="27">
        <v>2</v>
      </c>
      <c r="D2" s="28">
        <v>22</v>
      </c>
      <c r="E2" s="59">
        <v>3</v>
      </c>
      <c r="F2" t="s">
        <v>267</v>
      </c>
      <c r="G2">
        <v>6.666666666666667</v>
      </c>
      <c r="H2">
        <v>13.333333333333334</v>
      </c>
    </row>
    <row r="3" spans="1:8">
      <c r="A3" s="27" t="s">
        <v>14</v>
      </c>
      <c r="B3" s="27">
        <v>1</v>
      </c>
      <c r="C3" s="27">
        <v>0</v>
      </c>
      <c r="D3" s="27">
        <v>38</v>
      </c>
      <c r="E3" s="59">
        <v>3</v>
      </c>
      <c r="F3" t="s">
        <v>267</v>
      </c>
      <c r="G3">
        <v>6.666666666666667</v>
      </c>
      <c r="H3">
        <v>0</v>
      </c>
    </row>
    <row r="4" spans="1:8">
      <c r="A4" s="27" t="s">
        <v>15</v>
      </c>
      <c r="B4" s="27">
        <v>7</v>
      </c>
      <c r="C4" s="27">
        <v>1</v>
      </c>
      <c r="D4" s="27">
        <v>27</v>
      </c>
      <c r="E4" s="59">
        <v>3</v>
      </c>
      <c r="F4" t="s">
        <v>267</v>
      </c>
      <c r="G4">
        <v>46.666666666666664</v>
      </c>
      <c r="H4">
        <v>6.666666666666667</v>
      </c>
    </row>
    <row r="5" spans="1:8">
      <c r="A5" s="27" t="s">
        <v>17</v>
      </c>
      <c r="B5" s="27">
        <v>1</v>
      </c>
      <c r="C5" s="27">
        <v>3</v>
      </c>
      <c r="D5" s="27">
        <v>39</v>
      </c>
      <c r="E5" s="59">
        <v>3</v>
      </c>
      <c r="F5" t="s">
        <v>267</v>
      </c>
      <c r="G5">
        <v>6.666666666666667</v>
      </c>
      <c r="H5">
        <v>20</v>
      </c>
    </row>
    <row r="6" spans="1:8">
      <c r="A6" s="27" t="s">
        <v>19</v>
      </c>
      <c r="B6" s="27">
        <v>2</v>
      </c>
      <c r="C6" s="27">
        <v>0</v>
      </c>
      <c r="D6" s="27">
        <v>20</v>
      </c>
      <c r="E6" s="59">
        <v>3</v>
      </c>
      <c r="F6" t="s">
        <v>267</v>
      </c>
      <c r="G6">
        <v>13.333333333333334</v>
      </c>
      <c r="H6">
        <v>0</v>
      </c>
    </row>
    <row r="7" spans="1:8">
      <c r="A7" s="27" t="s">
        <v>21</v>
      </c>
      <c r="B7" s="27">
        <v>1</v>
      </c>
      <c r="C7" s="27">
        <v>0</v>
      </c>
      <c r="D7" s="27">
        <v>29</v>
      </c>
      <c r="E7" s="59">
        <v>3</v>
      </c>
      <c r="F7" t="s">
        <v>267</v>
      </c>
      <c r="G7">
        <v>6.666666666666667</v>
      </c>
      <c r="H7">
        <v>0</v>
      </c>
    </row>
    <row r="8" spans="1:8" ht="12.75" customHeight="1">
      <c r="A8" s="27" t="s">
        <v>23</v>
      </c>
      <c r="B8" s="27">
        <v>0</v>
      </c>
      <c r="C8" s="27">
        <v>0</v>
      </c>
      <c r="D8" s="27">
        <v>40</v>
      </c>
      <c r="E8" s="59">
        <v>3</v>
      </c>
      <c r="F8" t="s">
        <v>267</v>
      </c>
      <c r="G8">
        <v>0</v>
      </c>
      <c r="H8">
        <v>0</v>
      </c>
    </row>
    <row r="9" spans="1:8" ht="12.75" customHeight="1">
      <c r="A9" s="27" t="s">
        <v>25</v>
      </c>
      <c r="B9" s="27">
        <v>5</v>
      </c>
      <c r="C9" s="27">
        <v>5</v>
      </c>
      <c r="D9" s="27">
        <v>25</v>
      </c>
      <c r="E9" s="59">
        <v>3</v>
      </c>
      <c r="F9" t="s">
        <v>267</v>
      </c>
      <c r="G9">
        <v>33.333333333333329</v>
      </c>
      <c r="H9">
        <v>33.333333333333329</v>
      </c>
    </row>
    <row r="10" spans="1:8" ht="12.75" customHeight="1">
      <c r="A10" s="27" t="s">
        <v>27</v>
      </c>
      <c r="B10" s="27">
        <v>4</v>
      </c>
      <c r="C10" s="27">
        <v>0</v>
      </c>
      <c r="D10" s="27">
        <v>29</v>
      </c>
      <c r="E10" s="59">
        <v>3</v>
      </c>
      <c r="F10" t="s">
        <v>267</v>
      </c>
      <c r="G10">
        <v>26.666666666666668</v>
      </c>
      <c r="H10">
        <v>0</v>
      </c>
    </row>
    <row r="11" spans="1:8">
      <c r="A11" s="27" t="s">
        <v>29</v>
      </c>
      <c r="B11" s="27">
        <v>0</v>
      </c>
      <c r="C11" s="27">
        <v>0</v>
      </c>
      <c r="D11" s="27">
        <v>33</v>
      </c>
      <c r="E11" s="59">
        <v>3</v>
      </c>
      <c r="F11" t="s">
        <v>267</v>
      </c>
      <c r="G11">
        <v>0</v>
      </c>
      <c r="H11">
        <v>0</v>
      </c>
    </row>
    <row r="12" spans="1:8">
      <c r="A12" s="27" t="s">
        <v>30</v>
      </c>
      <c r="B12" s="27">
        <v>0</v>
      </c>
      <c r="C12" s="27">
        <v>0</v>
      </c>
      <c r="D12" s="27">
        <v>8</v>
      </c>
      <c r="E12" s="59">
        <v>3</v>
      </c>
      <c r="F12" t="s">
        <v>268</v>
      </c>
      <c r="G12">
        <v>0</v>
      </c>
      <c r="H12">
        <v>0</v>
      </c>
    </row>
    <row r="13" spans="1:8">
      <c r="A13" s="27" t="s">
        <v>31</v>
      </c>
      <c r="B13" s="27">
        <v>10</v>
      </c>
      <c r="C13" s="27">
        <v>0</v>
      </c>
      <c r="D13" s="27">
        <v>7</v>
      </c>
      <c r="E13" s="59">
        <v>3</v>
      </c>
      <c r="F13" t="s">
        <v>268</v>
      </c>
      <c r="G13">
        <v>66.666666666666657</v>
      </c>
      <c r="H13">
        <v>0</v>
      </c>
    </row>
    <row r="14" spans="1:8">
      <c r="A14" s="27" t="s">
        <v>32</v>
      </c>
      <c r="B14" s="27">
        <v>0</v>
      </c>
      <c r="C14" s="27">
        <v>0</v>
      </c>
      <c r="D14" s="27">
        <v>6</v>
      </c>
      <c r="E14" s="59">
        <v>3</v>
      </c>
      <c r="F14" t="s">
        <v>268</v>
      </c>
      <c r="G14">
        <v>0</v>
      </c>
      <c r="H14">
        <v>0</v>
      </c>
    </row>
    <row r="15" spans="1:8">
      <c r="A15" s="27" t="s">
        <v>33</v>
      </c>
      <c r="B15" s="27">
        <v>0</v>
      </c>
      <c r="C15" s="27">
        <v>3</v>
      </c>
      <c r="D15" s="27">
        <v>7</v>
      </c>
      <c r="E15" s="59">
        <v>3</v>
      </c>
      <c r="F15" t="s">
        <v>268</v>
      </c>
      <c r="G15">
        <v>0</v>
      </c>
      <c r="H15">
        <v>20</v>
      </c>
    </row>
    <row r="16" spans="1:8">
      <c r="A16" s="27" t="s">
        <v>34</v>
      </c>
      <c r="B16" s="27">
        <v>4</v>
      </c>
      <c r="C16" s="27">
        <v>1</v>
      </c>
      <c r="D16" s="27">
        <v>6</v>
      </c>
      <c r="E16" s="59">
        <v>3</v>
      </c>
      <c r="F16" t="s">
        <v>268</v>
      </c>
      <c r="G16">
        <v>26.666666666666668</v>
      </c>
      <c r="H16">
        <v>6.666666666666667</v>
      </c>
    </row>
    <row r="17" spans="1:8" ht="12.75" customHeight="1">
      <c r="A17" s="27" t="s">
        <v>36</v>
      </c>
      <c r="B17" s="27">
        <v>3</v>
      </c>
      <c r="C17" s="27">
        <v>2</v>
      </c>
      <c r="D17" s="27">
        <v>6</v>
      </c>
      <c r="E17" s="59">
        <v>3</v>
      </c>
      <c r="F17" t="s">
        <v>268</v>
      </c>
      <c r="G17">
        <v>20</v>
      </c>
      <c r="H17">
        <v>13.333333333333334</v>
      </c>
    </row>
    <row r="18" spans="1:8" ht="12.75" customHeight="1">
      <c r="A18" s="27" t="s">
        <v>38</v>
      </c>
      <c r="B18" s="27">
        <v>2</v>
      </c>
      <c r="C18" s="27">
        <v>0</v>
      </c>
      <c r="D18" s="27">
        <v>6</v>
      </c>
      <c r="E18" s="59">
        <v>3</v>
      </c>
      <c r="F18" t="s">
        <v>268</v>
      </c>
      <c r="G18">
        <v>13.333333333333334</v>
      </c>
      <c r="H18">
        <v>0</v>
      </c>
    </row>
    <row r="19" spans="1:8" ht="35.25" customHeight="1">
      <c r="A19" s="36" t="s">
        <v>40</v>
      </c>
      <c r="B19" s="36">
        <v>2</v>
      </c>
      <c r="C19" s="36">
        <v>5</v>
      </c>
      <c r="D19" s="36">
        <v>20</v>
      </c>
      <c r="E19" s="59">
        <v>3</v>
      </c>
      <c r="F19" t="s">
        <v>268</v>
      </c>
      <c r="G19">
        <v>13.333333333333334</v>
      </c>
      <c r="H19">
        <v>33.333333333333329</v>
      </c>
    </row>
    <row r="20" spans="1:8">
      <c r="A20" s="27" t="s">
        <v>45</v>
      </c>
      <c r="B20" s="27">
        <v>1</v>
      </c>
      <c r="C20" s="27">
        <v>0</v>
      </c>
      <c r="D20" s="27">
        <v>8</v>
      </c>
      <c r="E20" s="59">
        <v>3</v>
      </c>
      <c r="F20" t="s">
        <v>268</v>
      </c>
      <c r="G20">
        <v>6.666666666666667</v>
      </c>
      <c r="H20">
        <v>0</v>
      </c>
    </row>
    <row r="21" spans="1:8">
      <c r="A21" s="27" t="s">
        <v>46</v>
      </c>
      <c r="B21" s="27">
        <v>2</v>
      </c>
      <c r="C21" s="27">
        <v>0</v>
      </c>
      <c r="D21" s="27">
        <v>7</v>
      </c>
      <c r="E21" s="59">
        <v>3</v>
      </c>
      <c r="F21" t="s">
        <v>268</v>
      </c>
      <c r="G21">
        <v>13.333333333333334</v>
      </c>
      <c r="H21">
        <v>0</v>
      </c>
    </row>
    <row r="22" spans="1:8">
      <c r="A22" s="27" t="s">
        <v>48</v>
      </c>
      <c r="B22" s="27">
        <v>4</v>
      </c>
      <c r="C22" s="27">
        <v>1</v>
      </c>
      <c r="D22" s="27">
        <v>10</v>
      </c>
      <c r="E22" s="59">
        <v>3</v>
      </c>
      <c r="F22" t="s">
        <v>269</v>
      </c>
      <c r="G22">
        <v>26.666666666666668</v>
      </c>
      <c r="H22">
        <v>6.666666666666667</v>
      </c>
    </row>
    <row r="23" spans="1:8">
      <c r="A23" s="27" t="s">
        <v>49</v>
      </c>
      <c r="B23" s="27">
        <v>5</v>
      </c>
      <c r="C23" s="27">
        <v>0</v>
      </c>
      <c r="D23" s="27">
        <v>6</v>
      </c>
      <c r="E23" s="59">
        <v>3</v>
      </c>
      <c r="F23" t="s">
        <v>269</v>
      </c>
      <c r="G23">
        <v>33.333333333333329</v>
      </c>
      <c r="H23">
        <v>0</v>
      </c>
    </row>
    <row r="24" spans="1:8">
      <c r="A24" s="27" t="s">
        <v>50</v>
      </c>
      <c r="B24" s="27">
        <v>2</v>
      </c>
      <c r="C24" s="27">
        <v>1</v>
      </c>
      <c r="D24" s="27">
        <v>6</v>
      </c>
      <c r="E24" s="59">
        <v>3</v>
      </c>
      <c r="F24" t="s">
        <v>269</v>
      </c>
      <c r="G24">
        <v>13.333333333333334</v>
      </c>
      <c r="H24">
        <v>6.666666666666667</v>
      </c>
    </row>
    <row r="25" spans="1:8">
      <c r="A25" s="27" t="s">
        <v>51</v>
      </c>
      <c r="B25" s="27">
        <v>4</v>
      </c>
      <c r="C25" s="27">
        <v>1</v>
      </c>
      <c r="D25" s="27">
        <v>10</v>
      </c>
      <c r="E25" s="59">
        <v>3</v>
      </c>
      <c r="F25" t="s">
        <v>269</v>
      </c>
      <c r="G25">
        <v>26.666666666666668</v>
      </c>
      <c r="H25">
        <v>6.666666666666667</v>
      </c>
    </row>
    <row r="26" spans="1:8">
      <c r="A26" s="27" t="s">
        <v>52</v>
      </c>
      <c r="B26" s="27">
        <v>1</v>
      </c>
      <c r="C26" s="27">
        <v>0</v>
      </c>
      <c r="D26" s="27">
        <v>4</v>
      </c>
      <c r="E26" s="59">
        <v>3</v>
      </c>
      <c r="F26" t="s">
        <v>269</v>
      </c>
      <c r="G26">
        <v>6.666666666666667</v>
      </c>
      <c r="H26">
        <v>0</v>
      </c>
    </row>
    <row r="27" spans="1:8" ht="12.75" customHeight="1">
      <c r="A27" s="27" t="s">
        <v>53</v>
      </c>
      <c r="B27" s="27">
        <v>1</v>
      </c>
      <c r="C27" s="27">
        <v>0</v>
      </c>
      <c r="D27" s="27">
        <v>6</v>
      </c>
      <c r="E27" s="59">
        <v>3</v>
      </c>
      <c r="F27" t="s">
        <v>269</v>
      </c>
      <c r="G27">
        <v>6.666666666666667</v>
      </c>
      <c r="H27">
        <v>0</v>
      </c>
    </row>
    <row r="28" spans="1:8" ht="46.5" customHeight="1">
      <c r="A28" s="36" t="s">
        <v>55</v>
      </c>
      <c r="B28" s="36">
        <v>7</v>
      </c>
      <c r="C28" s="36">
        <v>0</v>
      </c>
      <c r="D28" s="36">
        <v>6</v>
      </c>
      <c r="E28" s="59">
        <v>3</v>
      </c>
      <c r="F28" t="s">
        <v>269</v>
      </c>
      <c r="G28">
        <v>46.666666666666664</v>
      </c>
      <c r="H28">
        <v>0</v>
      </c>
    </row>
    <row r="29" spans="1:8">
      <c r="A29" s="27" t="s">
        <v>58</v>
      </c>
      <c r="B29" s="27">
        <v>0</v>
      </c>
      <c r="C29" s="27">
        <v>0</v>
      </c>
      <c r="D29" s="27">
        <v>4</v>
      </c>
      <c r="E29" s="59">
        <v>3</v>
      </c>
      <c r="F29" t="s">
        <v>269</v>
      </c>
      <c r="G29">
        <v>0</v>
      </c>
      <c r="H29">
        <v>0</v>
      </c>
    </row>
    <row r="30" spans="1:8">
      <c r="A30" s="27" t="s">
        <v>59</v>
      </c>
      <c r="B30" s="27">
        <v>0</v>
      </c>
      <c r="C30" s="27">
        <v>0</v>
      </c>
      <c r="D30" s="27">
        <v>4</v>
      </c>
      <c r="E30" s="59">
        <v>3</v>
      </c>
      <c r="F30" t="s">
        <v>269</v>
      </c>
      <c r="G30">
        <v>0</v>
      </c>
      <c r="H30">
        <v>0</v>
      </c>
    </row>
    <row r="31" spans="1:8">
      <c r="A31" s="27" t="s">
        <v>60</v>
      </c>
      <c r="B31" s="27">
        <v>4</v>
      </c>
      <c r="C31" s="27">
        <v>0</v>
      </c>
      <c r="D31" s="27">
        <v>18</v>
      </c>
      <c r="E31" s="59">
        <v>3</v>
      </c>
      <c r="F31" t="s">
        <v>269</v>
      </c>
      <c r="G31">
        <v>26.666666666666668</v>
      </c>
      <c r="H31">
        <v>0</v>
      </c>
    </row>
    <row r="32" spans="1:8">
      <c r="A32" s="27" t="s">
        <v>61</v>
      </c>
      <c r="B32" s="27">
        <v>1</v>
      </c>
      <c r="C32" s="27">
        <v>0</v>
      </c>
      <c r="D32" s="27">
        <v>4</v>
      </c>
      <c r="E32" s="59">
        <v>3</v>
      </c>
      <c r="F32" t="s">
        <v>271</v>
      </c>
      <c r="G32">
        <v>6.666666666666667</v>
      </c>
      <c r="H32">
        <v>0</v>
      </c>
    </row>
    <row r="33" spans="1:8">
      <c r="A33" s="27" t="s">
        <v>62</v>
      </c>
      <c r="B33" s="27">
        <v>2</v>
      </c>
      <c r="C33" s="27">
        <v>8</v>
      </c>
      <c r="D33" s="27">
        <v>8</v>
      </c>
      <c r="E33" s="59">
        <v>3</v>
      </c>
      <c r="F33" t="s">
        <v>271</v>
      </c>
      <c r="G33">
        <v>13.333333333333334</v>
      </c>
      <c r="H33">
        <v>53.333333333333336</v>
      </c>
    </row>
    <row r="34" spans="1:8">
      <c r="A34" s="27" t="s">
        <v>63</v>
      </c>
      <c r="B34" s="27">
        <v>3</v>
      </c>
      <c r="C34" s="27">
        <v>0</v>
      </c>
      <c r="D34" s="27">
        <v>8</v>
      </c>
      <c r="E34" s="59">
        <v>3</v>
      </c>
      <c r="F34" t="s">
        <v>271</v>
      </c>
      <c r="G34">
        <v>20</v>
      </c>
      <c r="H34">
        <v>0</v>
      </c>
    </row>
    <row r="35" spans="1:8">
      <c r="A35" s="27" t="s">
        <v>64</v>
      </c>
      <c r="B35" s="27">
        <v>2</v>
      </c>
      <c r="C35" s="27">
        <v>0</v>
      </c>
      <c r="D35" s="27">
        <v>8</v>
      </c>
      <c r="E35" s="59">
        <v>3</v>
      </c>
      <c r="F35" t="s">
        <v>271</v>
      </c>
      <c r="G35">
        <v>13.333333333333334</v>
      </c>
      <c r="H35">
        <v>0</v>
      </c>
    </row>
    <row r="36" spans="1:8">
      <c r="A36" s="27" t="s">
        <v>65</v>
      </c>
      <c r="B36" s="27">
        <v>2</v>
      </c>
      <c r="C36" s="27">
        <v>0</v>
      </c>
      <c r="D36" s="27">
        <v>6</v>
      </c>
      <c r="E36" s="59">
        <v>3</v>
      </c>
      <c r="F36" t="s">
        <v>271</v>
      </c>
      <c r="G36">
        <v>13.333333333333334</v>
      </c>
      <c r="H36">
        <v>0</v>
      </c>
    </row>
    <row r="37" spans="1:8">
      <c r="A37" s="27" t="s">
        <v>66</v>
      </c>
      <c r="B37" s="27">
        <v>1</v>
      </c>
      <c r="C37" s="27">
        <v>1</v>
      </c>
      <c r="D37" s="27">
        <v>12</v>
      </c>
      <c r="E37" s="59">
        <v>3</v>
      </c>
      <c r="F37" t="s">
        <v>271</v>
      </c>
      <c r="G37">
        <v>6.666666666666667</v>
      </c>
      <c r="H37">
        <v>6.666666666666667</v>
      </c>
    </row>
    <row r="38" spans="1:8">
      <c r="A38" s="27" t="s">
        <v>67</v>
      </c>
      <c r="B38" s="27">
        <v>6</v>
      </c>
      <c r="C38" s="27">
        <v>0</v>
      </c>
      <c r="D38" s="27">
        <v>6</v>
      </c>
      <c r="E38" s="59">
        <v>3</v>
      </c>
      <c r="F38" t="s">
        <v>271</v>
      </c>
      <c r="G38">
        <v>40</v>
      </c>
      <c r="H38">
        <v>0</v>
      </c>
    </row>
    <row r="39" spans="1:8">
      <c r="A39" s="27" t="s">
        <v>68</v>
      </c>
      <c r="B39" s="27">
        <v>5</v>
      </c>
      <c r="C39" s="27">
        <v>0</v>
      </c>
      <c r="D39" s="27">
        <v>7</v>
      </c>
      <c r="E39" s="59">
        <v>3</v>
      </c>
      <c r="F39" t="s">
        <v>271</v>
      </c>
      <c r="G39">
        <v>33.333333333333329</v>
      </c>
      <c r="H39">
        <v>0</v>
      </c>
    </row>
    <row r="40" spans="1:8">
      <c r="A40" s="27" t="s">
        <v>69</v>
      </c>
      <c r="B40" s="27">
        <v>1</v>
      </c>
      <c r="C40" s="27">
        <v>0</v>
      </c>
      <c r="D40" s="27">
        <v>4</v>
      </c>
      <c r="E40" s="59">
        <v>3</v>
      </c>
      <c r="F40" t="s">
        <v>271</v>
      </c>
      <c r="G40">
        <v>6.666666666666667</v>
      </c>
      <c r="H40">
        <v>0</v>
      </c>
    </row>
    <row r="41" spans="1:8">
      <c r="A41" s="27" t="s">
        <v>70</v>
      </c>
      <c r="B41" s="27">
        <v>3</v>
      </c>
      <c r="C41" s="27">
        <v>1</v>
      </c>
      <c r="D41" s="27">
        <v>7</v>
      </c>
      <c r="E41" s="59">
        <v>3</v>
      </c>
      <c r="F41" t="s">
        <v>271</v>
      </c>
      <c r="G41">
        <v>20</v>
      </c>
      <c r="H41">
        <v>6.666666666666667</v>
      </c>
    </row>
    <row r="42" spans="1:8">
      <c r="A42" s="27" t="s">
        <v>71</v>
      </c>
      <c r="B42" s="27">
        <v>0</v>
      </c>
      <c r="C42" s="27">
        <v>0</v>
      </c>
      <c r="D42" s="27">
        <v>4</v>
      </c>
      <c r="E42" s="59">
        <v>3</v>
      </c>
      <c r="F42" t="s">
        <v>272</v>
      </c>
      <c r="G42">
        <v>0</v>
      </c>
      <c r="H42">
        <v>0</v>
      </c>
    </row>
    <row r="43" spans="1:8">
      <c r="A43" s="27" t="s">
        <v>72</v>
      </c>
      <c r="B43" s="27">
        <v>1</v>
      </c>
      <c r="C43" s="27">
        <v>0</v>
      </c>
      <c r="D43" s="27">
        <v>6</v>
      </c>
      <c r="E43" s="59">
        <v>3</v>
      </c>
      <c r="F43" t="s">
        <v>272</v>
      </c>
      <c r="G43">
        <v>6.666666666666667</v>
      </c>
      <c r="H43">
        <v>0</v>
      </c>
    </row>
    <row r="44" spans="1:8">
      <c r="A44" s="27" t="s">
        <v>74</v>
      </c>
      <c r="B44" s="27">
        <v>0</v>
      </c>
      <c r="C44" s="27">
        <v>0</v>
      </c>
      <c r="D44" s="27">
        <v>4</v>
      </c>
      <c r="E44" s="59">
        <v>3</v>
      </c>
      <c r="F44" t="s">
        <v>272</v>
      </c>
      <c r="G44">
        <v>0</v>
      </c>
      <c r="H44">
        <v>0</v>
      </c>
    </row>
    <row r="45" spans="1:8">
      <c r="A45" s="27" t="s">
        <v>75</v>
      </c>
      <c r="B45" s="27">
        <v>1</v>
      </c>
      <c r="C45" s="27">
        <v>0</v>
      </c>
      <c r="D45" s="27">
        <v>4</v>
      </c>
      <c r="E45" s="59">
        <v>3</v>
      </c>
      <c r="F45" t="s">
        <v>272</v>
      </c>
      <c r="G45">
        <v>6.666666666666667</v>
      </c>
      <c r="H45">
        <v>0</v>
      </c>
    </row>
    <row r="46" spans="1:8">
      <c r="A46" s="27" t="s">
        <v>76</v>
      </c>
      <c r="B46" s="27">
        <v>0</v>
      </c>
      <c r="C46" s="27">
        <v>0</v>
      </c>
      <c r="D46" s="27">
        <v>5</v>
      </c>
      <c r="E46" s="59">
        <v>3</v>
      </c>
      <c r="F46" t="s">
        <v>272</v>
      </c>
      <c r="G46">
        <v>0</v>
      </c>
      <c r="H46">
        <v>0</v>
      </c>
    </row>
    <row r="47" spans="1:8">
      <c r="A47" s="27" t="s">
        <v>77</v>
      </c>
      <c r="B47" s="27">
        <v>1</v>
      </c>
      <c r="C47" s="27">
        <v>0</v>
      </c>
      <c r="D47" s="27">
        <v>6</v>
      </c>
      <c r="E47" s="59">
        <v>3</v>
      </c>
      <c r="F47" t="s">
        <v>272</v>
      </c>
      <c r="G47">
        <v>6.666666666666667</v>
      </c>
      <c r="H47">
        <v>0</v>
      </c>
    </row>
    <row r="48" spans="1:8">
      <c r="A48" s="27" t="s">
        <v>78</v>
      </c>
      <c r="B48" s="27">
        <v>4</v>
      </c>
      <c r="C48" s="27">
        <v>0</v>
      </c>
      <c r="D48" s="27">
        <v>4</v>
      </c>
      <c r="E48" s="59">
        <v>3</v>
      </c>
      <c r="F48" t="s">
        <v>272</v>
      </c>
      <c r="G48">
        <v>26.666666666666668</v>
      </c>
      <c r="H48">
        <v>0</v>
      </c>
    </row>
    <row r="49" spans="1:8">
      <c r="A49" s="27" t="s">
        <v>79</v>
      </c>
      <c r="B49" s="27">
        <v>0</v>
      </c>
      <c r="C49" s="27">
        <v>0</v>
      </c>
      <c r="D49" s="27">
        <v>2</v>
      </c>
      <c r="E49" s="59">
        <v>3</v>
      </c>
      <c r="F49" t="s">
        <v>272</v>
      </c>
      <c r="G49">
        <v>0</v>
      </c>
      <c r="H49">
        <v>0</v>
      </c>
    </row>
    <row r="50" spans="1:8">
      <c r="A50" s="27" t="s">
        <v>80</v>
      </c>
      <c r="B50" s="27">
        <v>0</v>
      </c>
      <c r="C50" s="27">
        <v>0</v>
      </c>
      <c r="D50" s="27">
        <v>8</v>
      </c>
      <c r="E50" s="59">
        <v>3</v>
      </c>
      <c r="F50" t="s">
        <v>272</v>
      </c>
      <c r="G50">
        <v>0</v>
      </c>
      <c r="H50">
        <v>0</v>
      </c>
    </row>
    <row r="51" spans="1:8">
      <c r="A51" s="27" t="s">
        <v>81</v>
      </c>
      <c r="B51" s="27">
        <v>1</v>
      </c>
      <c r="C51" s="27">
        <v>0</v>
      </c>
      <c r="D51" s="27">
        <v>6</v>
      </c>
      <c r="E51" s="59">
        <v>3</v>
      </c>
      <c r="F51" t="s">
        <v>272</v>
      </c>
      <c r="G51">
        <v>6.666666666666667</v>
      </c>
      <c r="H51">
        <v>0</v>
      </c>
    </row>
    <row r="52" spans="1:8">
      <c r="A52" s="27" t="s">
        <v>83</v>
      </c>
      <c r="B52" s="27">
        <v>2</v>
      </c>
      <c r="C52" s="27">
        <v>2</v>
      </c>
      <c r="D52" s="28">
        <v>18</v>
      </c>
      <c r="E52" s="60">
        <v>2</v>
      </c>
      <c r="F52" t="s">
        <v>267</v>
      </c>
      <c r="G52">
        <v>13.333333333333334</v>
      </c>
      <c r="H52">
        <v>13.333333333333334</v>
      </c>
    </row>
    <row r="53" spans="1:8">
      <c r="A53" s="27" t="s">
        <v>85</v>
      </c>
      <c r="B53" s="27">
        <v>0</v>
      </c>
      <c r="C53" s="27">
        <v>0</v>
      </c>
      <c r="D53" s="27">
        <v>8</v>
      </c>
      <c r="E53" s="60">
        <v>2</v>
      </c>
      <c r="F53" t="s">
        <v>267</v>
      </c>
      <c r="G53">
        <v>0</v>
      </c>
      <c r="H53">
        <v>0</v>
      </c>
    </row>
    <row r="54" spans="1:8">
      <c r="A54" s="27" t="s">
        <v>87</v>
      </c>
      <c r="B54" s="27">
        <v>1</v>
      </c>
      <c r="C54" s="27">
        <v>2</v>
      </c>
      <c r="D54" s="27">
        <v>41</v>
      </c>
      <c r="E54" s="60">
        <v>2</v>
      </c>
      <c r="F54" t="s">
        <v>267</v>
      </c>
      <c r="G54">
        <v>6.666666666666667</v>
      </c>
      <c r="H54">
        <v>13.333333333333334</v>
      </c>
    </row>
    <row r="55" spans="1:8">
      <c r="A55" s="27" t="s">
        <v>88</v>
      </c>
      <c r="B55" s="27">
        <v>0</v>
      </c>
      <c r="C55" s="27">
        <v>0</v>
      </c>
      <c r="D55" s="27">
        <v>10</v>
      </c>
      <c r="E55" s="60">
        <v>2</v>
      </c>
      <c r="F55" t="s">
        <v>267</v>
      </c>
      <c r="G55">
        <v>0</v>
      </c>
      <c r="H55">
        <v>0</v>
      </c>
    </row>
    <row r="56" spans="1:8">
      <c r="A56" s="27" t="s">
        <v>89</v>
      </c>
      <c r="B56" s="27">
        <v>0</v>
      </c>
      <c r="C56" s="27">
        <v>0</v>
      </c>
      <c r="D56" s="27">
        <v>6</v>
      </c>
      <c r="E56" s="60">
        <v>2</v>
      </c>
      <c r="F56" t="s">
        <v>267</v>
      </c>
      <c r="G56">
        <v>0</v>
      </c>
      <c r="H56">
        <v>0</v>
      </c>
    </row>
    <row r="57" spans="1:8">
      <c r="A57" s="27" t="s">
        <v>90</v>
      </c>
      <c r="B57" s="27">
        <v>0</v>
      </c>
      <c r="C57" s="27">
        <v>0</v>
      </c>
      <c r="D57" s="27">
        <v>8</v>
      </c>
      <c r="E57" s="60">
        <v>2</v>
      </c>
      <c r="F57" t="s">
        <v>267</v>
      </c>
      <c r="G57">
        <v>0</v>
      </c>
      <c r="H57">
        <v>0</v>
      </c>
    </row>
    <row r="58" spans="1:8">
      <c r="A58" s="27" t="s">
        <v>91</v>
      </c>
      <c r="B58" s="27">
        <v>3</v>
      </c>
      <c r="C58" s="27">
        <v>0</v>
      </c>
      <c r="D58" s="27">
        <v>11</v>
      </c>
      <c r="E58" s="60">
        <v>2</v>
      </c>
      <c r="F58" t="s">
        <v>267</v>
      </c>
      <c r="G58">
        <v>20</v>
      </c>
      <c r="H58">
        <v>0</v>
      </c>
    </row>
    <row r="59" spans="1:8">
      <c r="A59" s="27" t="s">
        <v>92</v>
      </c>
      <c r="B59" s="27">
        <v>2</v>
      </c>
      <c r="C59" s="27">
        <v>0</v>
      </c>
      <c r="D59" s="27">
        <v>40</v>
      </c>
      <c r="E59" s="60">
        <v>2</v>
      </c>
      <c r="F59" t="s">
        <v>267</v>
      </c>
      <c r="G59">
        <v>13.333333333333334</v>
      </c>
      <c r="H59">
        <v>0</v>
      </c>
    </row>
    <row r="60" spans="1:8">
      <c r="A60" s="27" t="s">
        <v>93</v>
      </c>
      <c r="B60" s="27">
        <v>0</v>
      </c>
      <c r="C60" s="27">
        <v>0</v>
      </c>
      <c r="D60" s="27">
        <v>41</v>
      </c>
      <c r="E60" s="60">
        <v>2</v>
      </c>
      <c r="F60" t="s">
        <v>267</v>
      </c>
      <c r="G60">
        <v>0</v>
      </c>
      <c r="H60">
        <v>0</v>
      </c>
    </row>
    <row r="61" spans="1:8">
      <c r="A61" s="27" t="s">
        <v>94</v>
      </c>
      <c r="B61" s="27">
        <v>0</v>
      </c>
      <c r="C61" s="27">
        <v>0</v>
      </c>
      <c r="D61" s="27">
        <v>12</v>
      </c>
      <c r="E61" s="60">
        <v>2</v>
      </c>
      <c r="F61" t="s">
        <v>267</v>
      </c>
      <c r="G61">
        <v>0</v>
      </c>
      <c r="H61">
        <v>0</v>
      </c>
    </row>
    <row r="62" spans="1:8">
      <c r="A62" s="27" t="s">
        <v>95</v>
      </c>
      <c r="B62" s="27">
        <v>3</v>
      </c>
      <c r="C62" s="27">
        <v>0</v>
      </c>
      <c r="D62" s="27">
        <v>4</v>
      </c>
      <c r="E62" s="60">
        <v>2</v>
      </c>
      <c r="F62" t="s">
        <v>268</v>
      </c>
      <c r="G62">
        <v>20</v>
      </c>
      <c r="H62">
        <v>0</v>
      </c>
    </row>
    <row r="63" spans="1:8">
      <c r="A63" s="27" t="s">
        <v>96</v>
      </c>
      <c r="B63" s="27">
        <v>2</v>
      </c>
      <c r="C63" s="27">
        <v>5</v>
      </c>
      <c r="D63" s="27">
        <v>7</v>
      </c>
      <c r="E63" s="60">
        <v>2</v>
      </c>
      <c r="F63" t="s">
        <v>268</v>
      </c>
      <c r="G63">
        <v>13.333333333333334</v>
      </c>
      <c r="H63">
        <v>33.333333333333329</v>
      </c>
    </row>
    <row r="64" spans="1:8">
      <c r="A64" s="27" t="s">
        <v>97</v>
      </c>
      <c r="B64" s="27">
        <v>6</v>
      </c>
      <c r="C64" s="27">
        <v>0</v>
      </c>
      <c r="D64" s="27">
        <v>6</v>
      </c>
      <c r="E64" s="60">
        <v>2</v>
      </c>
      <c r="F64" t="s">
        <v>268</v>
      </c>
      <c r="G64">
        <v>40</v>
      </c>
      <c r="H64">
        <v>0</v>
      </c>
    </row>
    <row r="65" spans="1:8">
      <c r="A65" s="27" t="s">
        <v>98</v>
      </c>
      <c r="B65" s="27">
        <v>2</v>
      </c>
      <c r="C65" s="27">
        <v>1</v>
      </c>
      <c r="D65" s="27">
        <v>8</v>
      </c>
      <c r="E65" s="60">
        <v>2</v>
      </c>
      <c r="F65" t="s">
        <v>268</v>
      </c>
      <c r="G65">
        <v>13.333333333333334</v>
      </c>
      <c r="H65">
        <v>6.666666666666667</v>
      </c>
    </row>
    <row r="66" spans="1:8">
      <c r="A66" s="27" t="s">
        <v>99</v>
      </c>
      <c r="B66" s="27">
        <v>18</v>
      </c>
      <c r="C66" s="27">
        <v>0</v>
      </c>
      <c r="D66" s="27">
        <v>8</v>
      </c>
      <c r="E66" s="60">
        <v>2</v>
      </c>
      <c r="F66" t="s">
        <v>268</v>
      </c>
      <c r="G66">
        <v>120</v>
      </c>
      <c r="H66">
        <v>0</v>
      </c>
    </row>
    <row r="67" spans="1:8">
      <c r="A67" s="27" t="s">
        <v>100</v>
      </c>
      <c r="B67" s="27">
        <v>11</v>
      </c>
      <c r="C67" s="27">
        <v>2</v>
      </c>
      <c r="D67" s="27">
        <v>8</v>
      </c>
      <c r="E67" s="60">
        <v>2</v>
      </c>
      <c r="F67" t="s">
        <v>268</v>
      </c>
      <c r="G67">
        <v>73.333333333333329</v>
      </c>
      <c r="H67">
        <v>13.333333333333334</v>
      </c>
    </row>
    <row r="68" spans="1:8">
      <c r="A68" s="27" t="s">
        <v>101</v>
      </c>
      <c r="B68" s="27">
        <v>2</v>
      </c>
      <c r="C68" s="27">
        <v>0</v>
      </c>
      <c r="D68" s="27">
        <v>4</v>
      </c>
      <c r="E68" s="60">
        <v>2</v>
      </c>
      <c r="F68" t="s">
        <v>268</v>
      </c>
      <c r="G68">
        <v>13.333333333333334</v>
      </c>
      <c r="H68">
        <v>0</v>
      </c>
    </row>
    <row r="69" spans="1:8">
      <c r="A69" s="27" t="s">
        <v>102</v>
      </c>
      <c r="B69" s="27">
        <v>10</v>
      </c>
      <c r="C69" s="27">
        <v>0</v>
      </c>
      <c r="D69" s="27">
        <v>11</v>
      </c>
      <c r="E69" s="60">
        <v>2</v>
      </c>
      <c r="F69" t="s">
        <v>268</v>
      </c>
      <c r="G69">
        <v>66.666666666666657</v>
      </c>
      <c r="H69">
        <v>0</v>
      </c>
    </row>
    <row r="70" spans="1:8">
      <c r="A70" s="27" t="s">
        <v>104</v>
      </c>
      <c r="B70" s="27">
        <v>10</v>
      </c>
      <c r="C70" s="27">
        <v>0</v>
      </c>
      <c r="D70" s="27">
        <v>4</v>
      </c>
      <c r="E70" s="60">
        <v>2</v>
      </c>
      <c r="F70" t="s">
        <v>268</v>
      </c>
      <c r="G70">
        <v>66.666666666666657</v>
      </c>
      <c r="H70">
        <v>0</v>
      </c>
    </row>
    <row r="71" spans="1:8">
      <c r="A71" s="27" t="s">
        <v>105</v>
      </c>
      <c r="B71" s="27">
        <v>3</v>
      </c>
      <c r="C71" s="27">
        <v>0</v>
      </c>
      <c r="D71" s="27">
        <v>4</v>
      </c>
      <c r="E71" s="60">
        <v>2</v>
      </c>
      <c r="F71" t="s">
        <v>268</v>
      </c>
      <c r="G71">
        <v>20</v>
      </c>
      <c r="H71">
        <v>0</v>
      </c>
    </row>
    <row r="72" spans="1:8">
      <c r="A72" s="27" t="s">
        <v>106</v>
      </c>
      <c r="B72" s="27">
        <v>1</v>
      </c>
      <c r="C72" s="27">
        <v>0</v>
      </c>
      <c r="D72" s="27">
        <v>14</v>
      </c>
      <c r="E72" s="60">
        <v>2</v>
      </c>
      <c r="F72" t="s">
        <v>269</v>
      </c>
      <c r="G72">
        <v>6.666666666666667</v>
      </c>
      <c r="H72">
        <v>0</v>
      </c>
    </row>
    <row r="73" spans="1:8">
      <c r="A73" s="27" t="s">
        <v>107</v>
      </c>
      <c r="B73" s="27">
        <v>2</v>
      </c>
      <c r="C73" s="27">
        <v>0</v>
      </c>
      <c r="D73" s="27">
        <v>4</v>
      </c>
      <c r="E73" s="60">
        <v>2</v>
      </c>
      <c r="F73" t="s">
        <v>269</v>
      </c>
      <c r="G73">
        <v>13.333333333333334</v>
      </c>
      <c r="H73">
        <v>0</v>
      </c>
    </row>
    <row r="74" spans="1:8">
      <c r="A74" s="27" t="s">
        <v>108</v>
      </c>
      <c r="B74" s="27">
        <v>3</v>
      </c>
      <c r="C74" s="27">
        <v>0</v>
      </c>
      <c r="D74" s="27">
        <v>4</v>
      </c>
      <c r="E74" s="60">
        <v>2</v>
      </c>
      <c r="F74" t="s">
        <v>269</v>
      </c>
      <c r="G74">
        <v>20</v>
      </c>
      <c r="H74">
        <v>0</v>
      </c>
    </row>
    <row r="75" spans="1:8">
      <c r="A75" s="27" t="s">
        <v>109</v>
      </c>
      <c r="B75" s="27">
        <v>2</v>
      </c>
      <c r="C75" s="27">
        <v>0</v>
      </c>
      <c r="D75" s="27">
        <v>6</v>
      </c>
      <c r="E75" s="60">
        <v>2</v>
      </c>
      <c r="F75" t="s">
        <v>269</v>
      </c>
      <c r="G75">
        <v>13.333333333333334</v>
      </c>
      <c r="H75">
        <v>0</v>
      </c>
    </row>
    <row r="76" spans="1:8">
      <c r="A76" s="27" t="s">
        <v>110</v>
      </c>
      <c r="B76" s="27">
        <v>0</v>
      </c>
      <c r="C76" s="27">
        <v>0</v>
      </c>
      <c r="D76" s="27">
        <v>2</v>
      </c>
      <c r="E76" s="60">
        <v>2</v>
      </c>
      <c r="F76" t="s">
        <v>269</v>
      </c>
      <c r="G76">
        <v>0</v>
      </c>
      <c r="H76">
        <v>0</v>
      </c>
    </row>
    <row r="77" spans="1:8">
      <c r="A77" s="27" t="s">
        <v>111</v>
      </c>
      <c r="B77" s="27">
        <v>7</v>
      </c>
      <c r="C77" s="27">
        <v>0</v>
      </c>
      <c r="D77" s="27">
        <v>4</v>
      </c>
      <c r="E77" s="60">
        <v>2</v>
      </c>
      <c r="F77" t="s">
        <v>269</v>
      </c>
      <c r="G77">
        <v>46.666666666666664</v>
      </c>
      <c r="H77">
        <v>0</v>
      </c>
    </row>
    <row r="78" spans="1:8">
      <c r="A78" s="27" t="s">
        <v>112</v>
      </c>
      <c r="B78" s="27">
        <v>4</v>
      </c>
      <c r="C78" s="27">
        <v>0</v>
      </c>
      <c r="D78" s="27">
        <v>4</v>
      </c>
      <c r="E78" s="60">
        <v>2</v>
      </c>
      <c r="F78" t="s">
        <v>269</v>
      </c>
      <c r="G78">
        <v>26.666666666666668</v>
      </c>
      <c r="H78">
        <v>0</v>
      </c>
    </row>
    <row r="79" spans="1:8">
      <c r="A79" s="27" t="s">
        <v>113</v>
      </c>
      <c r="B79" s="27">
        <v>3</v>
      </c>
      <c r="C79" s="27">
        <v>0</v>
      </c>
      <c r="D79" s="27">
        <v>2</v>
      </c>
      <c r="E79" s="60">
        <v>2</v>
      </c>
      <c r="F79" t="s">
        <v>269</v>
      </c>
      <c r="G79">
        <v>20</v>
      </c>
      <c r="H79">
        <v>0</v>
      </c>
    </row>
    <row r="80" spans="1:8">
      <c r="A80" s="27" t="s">
        <v>114</v>
      </c>
      <c r="B80" s="27">
        <v>5</v>
      </c>
      <c r="C80" s="27">
        <v>0</v>
      </c>
      <c r="D80" s="27">
        <v>4</v>
      </c>
      <c r="E80" s="60">
        <v>2</v>
      </c>
      <c r="F80" t="s">
        <v>269</v>
      </c>
      <c r="G80">
        <v>33.333333333333329</v>
      </c>
      <c r="H80">
        <v>0</v>
      </c>
    </row>
    <row r="81" spans="1:8">
      <c r="A81" s="27" t="s">
        <v>115</v>
      </c>
      <c r="B81" s="27">
        <v>3</v>
      </c>
      <c r="C81" s="27">
        <v>1</v>
      </c>
      <c r="D81" s="27">
        <v>4</v>
      </c>
      <c r="E81" s="60">
        <v>2</v>
      </c>
      <c r="F81" t="s">
        <v>269</v>
      </c>
      <c r="G81">
        <v>20</v>
      </c>
      <c r="H81">
        <v>6.666666666666667</v>
      </c>
    </row>
    <row r="82" spans="1:8">
      <c r="A82" s="27" t="s">
        <v>116</v>
      </c>
      <c r="B82" s="27">
        <v>3</v>
      </c>
      <c r="C82" s="27">
        <v>1</v>
      </c>
      <c r="D82" s="27">
        <v>8</v>
      </c>
      <c r="E82" s="60">
        <v>2</v>
      </c>
      <c r="F82" t="s">
        <v>271</v>
      </c>
      <c r="G82">
        <v>20</v>
      </c>
      <c r="H82">
        <v>6.666666666666667</v>
      </c>
    </row>
    <row r="83" spans="1:8">
      <c r="A83" s="27" t="s">
        <v>117</v>
      </c>
      <c r="B83" s="27">
        <v>18</v>
      </c>
      <c r="C83" s="27">
        <v>0</v>
      </c>
      <c r="D83" s="27">
        <v>6</v>
      </c>
      <c r="E83" s="60">
        <v>2</v>
      </c>
      <c r="F83" t="s">
        <v>271</v>
      </c>
      <c r="G83">
        <v>100</v>
      </c>
      <c r="H83">
        <v>0</v>
      </c>
    </row>
    <row r="84" spans="1:8">
      <c r="A84" s="27" t="s">
        <v>118</v>
      </c>
      <c r="B84" s="27">
        <v>5</v>
      </c>
      <c r="C84" s="27">
        <v>0</v>
      </c>
      <c r="D84" s="27">
        <v>4</v>
      </c>
      <c r="E84" s="60">
        <v>2</v>
      </c>
      <c r="F84" t="s">
        <v>271</v>
      </c>
      <c r="G84">
        <v>33.333333333333329</v>
      </c>
      <c r="H84">
        <v>0</v>
      </c>
    </row>
    <row r="85" spans="1:8">
      <c r="A85" s="27" t="s">
        <v>119</v>
      </c>
      <c r="B85" s="27">
        <v>20</v>
      </c>
      <c r="C85" s="27">
        <v>1</v>
      </c>
      <c r="D85" s="27">
        <v>8</v>
      </c>
      <c r="E85" s="60">
        <v>2</v>
      </c>
      <c r="F85" t="s">
        <v>271</v>
      </c>
      <c r="G85">
        <v>100</v>
      </c>
      <c r="H85">
        <v>6.666666666666667</v>
      </c>
    </row>
    <row r="86" spans="1:8">
      <c r="A86" s="27" t="s">
        <v>120</v>
      </c>
      <c r="B86" s="27">
        <v>12</v>
      </c>
      <c r="C86" s="27">
        <v>0</v>
      </c>
      <c r="D86" s="27">
        <v>4</v>
      </c>
      <c r="E86" s="60">
        <v>2</v>
      </c>
      <c r="F86" t="s">
        <v>271</v>
      </c>
      <c r="G86">
        <v>80</v>
      </c>
      <c r="H86">
        <v>0</v>
      </c>
    </row>
    <row r="87" spans="1:8">
      <c r="A87" s="27" t="s">
        <v>121</v>
      </c>
      <c r="B87" s="27">
        <v>20</v>
      </c>
      <c r="C87" s="27">
        <v>0</v>
      </c>
      <c r="D87" s="27">
        <v>8</v>
      </c>
      <c r="E87" s="60">
        <v>2</v>
      </c>
      <c r="F87" t="s">
        <v>271</v>
      </c>
      <c r="G87">
        <v>100</v>
      </c>
      <c r="H87">
        <v>0</v>
      </c>
    </row>
    <row r="88" spans="1:8">
      <c r="A88" s="27" t="s">
        <v>122</v>
      </c>
      <c r="B88" s="27">
        <v>0</v>
      </c>
      <c r="C88" s="27">
        <v>0</v>
      </c>
      <c r="D88" s="27">
        <v>6</v>
      </c>
      <c r="E88" s="60">
        <v>2</v>
      </c>
      <c r="F88" t="s">
        <v>271</v>
      </c>
      <c r="G88">
        <v>0</v>
      </c>
      <c r="H88">
        <v>0</v>
      </c>
    </row>
    <row r="89" spans="1:8">
      <c r="A89" s="27" t="s">
        <v>123</v>
      </c>
      <c r="B89" s="27">
        <v>12</v>
      </c>
      <c r="C89" s="27">
        <v>0</v>
      </c>
      <c r="D89" s="27">
        <v>6</v>
      </c>
      <c r="E89" s="60">
        <v>2</v>
      </c>
      <c r="F89" t="s">
        <v>271</v>
      </c>
      <c r="G89">
        <v>80</v>
      </c>
      <c r="H89">
        <v>0</v>
      </c>
    </row>
    <row r="90" spans="1:8">
      <c r="A90" s="27" t="s">
        <v>124</v>
      </c>
      <c r="B90" s="27">
        <v>5</v>
      </c>
      <c r="C90" s="27">
        <v>0</v>
      </c>
      <c r="D90" s="27">
        <v>4</v>
      </c>
      <c r="E90" s="60">
        <v>2</v>
      </c>
      <c r="F90" t="s">
        <v>271</v>
      </c>
      <c r="G90">
        <v>33.333333333333329</v>
      </c>
      <c r="H90">
        <v>0</v>
      </c>
    </row>
    <row r="91" spans="1:8">
      <c r="A91" s="27" t="s">
        <v>125</v>
      </c>
      <c r="B91" s="27">
        <v>3</v>
      </c>
      <c r="C91" s="27">
        <v>0</v>
      </c>
      <c r="D91" s="27">
        <v>12</v>
      </c>
      <c r="E91" s="60">
        <v>2</v>
      </c>
      <c r="F91" t="s">
        <v>271</v>
      </c>
      <c r="G91">
        <v>20</v>
      </c>
      <c r="H91">
        <v>0</v>
      </c>
    </row>
    <row r="92" spans="1:8">
      <c r="A92" s="27" t="s">
        <v>126</v>
      </c>
      <c r="B92" s="27">
        <v>2</v>
      </c>
      <c r="C92" s="27">
        <v>0</v>
      </c>
      <c r="D92" s="27">
        <v>2</v>
      </c>
      <c r="E92" s="60">
        <v>2</v>
      </c>
      <c r="F92" t="s">
        <v>272</v>
      </c>
      <c r="G92">
        <v>13.333333333333334</v>
      </c>
      <c r="H92">
        <v>0</v>
      </c>
    </row>
    <row r="93" spans="1:8">
      <c r="A93" s="27" t="s">
        <v>127</v>
      </c>
      <c r="B93" s="27">
        <v>6</v>
      </c>
      <c r="C93" s="27">
        <v>0</v>
      </c>
      <c r="D93" s="27">
        <v>4</v>
      </c>
      <c r="E93" s="60">
        <v>2</v>
      </c>
      <c r="F93" t="s">
        <v>272</v>
      </c>
      <c r="G93">
        <v>40</v>
      </c>
      <c r="H93">
        <v>0</v>
      </c>
    </row>
    <row r="94" spans="1:8">
      <c r="A94" s="27" t="s">
        <v>128</v>
      </c>
      <c r="B94" s="27">
        <v>1</v>
      </c>
      <c r="C94" s="27">
        <v>0</v>
      </c>
      <c r="D94" s="27">
        <v>6</v>
      </c>
      <c r="E94" s="60">
        <v>2</v>
      </c>
      <c r="F94" t="s">
        <v>272</v>
      </c>
      <c r="G94">
        <v>6.666666666666667</v>
      </c>
      <c r="H94">
        <v>0</v>
      </c>
    </row>
    <row r="95" spans="1:8">
      <c r="A95" s="27" t="s">
        <v>129</v>
      </c>
      <c r="B95" s="27">
        <v>1</v>
      </c>
      <c r="C95" s="27">
        <v>0</v>
      </c>
      <c r="D95" s="27">
        <v>4</v>
      </c>
      <c r="E95" s="60">
        <v>2</v>
      </c>
      <c r="F95" t="s">
        <v>272</v>
      </c>
      <c r="G95">
        <v>6.666666666666667</v>
      </c>
      <c r="H95">
        <v>0</v>
      </c>
    </row>
    <row r="96" spans="1:8">
      <c r="A96" s="27" t="s">
        <v>130</v>
      </c>
      <c r="B96" s="27">
        <v>5</v>
      </c>
      <c r="C96" s="27">
        <v>0</v>
      </c>
      <c r="D96" s="27">
        <v>6</v>
      </c>
      <c r="E96" s="60">
        <v>2</v>
      </c>
      <c r="F96" t="s">
        <v>272</v>
      </c>
      <c r="G96">
        <v>33.333333333333329</v>
      </c>
      <c r="H96">
        <v>0</v>
      </c>
    </row>
    <row r="97" spans="1:8">
      <c r="A97" s="27" t="s">
        <v>131</v>
      </c>
      <c r="B97" s="27">
        <v>2</v>
      </c>
      <c r="C97" s="27">
        <v>0</v>
      </c>
      <c r="D97" s="27">
        <v>2</v>
      </c>
      <c r="E97" s="60">
        <v>2</v>
      </c>
      <c r="F97" t="s">
        <v>272</v>
      </c>
      <c r="G97">
        <v>13.333333333333334</v>
      </c>
      <c r="H97">
        <v>0</v>
      </c>
    </row>
    <row r="98" spans="1:8">
      <c r="A98" s="27" t="s">
        <v>132</v>
      </c>
      <c r="B98" s="27">
        <v>1</v>
      </c>
      <c r="C98" s="27">
        <v>0</v>
      </c>
      <c r="D98" s="27">
        <v>4</v>
      </c>
      <c r="E98" s="60">
        <v>2</v>
      </c>
      <c r="F98" t="s">
        <v>272</v>
      </c>
      <c r="G98">
        <v>6.666666666666667</v>
      </c>
      <c r="H98">
        <v>0</v>
      </c>
    </row>
    <row r="99" spans="1:8">
      <c r="A99" s="27" t="s">
        <v>133</v>
      </c>
      <c r="B99" s="27">
        <v>3</v>
      </c>
      <c r="C99" s="27">
        <v>0</v>
      </c>
      <c r="D99" s="27">
        <v>2</v>
      </c>
      <c r="E99" s="60">
        <v>2</v>
      </c>
      <c r="F99" t="s">
        <v>272</v>
      </c>
      <c r="G99">
        <v>20</v>
      </c>
      <c r="H99">
        <v>0</v>
      </c>
    </row>
    <row r="100" spans="1:8">
      <c r="A100" s="27" t="s">
        <v>134</v>
      </c>
      <c r="B100" s="27">
        <v>0</v>
      </c>
      <c r="C100" s="27">
        <v>0</v>
      </c>
      <c r="D100" s="27"/>
      <c r="E100" s="60">
        <v>2</v>
      </c>
      <c r="F100" t="s">
        <v>272</v>
      </c>
      <c r="G100">
        <v>0</v>
      </c>
      <c r="H100">
        <v>0</v>
      </c>
    </row>
    <row r="101" spans="1:8">
      <c r="A101" s="27" t="s">
        <v>136</v>
      </c>
      <c r="B101" s="27">
        <v>0</v>
      </c>
      <c r="C101" s="27">
        <v>0</v>
      </c>
      <c r="D101" s="27">
        <v>2</v>
      </c>
      <c r="E101" s="60">
        <v>2</v>
      </c>
      <c r="F101" t="s">
        <v>272</v>
      </c>
      <c r="G101">
        <v>0</v>
      </c>
      <c r="H101">
        <v>0</v>
      </c>
    </row>
    <row r="102" spans="1:8">
      <c r="A102" s="27" t="s">
        <v>140</v>
      </c>
      <c r="B102" s="27">
        <v>0</v>
      </c>
      <c r="C102" s="27">
        <v>0</v>
      </c>
      <c r="D102" s="28">
        <v>40</v>
      </c>
      <c r="E102" s="60">
        <v>1</v>
      </c>
      <c r="F102" t="s">
        <v>267</v>
      </c>
      <c r="G102">
        <v>0</v>
      </c>
      <c r="H102">
        <v>0</v>
      </c>
    </row>
    <row r="103" spans="1:8">
      <c r="A103" s="27" t="s">
        <v>142</v>
      </c>
      <c r="B103" s="27">
        <v>5</v>
      </c>
      <c r="C103" s="27">
        <v>0</v>
      </c>
      <c r="D103" s="27">
        <v>30</v>
      </c>
      <c r="E103" s="60">
        <v>1</v>
      </c>
      <c r="F103" t="s">
        <v>267</v>
      </c>
      <c r="G103">
        <v>33.333333333333329</v>
      </c>
      <c r="H103">
        <v>0</v>
      </c>
    </row>
    <row r="104" spans="1:8" s="66" customFormat="1">
      <c r="A104" s="64" t="s">
        <v>144</v>
      </c>
      <c r="B104" s="64">
        <v>0</v>
      </c>
      <c r="C104" s="64">
        <v>0</v>
      </c>
      <c r="D104" s="64">
        <v>0</v>
      </c>
      <c r="E104" s="65">
        <v>1</v>
      </c>
      <c r="F104" s="66" t="s">
        <v>267</v>
      </c>
      <c r="G104" s="66" t="s">
        <v>275</v>
      </c>
      <c r="H104" s="66">
        <v>0</v>
      </c>
    </row>
    <row r="105" spans="1:8" s="66" customFormat="1">
      <c r="A105" s="64" t="s">
        <v>146</v>
      </c>
      <c r="B105" s="64">
        <v>0</v>
      </c>
      <c r="C105" s="64">
        <v>0</v>
      </c>
      <c r="D105" s="64">
        <v>0</v>
      </c>
      <c r="E105" s="65">
        <v>1</v>
      </c>
      <c r="F105" s="66" t="s">
        <v>267</v>
      </c>
      <c r="G105" s="66" t="s">
        <v>275</v>
      </c>
      <c r="H105" s="66">
        <v>0</v>
      </c>
    </row>
    <row r="106" spans="1:8">
      <c r="A106" s="27" t="s">
        <v>147</v>
      </c>
      <c r="B106" s="27">
        <v>4</v>
      </c>
      <c r="C106" s="27">
        <v>0</v>
      </c>
      <c r="D106" s="27">
        <v>18</v>
      </c>
      <c r="E106" s="60">
        <v>1</v>
      </c>
      <c r="F106" t="s">
        <v>267</v>
      </c>
      <c r="G106">
        <v>26.666666666666668</v>
      </c>
      <c r="H106">
        <v>0</v>
      </c>
    </row>
    <row r="107" spans="1:8">
      <c r="A107" s="27" t="s">
        <v>148</v>
      </c>
      <c r="B107" s="27">
        <v>3</v>
      </c>
      <c r="C107" s="27">
        <v>0</v>
      </c>
      <c r="D107" s="27">
        <v>27</v>
      </c>
      <c r="E107" s="60">
        <v>1</v>
      </c>
      <c r="F107" t="s">
        <v>267</v>
      </c>
      <c r="G107">
        <v>20</v>
      </c>
      <c r="H107">
        <v>0</v>
      </c>
    </row>
    <row r="108" spans="1:8">
      <c r="A108" s="27" t="s">
        <v>149</v>
      </c>
      <c r="B108" s="27">
        <v>0</v>
      </c>
      <c r="C108" s="27">
        <v>0</v>
      </c>
      <c r="D108" s="27">
        <v>18</v>
      </c>
      <c r="E108" s="60">
        <v>1</v>
      </c>
      <c r="F108" t="s">
        <v>267</v>
      </c>
      <c r="G108">
        <v>0</v>
      </c>
      <c r="H108">
        <v>0</v>
      </c>
    </row>
    <row r="109" spans="1:8">
      <c r="A109" s="27" t="s">
        <v>151</v>
      </c>
      <c r="B109" s="27">
        <v>3</v>
      </c>
      <c r="C109" s="27">
        <v>0</v>
      </c>
      <c r="D109" s="27">
        <v>26</v>
      </c>
      <c r="E109" s="60">
        <v>1</v>
      </c>
      <c r="F109" t="s">
        <v>267</v>
      </c>
      <c r="G109">
        <v>20</v>
      </c>
      <c r="H109">
        <v>0</v>
      </c>
    </row>
    <row r="110" spans="1:8">
      <c r="A110" s="27" t="s">
        <v>152</v>
      </c>
      <c r="B110" s="27">
        <v>2</v>
      </c>
      <c r="C110" s="27">
        <v>0</v>
      </c>
      <c r="D110" s="27">
        <v>16</v>
      </c>
      <c r="E110" s="60">
        <v>1</v>
      </c>
      <c r="F110" t="s">
        <v>267</v>
      </c>
      <c r="G110">
        <v>13.333333333333334</v>
      </c>
      <c r="H110">
        <v>0</v>
      </c>
    </row>
    <row r="111" spans="1:8">
      <c r="A111" s="27" t="s">
        <v>153</v>
      </c>
      <c r="B111" s="27">
        <v>3</v>
      </c>
      <c r="C111" s="27">
        <v>0</v>
      </c>
      <c r="D111" s="27">
        <v>38</v>
      </c>
      <c r="E111" s="60">
        <v>1</v>
      </c>
      <c r="F111" t="s">
        <v>267</v>
      </c>
      <c r="G111">
        <v>20</v>
      </c>
      <c r="H111">
        <v>0</v>
      </c>
    </row>
    <row r="112" spans="1:8">
      <c r="A112" s="27" t="s">
        <v>154</v>
      </c>
      <c r="B112" s="27">
        <v>3</v>
      </c>
      <c r="C112" s="27">
        <v>0</v>
      </c>
      <c r="D112" s="27">
        <v>9</v>
      </c>
      <c r="E112" s="60">
        <v>1</v>
      </c>
      <c r="F112" t="s">
        <v>268</v>
      </c>
      <c r="G112">
        <v>20</v>
      </c>
      <c r="H112">
        <v>0</v>
      </c>
    </row>
    <row r="113" spans="1:8">
      <c r="A113" s="27" t="s">
        <v>155</v>
      </c>
      <c r="B113" s="27">
        <v>9</v>
      </c>
      <c r="C113" s="27">
        <v>2</v>
      </c>
      <c r="D113" s="27">
        <v>10</v>
      </c>
      <c r="E113" s="60">
        <v>1</v>
      </c>
      <c r="F113" t="s">
        <v>268</v>
      </c>
      <c r="G113">
        <v>60</v>
      </c>
      <c r="H113">
        <v>13.333333333333334</v>
      </c>
    </row>
    <row r="114" spans="1:8">
      <c r="A114" s="27" t="s">
        <v>156</v>
      </c>
      <c r="B114" s="27">
        <v>2</v>
      </c>
      <c r="C114" s="27">
        <v>0</v>
      </c>
      <c r="D114" s="27">
        <v>8</v>
      </c>
      <c r="E114" s="60">
        <v>1</v>
      </c>
      <c r="F114" t="s">
        <v>268</v>
      </c>
      <c r="G114">
        <v>13.333333333333334</v>
      </c>
      <c r="H114">
        <v>0</v>
      </c>
    </row>
    <row r="115" spans="1:8">
      <c r="A115" s="27" t="s">
        <v>157</v>
      </c>
      <c r="B115" s="27">
        <v>5</v>
      </c>
      <c r="C115" s="27">
        <v>1</v>
      </c>
      <c r="D115" s="27">
        <v>8</v>
      </c>
      <c r="E115" s="60">
        <v>1</v>
      </c>
      <c r="F115" t="s">
        <v>268</v>
      </c>
      <c r="G115">
        <v>33.333333333333329</v>
      </c>
      <c r="H115">
        <v>6.666666666666667</v>
      </c>
    </row>
    <row r="116" spans="1:8">
      <c r="A116" s="27" t="s">
        <v>158</v>
      </c>
      <c r="B116" s="27">
        <v>3</v>
      </c>
      <c r="C116" s="27">
        <v>0</v>
      </c>
      <c r="D116" s="27">
        <v>7</v>
      </c>
      <c r="E116" s="60">
        <v>1</v>
      </c>
      <c r="F116" t="s">
        <v>268</v>
      </c>
      <c r="G116">
        <v>20</v>
      </c>
      <c r="H116">
        <v>0</v>
      </c>
    </row>
    <row r="117" spans="1:8">
      <c r="A117" s="27" t="s">
        <v>159</v>
      </c>
      <c r="B117" s="27">
        <v>3</v>
      </c>
      <c r="C117" s="27">
        <v>0</v>
      </c>
      <c r="D117" s="27">
        <v>8</v>
      </c>
      <c r="E117" s="60">
        <v>1</v>
      </c>
      <c r="F117" t="s">
        <v>268</v>
      </c>
      <c r="G117">
        <v>20</v>
      </c>
      <c r="H117">
        <v>0</v>
      </c>
    </row>
    <row r="118" spans="1:8">
      <c r="A118" s="27" t="s">
        <v>160</v>
      </c>
      <c r="B118" s="27">
        <v>6</v>
      </c>
      <c r="C118" s="27">
        <v>1</v>
      </c>
      <c r="D118" s="27">
        <v>8</v>
      </c>
      <c r="E118" s="60">
        <v>1</v>
      </c>
      <c r="F118" t="s">
        <v>268</v>
      </c>
      <c r="G118">
        <v>40</v>
      </c>
      <c r="H118">
        <v>6.666666666666667</v>
      </c>
    </row>
    <row r="119" spans="1:8">
      <c r="A119" s="27" t="s">
        <v>161</v>
      </c>
      <c r="B119" s="27">
        <v>10</v>
      </c>
      <c r="C119" s="27">
        <v>0</v>
      </c>
      <c r="D119" s="27">
        <v>6</v>
      </c>
      <c r="E119" s="60">
        <v>1</v>
      </c>
      <c r="F119" t="s">
        <v>268</v>
      </c>
      <c r="G119">
        <v>66.666666666666657</v>
      </c>
      <c r="H119">
        <v>0</v>
      </c>
    </row>
    <row r="120" spans="1:8">
      <c r="A120" s="27" t="s">
        <v>163</v>
      </c>
      <c r="B120" s="27">
        <v>0</v>
      </c>
      <c r="C120" s="27">
        <v>0</v>
      </c>
      <c r="D120" s="27">
        <v>2</v>
      </c>
      <c r="E120" s="60">
        <v>1</v>
      </c>
      <c r="F120" t="s">
        <v>268</v>
      </c>
      <c r="G120">
        <v>0</v>
      </c>
      <c r="H120">
        <v>0</v>
      </c>
    </row>
    <row r="121" spans="1:8">
      <c r="A121" s="27" t="s">
        <v>165</v>
      </c>
      <c r="B121" s="27">
        <v>6</v>
      </c>
      <c r="C121" s="27">
        <v>0</v>
      </c>
      <c r="D121" s="27">
        <v>10</v>
      </c>
      <c r="E121" s="60">
        <v>1</v>
      </c>
      <c r="F121" t="s">
        <v>268</v>
      </c>
      <c r="G121">
        <v>40</v>
      </c>
      <c r="H121">
        <v>0</v>
      </c>
    </row>
    <row r="122" spans="1:8">
      <c r="A122" s="27" t="s">
        <v>166</v>
      </c>
      <c r="B122" s="27">
        <v>4</v>
      </c>
      <c r="C122" s="27">
        <v>0</v>
      </c>
      <c r="D122" s="27">
        <v>6</v>
      </c>
      <c r="E122" s="60">
        <v>1</v>
      </c>
      <c r="F122" t="s">
        <v>269</v>
      </c>
      <c r="G122">
        <v>26.666666666666668</v>
      </c>
      <c r="H122">
        <v>0</v>
      </c>
    </row>
    <row r="123" spans="1:8">
      <c r="A123" s="27" t="s">
        <v>167</v>
      </c>
      <c r="B123" s="27">
        <v>6</v>
      </c>
      <c r="C123" s="27">
        <v>0</v>
      </c>
      <c r="D123" s="27">
        <v>11</v>
      </c>
      <c r="E123" s="60">
        <v>1</v>
      </c>
      <c r="F123" t="s">
        <v>269</v>
      </c>
      <c r="G123">
        <v>40</v>
      </c>
      <c r="H123">
        <v>0</v>
      </c>
    </row>
    <row r="124" spans="1:8">
      <c r="A124" s="27" t="s">
        <v>168</v>
      </c>
      <c r="B124" s="27">
        <v>2</v>
      </c>
      <c r="C124" s="27">
        <v>0</v>
      </c>
      <c r="D124" s="27">
        <v>6</v>
      </c>
      <c r="E124" s="60">
        <v>1</v>
      </c>
      <c r="F124" t="s">
        <v>269</v>
      </c>
      <c r="G124">
        <v>13.333333333333334</v>
      </c>
      <c r="H124">
        <v>0</v>
      </c>
    </row>
    <row r="125" spans="1:8">
      <c r="A125" s="27" t="s">
        <v>169</v>
      </c>
      <c r="B125" s="27">
        <v>7</v>
      </c>
      <c r="C125" s="27">
        <v>2</v>
      </c>
      <c r="D125" s="27">
        <v>4</v>
      </c>
      <c r="E125" s="60">
        <v>1</v>
      </c>
      <c r="F125" t="s">
        <v>269</v>
      </c>
      <c r="G125">
        <v>46.666666666666664</v>
      </c>
      <c r="H125">
        <v>13.333333333333334</v>
      </c>
    </row>
    <row r="126" spans="1:8">
      <c r="A126" s="27" t="s">
        <v>170</v>
      </c>
      <c r="B126" s="27">
        <v>10</v>
      </c>
      <c r="C126" s="27">
        <v>4</v>
      </c>
      <c r="D126" s="27">
        <v>4</v>
      </c>
      <c r="E126" s="60">
        <v>1</v>
      </c>
      <c r="F126" t="s">
        <v>269</v>
      </c>
      <c r="G126">
        <v>66.666666666666657</v>
      </c>
      <c r="H126">
        <v>26.666666666666668</v>
      </c>
    </row>
    <row r="127" spans="1:8">
      <c r="A127" s="27" t="s">
        <v>171</v>
      </c>
      <c r="B127" s="27">
        <v>9</v>
      </c>
      <c r="C127" s="27">
        <v>2</v>
      </c>
      <c r="D127" s="27">
        <v>6</v>
      </c>
      <c r="E127" s="60">
        <v>1</v>
      </c>
      <c r="F127" t="s">
        <v>269</v>
      </c>
      <c r="G127">
        <v>60</v>
      </c>
      <c r="H127">
        <v>13.333333333333334</v>
      </c>
    </row>
    <row r="128" spans="1:8">
      <c r="A128" s="27" t="s">
        <v>172</v>
      </c>
      <c r="B128" s="27">
        <v>6</v>
      </c>
      <c r="C128" s="27">
        <v>1</v>
      </c>
      <c r="D128" s="27">
        <v>8</v>
      </c>
      <c r="E128" s="60">
        <v>1</v>
      </c>
      <c r="F128" t="s">
        <v>269</v>
      </c>
      <c r="G128">
        <v>40</v>
      </c>
      <c r="H128">
        <v>6.666666666666667</v>
      </c>
    </row>
    <row r="129" spans="1:8">
      <c r="A129" s="27" t="s">
        <v>173</v>
      </c>
      <c r="B129" s="27">
        <v>3</v>
      </c>
      <c r="C129" s="27">
        <v>0</v>
      </c>
      <c r="D129" s="27">
        <v>2</v>
      </c>
      <c r="E129" s="60">
        <v>1</v>
      </c>
      <c r="F129" t="s">
        <v>269</v>
      </c>
      <c r="G129">
        <v>20</v>
      </c>
      <c r="H129">
        <v>0</v>
      </c>
    </row>
    <row r="130" spans="1:8">
      <c r="A130" s="27" t="s">
        <v>174</v>
      </c>
      <c r="B130" s="27">
        <v>3</v>
      </c>
      <c r="C130" s="27">
        <v>0</v>
      </c>
      <c r="D130" s="27">
        <v>6</v>
      </c>
      <c r="E130" s="60">
        <v>1</v>
      </c>
      <c r="F130" t="s">
        <v>269</v>
      </c>
      <c r="G130">
        <v>20</v>
      </c>
      <c r="H130">
        <v>0</v>
      </c>
    </row>
    <row r="131" spans="1:8">
      <c r="A131" s="27" t="s">
        <v>175</v>
      </c>
      <c r="B131" s="27">
        <v>10</v>
      </c>
      <c r="C131" s="27">
        <v>1</v>
      </c>
      <c r="D131" s="27">
        <v>14</v>
      </c>
      <c r="E131" s="60">
        <v>1</v>
      </c>
      <c r="F131" t="s">
        <v>269</v>
      </c>
      <c r="G131">
        <v>66.666666666666657</v>
      </c>
      <c r="H131">
        <v>6.666666666666667</v>
      </c>
    </row>
    <row r="132" spans="1:8">
      <c r="A132" s="27" t="s">
        <v>176</v>
      </c>
      <c r="B132" s="27">
        <v>2</v>
      </c>
      <c r="C132" s="27">
        <v>0</v>
      </c>
      <c r="D132" s="27">
        <v>7</v>
      </c>
      <c r="E132" s="60">
        <v>1</v>
      </c>
      <c r="F132" t="s">
        <v>271</v>
      </c>
      <c r="G132">
        <v>13.333333333333334</v>
      </c>
      <c r="H132">
        <v>0</v>
      </c>
    </row>
    <row r="133" spans="1:8">
      <c r="A133" s="27" t="s">
        <v>177</v>
      </c>
      <c r="B133" s="27">
        <v>15</v>
      </c>
      <c r="C133" s="27">
        <v>0</v>
      </c>
      <c r="D133" s="27">
        <v>16</v>
      </c>
      <c r="E133" s="60">
        <v>1</v>
      </c>
      <c r="F133" t="s">
        <v>271</v>
      </c>
      <c r="G133">
        <v>100</v>
      </c>
      <c r="H133">
        <v>0</v>
      </c>
    </row>
    <row r="134" spans="1:8">
      <c r="A134" s="27" t="s">
        <v>178</v>
      </c>
      <c r="B134" s="27">
        <v>7</v>
      </c>
      <c r="C134" s="27">
        <v>0</v>
      </c>
      <c r="D134" s="27">
        <v>10</v>
      </c>
      <c r="E134" s="60">
        <v>1</v>
      </c>
      <c r="F134" t="s">
        <v>271</v>
      </c>
      <c r="G134">
        <v>46.666666666666664</v>
      </c>
      <c r="H134">
        <v>0</v>
      </c>
    </row>
    <row r="135" spans="1:8">
      <c r="A135" s="27" t="s">
        <v>179</v>
      </c>
      <c r="B135" s="27">
        <v>10</v>
      </c>
      <c r="C135" s="27">
        <v>0</v>
      </c>
      <c r="D135" s="27">
        <v>4</v>
      </c>
      <c r="E135" s="60">
        <v>1</v>
      </c>
      <c r="F135" t="s">
        <v>271</v>
      </c>
      <c r="G135">
        <v>66.666666666666657</v>
      </c>
      <c r="H135">
        <v>0</v>
      </c>
    </row>
    <row r="136" spans="1:8">
      <c r="A136" s="27" t="s">
        <v>180</v>
      </c>
      <c r="B136" s="27">
        <v>5</v>
      </c>
      <c r="C136" s="27">
        <v>0</v>
      </c>
      <c r="D136" s="27">
        <v>16</v>
      </c>
      <c r="E136" s="60">
        <v>1</v>
      </c>
      <c r="F136" t="s">
        <v>271</v>
      </c>
      <c r="G136">
        <v>33.333333333333329</v>
      </c>
      <c r="H136">
        <v>0</v>
      </c>
    </row>
    <row r="137" spans="1:8">
      <c r="A137" s="27" t="s">
        <v>181</v>
      </c>
      <c r="B137" s="27">
        <v>5</v>
      </c>
      <c r="C137" s="27">
        <v>0</v>
      </c>
      <c r="D137" s="27">
        <v>7</v>
      </c>
      <c r="E137" s="60">
        <v>1</v>
      </c>
      <c r="F137" t="s">
        <v>271</v>
      </c>
      <c r="G137">
        <v>33.333333333333329</v>
      </c>
      <c r="H137">
        <v>0</v>
      </c>
    </row>
    <row r="138" spans="1:8">
      <c r="A138" s="27" t="s">
        <v>182</v>
      </c>
      <c r="B138" s="27">
        <v>8</v>
      </c>
      <c r="C138" s="27">
        <v>0</v>
      </c>
      <c r="D138" s="27">
        <v>8</v>
      </c>
      <c r="E138" s="60">
        <v>1</v>
      </c>
      <c r="F138" t="s">
        <v>271</v>
      </c>
      <c r="G138">
        <v>53.333333333333336</v>
      </c>
      <c r="H138">
        <v>0</v>
      </c>
    </row>
    <row r="139" spans="1:8">
      <c r="A139" s="27" t="s">
        <v>183</v>
      </c>
      <c r="B139" s="27">
        <v>10</v>
      </c>
      <c r="C139" s="27">
        <v>0</v>
      </c>
      <c r="D139" s="27">
        <v>10</v>
      </c>
      <c r="E139" s="60">
        <v>1</v>
      </c>
      <c r="F139" t="s">
        <v>271</v>
      </c>
      <c r="G139">
        <v>66.666666666666657</v>
      </c>
      <c r="H139">
        <v>0</v>
      </c>
    </row>
    <row r="140" spans="1:8">
      <c r="A140" s="27" t="s">
        <v>184</v>
      </c>
      <c r="B140" s="27">
        <v>3</v>
      </c>
      <c r="C140" s="27">
        <v>0</v>
      </c>
      <c r="D140" s="27">
        <v>4</v>
      </c>
      <c r="E140" s="60">
        <v>1</v>
      </c>
      <c r="F140" t="s">
        <v>271</v>
      </c>
      <c r="G140">
        <v>20</v>
      </c>
      <c r="H140">
        <v>0</v>
      </c>
    </row>
    <row r="141" spans="1:8">
      <c r="A141" s="27" t="s">
        <v>185</v>
      </c>
      <c r="B141" s="27">
        <v>5</v>
      </c>
      <c r="C141" s="27">
        <v>0</v>
      </c>
      <c r="D141" s="27">
        <v>10</v>
      </c>
      <c r="E141" s="60">
        <v>1</v>
      </c>
      <c r="F141" t="s">
        <v>271</v>
      </c>
      <c r="G141">
        <v>33.333333333333329</v>
      </c>
      <c r="H141">
        <v>0</v>
      </c>
    </row>
    <row r="142" spans="1:8">
      <c r="A142" s="27" t="s">
        <v>186</v>
      </c>
      <c r="B142" s="27">
        <v>2</v>
      </c>
      <c r="C142" s="27">
        <v>0</v>
      </c>
      <c r="D142" s="27">
        <v>4</v>
      </c>
      <c r="E142" s="60">
        <v>1</v>
      </c>
      <c r="F142" t="s">
        <v>272</v>
      </c>
      <c r="G142">
        <v>13.333333333333334</v>
      </c>
      <c r="H142">
        <v>0</v>
      </c>
    </row>
    <row r="143" spans="1:8">
      <c r="A143" s="27" t="s">
        <v>187</v>
      </c>
      <c r="B143" s="27">
        <v>0</v>
      </c>
      <c r="C143" s="27">
        <v>0</v>
      </c>
      <c r="D143" s="27">
        <v>2</v>
      </c>
      <c r="E143" s="60">
        <v>1</v>
      </c>
      <c r="F143" t="s">
        <v>272</v>
      </c>
      <c r="G143">
        <v>0</v>
      </c>
      <c r="H143">
        <v>0</v>
      </c>
    </row>
    <row r="144" spans="1:8">
      <c r="A144" s="27" t="s">
        <v>188</v>
      </c>
      <c r="B144" s="27">
        <v>3</v>
      </c>
      <c r="C144" s="27">
        <v>0</v>
      </c>
      <c r="D144" s="27">
        <v>6</v>
      </c>
      <c r="E144" s="60">
        <v>1</v>
      </c>
      <c r="F144" t="s">
        <v>272</v>
      </c>
      <c r="G144">
        <v>20</v>
      </c>
      <c r="H144">
        <v>0</v>
      </c>
    </row>
    <row r="145" spans="1:8">
      <c r="A145" s="27" t="s">
        <v>190</v>
      </c>
      <c r="B145" s="27">
        <v>0</v>
      </c>
      <c r="C145" s="27">
        <v>0</v>
      </c>
      <c r="D145" s="27">
        <v>6</v>
      </c>
      <c r="E145" s="60">
        <v>1</v>
      </c>
      <c r="F145" t="s">
        <v>272</v>
      </c>
      <c r="G145">
        <v>0</v>
      </c>
      <c r="H145">
        <v>0</v>
      </c>
    </row>
    <row r="146" spans="1:8">
      <c r="A146" s="27" t="s">
        <v>191</v>
      </c>
      <c r="B146" s="27">
        <v>0</v>
      </c>
      <c r="C146" s="27">
        <v>0</v>
      </c>
      <c r="D146" s="27">
        <v>4</v>
      </c>
      <c r="E146" s="60">
        <v>1</v>
      </c>
      <c r="F146" t="s">
        <v>272</v>
      </c>
      <c r="G146">
        <v>0</v>
      </c>
      <c r="H146">
        <v>0</v>
      </c>
    </row>
    <row r="147" spans="1:8">
      <c r="A147" s="27" t="s">
        <v>192</v>
      </c>
      <c r="B147" s="27">
        <v>4</v>
      </c>
      <c r="C147" s="27">
        <v>0</v>
      </c>
      <c r="D147" s="27">
        <v>4</v>
      </c>
      <c r="E147" s="60">
        <v>1</v>
      </c>
      <c r="F147" t="s">
        <v>272</v>
      </c>
      <c r="G147">
        <v>26.666666666666668</v>
      </c>
      <c r="H147">
        <v>0</v>
      </c>
    </row>
    <row r="148" spans="1:8">
      <c r="A148" s="27" t="s">
        <v>193</v>
      </c>
      <c r="B148" s="27">
        <v>2</v>
      </c>
      <c r="C148" s="27">
        <v>0</v>
      </c>
      <c r="D148" s="27">
        <v>11</v>
      </c>
      <c r="E148" s="60">
        <v>1</v>
      </c>
      <c r="F148" t="s">
        <v>272</v>
      </c>
      <c r="G148">
        <v>13.333333333333334</v>
      </c>
      <c r="H148">
        <v>0</v>
      </c>
    </row>
    <row r="149" spans="1:8">
      <c r="A149" s="27" t="s">
        <v>194</v>
      </c>
      <c r="B149" s="27">
        <v>1</v>
      </c>
      <c r="C149" s="27">
        <v>0</v>
      </c>
      <c r="D149" s="27">
        <v>2</v>
      </c>
      <c r="E149" s="60">
        <v>1</v>
      </c>
      <c r="F149" t="s">
        <v>272</v>
      </c>
      <c r="G149">
        <v>6.666666666666667</v>
      </c>
      <c r="H149">
        <v>0</v>
      </c>
    </row>
    <row r="150" spans="1:8">
      <c r="A150" s="27" t="s">
        <v>195</v>
      </c>
      <c r="B150" s="27">
        <v>5</v>
      </c>
      <c r="C150" s="27">
        <v>0</v>
      </c>
      <c r="D150" s="27">
        <v>6</v>
      </c>
      <c r="E150" s="60">
        <v>1</v>
      </c>
      <c r="F150" t="s">
        <v>272</v>
      </c>
      <c r="G150">
        <v>33.333333333333329</v>
      </c>
      <c r="H150">
        <v>0</v>
      </c>
    </row>
    <row r="151" spans="1:8" s="63" customFormat="1">
      <c r="A151" s="61" t="s">
        <v>196</v>
      </c>
      <c r="B151" s="61"/>
      <c r="C151" s="61"/>
      <c r="D151" s="61"/>
      <c r="E151" s="62">
        <v>1</v>
      </c>
      <c r="F151" s="63" t="s">
        <v>272</v>
      </c>
      <c r="G151" s="63" t="s">
        <v>275</v>
      </c>
      <c r="H151" s="6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CAMPOS DE OTERO 1</vt:lpstr>
      <vt:lpstr>CAMPOS DE OTERO 2</vt:lpstr>
      <vt:lpstr>CAMPOS DE OTERO 3</vt:lpstr>
      <vt:lpstr>BÉRCHULES 1</vt:lpstr>
      <vt:lpstr>BÉRCHULES 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J.</cp:lastModifiedBy>
  <dcterms:created xsi:type="dcterms:W3CDTF">2018-07-23T10:03:01Z</dcterms:created>
  <dcterms:modified xsi:type="dcterms:W3CDTF">2018-07-23T10:03:02Z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es-ES</dc:language>
  <cp:lastModifiedBy/>
  <dcterms:modified xsi:type="dcterms:W3CDTF">2018-07-04T12:52:39Z</dcterms:modified>
  <cp:revision>28</cp:revision>
  <dc:subject/>
  <dc:title/>
</cp:coreProperties>
</file>