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<sst xmlns="http://schemas.openxmlformats.org/spreadsheetml/2006/main" count="118" uniqueCount="37">
  <si>
    <t xml:space="preserve">C </t>
  </si>
  <si>
    <t xml:space="preserve">rho_b</t>
  </si>
  <si>
    <t xml:space="preserve">kg/m^3</t>
  </si>
  <si>
    <t xml:space="preserve">k</t>
  </si>
  <si>
    <t xml:space="preserve">g</t>
  </si>
  <si>
    <t xml:space="preserve">m/s^2</t>
  </si>
  <si>
    <t xml:space="preserve">dp</t>
  </si>
  <si>
    <t xml:space="preserve">m</t>
  </si>
  <si>
    <t xml:space="preserve">tau_p</t>
  </si>
  <si>
    <t xml:space="preserve">s</t>
  </si>
  <si>
    <t xml:space="preserve">rho_p</t>
  </si>
  <si>
    <t xml:space="preserve">tau_p*g</t>
  </si>
  <si>
    <t xml:space="preserve">m/s</t>
  </si>
  <si>
    <t xml:space="preserve">Vp</t>
  </si>
  <si>
    <t xml:space="preserve">M^3</t>
  </si>
  <si>
    <t xml:space="preserve">mp</t>
  </si>
  <si>
    <t xml:space="preserve">kg</t>
  </si>
  <si>
    <t xml:space="preserve">Plume 1</t>
  </si>
  <si>
    <t xml:space="preserve">bifurcation with dn32</t>
  </si>
  <si>
    <t xml:space="preserve">Plume 2</t>
  </si>
  <si>
    <t xml:space="preserve">dn32</t>
  </si>
  <si>
    <t xml:space="preserve">Plume 3</t>
  </si>
  <si>
    <t xml:space="preserve">Dn 45</t>
  </si>
  <si>
    <t xml:space="preserve">D_0</t>
  </si>
  <si>
    <t xml:space="preserve">dn</t>
  </si>
  <si>
    <t xml:space="preserve">+/- 6.1e-5</t>
  </si>
  <si>
    <t xml:space="preserve">mf</t>
  </si>
  <si>
    <t xml:space="preserve">w_outlet</t>
  </si>
  <si>
    <t xml:space="preserve">phi_m</t>
  </si>
  <si>
    <t xml:space="preserve">mp_dot</t>
  </si>
  <si>
    <t xml:space="preserve">phi_v</t>
  </si>
  <si>
    <t xml:space="preserve">mf_dot</t>
  </si>
  <si>
    <t xml:space="preserve">Concentration Calibration</t>
  </si>
  <si>
    <t xml:space="preserve">do</t>
  </si>
  <si>
    <t xml:space="preserve">do with reverse funnel</t>
  </si>
  <si>
    <t xml:space="preserve">side length</t>
  </si>
  <si>
    <t xml:space="preserve">measured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</si>
</sst>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n">
        <v>0.64</v>
      </c>
      <c r="C1" s="2"/>
      <c r="D1" s="2"/>
      <c r="E1" s="2"/>
      <c r="F1" s="2"/>
      <c r="G1" s="2"/>
      <c r="H1" s="2"/>
      <c r="I1" s="2"/>
      <c r="J1" s="2"/>
    </row>
    <row r="2" customFormat="false" ht="13.05" hidden="false" customHeight="false" outlineLevel="0" collapsed="false">
      <c r="A2" s="3" t="s">
        <v>1</v>
      </c>
      <c r="B2" s="4" t="n">
        <f aca="false">0.6*B6</f>
        <v>1500</v>
      </c>
      <c r="C2" s="3" t="s">
        <v>2</v>
      </c>
      <c r="D2" s="5"/>
      <c r="E2" s="5"/>
      <c r="F2" s="5"/>
      <c r="G2" s="5"/>
      <c r="H2" s="5"/>
      <c r="I2" s="5"/>
      <c r="J2" s="5"/>
      <c r="K2" s="6"/>
    </row>
    <row r="3" customFormat="false" ht="13.05" hidden="false" customHeight="false" outlineLevel="0" collapsed="false">
      <c r="A3" s="3" t="s">
        <v>3</v>
      </c>
      <c r="B3" s="4" t="n">
        <v>1.5</v>
      </c>
      <c r="C3" s="4"/>
      <c r="D3" s="5"/>
      <c r="E3" s="5"/>
      <c r="F3" s="5"/>
      <c r="G3" s="5"/>
      <c r="H3" s="5"/>
      <c r="I3" s="5"/>
      <c r="J3" s="5"/>
      <c r="K3" s="6"/>
    </row>
    <row r="4" customFormat="false" ht="13.05" hidden="false" customHeight="false" outlineLevel="0" collapsed="false">
      <c r="A4" s="3" t="s">
        <v>4</v>
      </c>
      <c r="B4" s="4" t="n">
        <v>9.81</v>
      </c>
      <c r="C4" s="4" t="s">
        <v>5</v>
      </c>
      <c r="D4" s="5"/>
      <c r="E4" s="4"/>
      <c r="F4" s="4"/>
      <c r="G4" s="5"/>
      <c r="H4" s="5"/>
      <c r="I4" s="5"/>
      <c r="J4" s="5"/>
      <c r="K4" s="6"/>
      <c r="P4" s="2"/>
      <c r="Q4" s="2"/>
    </row>
    <row r="5" customFormat="false" ht="13.05" hidden="false" customHeight="false" outlineLevel="0" collapsed="false">
      <c r="A5" s="3" t="s">
        <v>6</v>
      </c>
      <c r="B5" s="7" t="n">
        <v>3E-005</v>
      </c>
      <c r="C5" s="4" t="s">
        <v>7</v>
      </c>
      <c r="D5" s="5" t="s">
        <v>8</v>
      </c>
      <c r="E5" s="7" t="n">
        <v>0.0074</v>
      </c>
      <c r="F5" s="4" t="s">
        <v>9</v>
      </c>
      <c r="G5" s="5"/>
      <c r="H5" s="5"/>
      <c r="I5" s="5"/>
      <c r="J5" s="5"/>
      <c r="K5" s="6"/>
      <c r="P5" s="2"/>
      <c r="Q5" s="2"/>
    </row>
    <row r="6" customFormat="false" ht="13.05" hidden="false" customHeight="false" outlineLevel="0" collapsed="false">
      <c r="A6" s="3" t="s">
        <v>10</v>
      </c>
      <c r="B6" s="3" t="n">
        <v>2500</v>
      </c>
      <c r="C6" s="3" t="s">
        <v>2</v>
      </c>
      <c r="D6" s="5" t="s">
        <v>11</v>
      </c>
      <c r="E6" s="4" t="n">
        <f aca="false">E5*B4</f>
        <v>0.072594</v>
      </c>
      <c r="F6" s="4" t="s">
        <v>12</v>
      </c>
      <c r="G6" s="5"/>
      <c r="H6" s="5"/>
      <c r="I6" s="5"/>
      <c r="J6" s="5"/>
      <c r="K6" s="6"/>
      <c r="P6" s="2"/>
      <c r="Q6" s="2"/>
    </row>
    <row r="7" customFormat="false" ht="13.05" hidden="false" customHeight="false" outlineLevel="0" collapsed="false">
      <c r="A7" s="3" t="s">
        <v>13</v>
      </c>
      <c r="B7" s="7" t="n">
        <f aca="false">3.14*4/3*(B5/2)^3</f>
        <v>1.413E-014</v>
      </c>
      <c r="C7" s="3" t="s">
        <v>14</v>
      </c>
      <c r="D7" s="5"/>
      <c r="E7" s="4"/>
      <c r="F7" s="4"/>
      <c r="G7" s="5"/>
      <c r="H7" s="5"/>
      <c r="I7" s="5"/>
      <c r="J7" s="5"/>
      <c r="K7" s="6"/>
      <c r="L7" s="8"/>
      <c r="M7" s="2"/>
      <c r="N7" s="2"/>
      <c r="P7" s="2"/>
      <c r="Q7" s="2"/>
    </row>
    <row r="8" customFormat="false" ht="13.05" hidden="false" customHeight="false" outlineLevel="0" collapsed="false">
      <c r="A8" s="3" t="s">
        <v>15</v>
      </c>
      <c r="B8" s="7" t="n">
        <f aca="false">3.14*4/3*(B5/2)^3*B6</f>
        <v>3.5325E-011</v>
      </c>
      <c r="C8" s="3" t="s">
        <v>16</v>
      </c>
      <c r="D8" s="5"/>
      <c r="E8" s="4"/>
      <c r="F8" s="4"/>
      <c r="G8" s="5"/>
      <c r="H8" s="5"/>
      <c r="I8" s="5"/>
      <c r="J8" s="5"/>
      <c r="K8" s="6"/>
      <c r="L8" s="8"/>
      <c r="M8" s="9"/>
      <c r="N8" s="2"/>
      <c r="P8" s="9"/>
      <c r="Q8" s="2"/>
    </row>
    <row r="9" customFormat="false" ht="16.1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8"/>
      <c r="M9" s="1"/>
      <c r="N9" s="1"/>
      <c r="P9" s="2"/>
      <c r="Q9" s="2"/>
    </row>
    <row r="10" customFormat="false" ht="26.9" hidden="false" customHeight="true" outlineLevel="0" collapsed="false">
      <c r="A10" s="5" t="s">
        <v>17</v>
      </c>
      <c r="B10" s="5" t="s">
        <v>18</v>
      </c>
      <c r="C10" s="5"/>
      <c r="D10" s="5" t="s">
        <v>19</v>
      </c>
      <c r="E10" s="5" t="s">
        <v>20</v>
      </c>
      <c r="F10" s="5"/>
      <c r="G10" s="5" t="s">
        <v>21</v>
      </c>
      <c r="H10" s="5" t="s">
        <v>22</v>
      </c>
      <c r="I10" s="5"/>
      <c r="J10" s="5"/>
      <c r="K10" s="6"/>
      <c r="L10" s="8"/>
      <c r="M10" s="9"/>
      <c r="N10" s="1"/>
      <c r="P10" s="2"/>
      <c r="Q10" s="2"/>
    </row>
    <row r="11" customFormat="false" ht="13.05" hidden="false" customHeight="false" outlineLevel="0" collapsed="false">
      <c r="A11" s="5" t="s">
        <v>23</v>
      </c>
      <c r="B11" s="5" t="n">
        <v>0.01905</v>
      </c>
      <c r="C11" s="5"/>
      <c r="D11" s="5" t="s">
        <v>24</v>
      </c>
      <c r="E11" s="5" t="n">
        <f aca="false">3.2/1000</f>
        <v>0.0032</v>
      </c>
      <c r="F11" s="5"/>
      <c r="G11" s="5" t="s">
        <v>24</v>
      </c>
      <c r="H11" s="7" t="n">
        <v>0.0045</v>
      </c>
      <c r="I11" s="5"/>
      <c r="J11" s="5"/>
      <c r="K11" s="6"/>
      <c r="L11" s="8"/>
      <c r="M11" s="9"/>
      <c r="N11" s="1"/>
      <c r="P11" s="2"/>
      <c r="Q11" s="2"/>
    </row>
    <row r="12" customFormat="false" ht="13.05" hidden="false" customHeight="false" outlineLevel="0" collapsed="false">
      <c r="A12" s="5" t="s">
        <v>15</v>
      </c>
      <c r="B12" s="7" t="n">
        <f aca="false">AVERAGE(B30,B36,B42)</f>
        <v>0.000366553333333333</v>
      </c>
      <c r="C12" s="5" t="s">
        <v>25</v>
      </c>
      <c r="D12" s="5" t="s">
        <v>23</v>
      </c>
      <c r="E12" s="5" t="n">
        <f aca="false">0.01905</f>
        <v>0.01905</v>
      </c>
      <c r="F12" s="5"/>
      <c r="G12" s="5" t="s">
        <v>23</v>
      </c>
      <c r="H12" s="5" t="n">
        <f aca="false">0.01905</f>
        <v>0.01905</v>
      </c>
      <c r="I12" s="5"/>
      <c r="J12" s="5"/>
      <c r="K12" s="6"/>
    </row>
    <row r="13" customFormat="false" ht="13.05" hidden="false" customHeight="false" outlineLevel="0" collapsed="false">
      <c r="A13" s="5" t="s">
        <v>26</v>
      </c>
      <c r="B13" s="5" t="n">
        <f aca="false">1.225*3.1415*B11^2*E6</f>
        <v>0.000101382696922709</v>
      </c>
      <c r="C13" s="5"/>
      <c r="D13" s="5" t="s">
        <v>27</v>
      </c>
      <c r="E13" s="10" t="n">
        <f aca="false">SQRT(B4*(E11-B3*B5))</f>
        <v>0.17592768400681</v>
      </c>
      <c r="F13" s="5"/>
      <c r="G13" s="5" t="s">
        <v>27</v>
      </c>
      <c r="H13" s="10" t="n">
        <f aca="false">SQRT(B4*(H11-B3*B5))</f>
        <v>0.209053940407733</v>
      </c>
      <c r="I13" s="5"/>
      <c r="J13" s="5"/>
      <c r="K13" s="6"/>
    </row>
    <row r="14" customFormat="false" ht="13.05" hidden="false" customHeight="false" outlineLevel="0" collapsed="false">
      <c r="A14" s="5" t="s">
        <v>28</v>
      </c>
      <c r="B14" s="5" t="n">
        <f aca="false">B12/B13</f>
        <v>3.61554135428832</v>
      </c>
      <c r="C14" s="5"/>
      <c r="D14" s="5" t="s">
        <v>29</v>
      </c>
      <c r="E14" s="5" t="n">
        <f aca="false">B1*B2*SQRT(B4)*(E11-B3*B5)^(2.5)</f>
        <v>0.00168114102220405</v>
      </c>
      <c r="F14" s="5"/>
      <c r="G14" s="5" t="s">
        <v>29</v>
      </c>
      <c r="H14" s="5" t="n">
        <f aca="false">B1*B2*SQRT(B4)*(H11-B3*B5)^(2.5)</f>
        <v>0.00398313483035596</v>
      </c>
      <c r="I14" s="5"/>
      <c r="J14" s="5"/>
      <c r="K14" s="11"/>
    </row>
    <row r="15" customFormat="false" ht="13.05" hidden="false" customHeight="false" outlineLevel="0" collapsed="false">
      <c r="A15" s="5" t="s">
        <v>30</v>
      </c>
      <c r="B15" s="5" t="n">
        <f aca="false">B14*(1.225/B6)</f>
        <v>0.00177161526360128</v>
      </c>
      <c r="C15" s="5"/>
      <c r="D15" s="5" t="s">
        <v>31</v>
      </c>
      <c r="E15" s="5" t="n">
        <f aca="false">1.225*3.1415*E12^2*E6</f>
        <v>0.000101382696922709</v>
      </c>
      <c r="F15" s="5"/>
      <c r="G15" s="5" t="s">
        <v>31</v>
      </c>
      <c r="H15" s="5" t="n">
        <f aca="false">1.225*3.1415*H12^2*E6</f>
        <v>0.000101382696922709</v>
      </c>
      <c r="I15" s="5"/>
      <c r="J15" s="5"/>
      <c r="K15" s="6"/>
    </row>
    <row r="16" customFormat="false" ht="13.05" hidden="false" customHeight="false" outlineLevel="0" collapsed="false">
      <c r="A16" s="5"/>
      <c r="B16" s="5"/>
      <c r="C16" s="5"/>
      <c r="D16" s="5" t="s">
        <v>28</v>
      </c>
      <c r="E16" s="5" t="n">
        <f aca="false">E14/E15</f>
        <v>16.5821296259825</v>
      </c>
      <c r="F16" s="5"/>
      <c r="G16" s="5" t="s">
        <v>28</v>
      </c>
      <c r="H16" s="5" t="n">
        <f aca="false">H14/H15</f>
        <v>39.2881127771989</v>
      </c>
      <c r="I16" s="5"/>
      <c r="J16" s="5"/>
      <c r="K16" s="6"/>
    </row>
    <row r="17" customFormat="false" ht="13.05" hidden="false" customHeight="false" outlineLevel="0" collapsed="false">
      <c r="A17" s="5"/>
      <c r="B17" s="5"/>
      <c r="C17" s="5"/>
      <c r="D17" s="5" t="s">
        <v>30</v>
      </c>
      <c r="E17" s="5" t="n">
        <f aca="false">E16*(1.225/B6)</f>
        <v>0.00812524351673142</v>
      </c>
      <c r="F17" s="5"/>
      <c r="G17" s="5" t="s">
        <v>30</v>
      </c>
      <c r="H17" s="5" t="n">
        <f aca="false">H16*(1.225/B6)</f>
        <v>0.0192511752608275</v>
      </c>
      <c r="I17" s="5"/>
      <c r="J17" s="5"/>
      <c r="K17" s="6"/>
    </row>
    <row r="18" customFormat="false" ht="13.05" hidden="false" customHeight="false" outlineLevel="0" collapsed="false">
      <c r="A18" s="5"/>
      <c r="B18" s="7" t="n">
        <v>0.001</v>
      </c>
      <c r="C18" s="5"/>
      <c r="D18" s="5"/>
      <c r="E18" s="7" t="n">
        <v>0.008</v>
      </c>
      <c r="F18" s="5"/>
      <c r="G18" s="5"/>
      <c r="H18" s="7" t="n">
        <v>0.02</v>
      </c>
      <c r="I18" s="5"/>
      <c r="J18" s="5"/>
      <c r="K18" s="6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customFormat="false" ht="36.15" hidden="false" customHeight="false" outlineLevel="0" collapsed="false">
      <c r="A22" s="5" t="s">
        <v>32</v>
      </c>
      <c r="B22" s="5" t="s">
        <v>33</v>
      </c>
      <c r="C22" s="5"/>
      <c r="D22" s="5" t="s">
        <v>33</v>
      </c>
      <c r="E22" s="5"/>
      <c r="F22" s="5" t="s">
        <v>34</v>
      </c>
      <c r="G22" s="5"/>
      <c r="H22" s="5" t="s">
        <v>33</v>
      </c>
      <c r="I22" s="5"/>
      <c r="J22" s="5" t="s">
        <v>33</v>
      </c>
      <c r="K22" s="6"/>
    </row>
    <row r="23" customFormat="false" ht="13.05" hidden="false" customHeight="false" outlineLevel="0" collapsed="false">
      <c r="A23" s="5" t="s">
        <v>35</v>
      </c>
      <c r="B23" s="5" t="n">
        <v>0.0508</v>
      </c>
      <c r="C23" s="5" t="s">
        <v>35</v>
      </c>
      <c r="D23" s="5" t="n">
        <f aca="false">0.0508/2</f>
        <v>0.0254</v>
      </c>
      <c r="E23" s="5" t="s">
        <v>35</v>
      </c>
      <c r="F23" s="5" t="n">
        <v>0.0508</v>
      </c>
      <c r="G23" s="5" t="s">
        <v>35</v>
      </c>
      <c r="H23" s="5" t="n">
        <v>0.0508</v>
      </c>
      <c r="I23" s="5" t="s">
        <v>35</v>
      </c>
      <c r="J23" s="5" t="n">
        <v>0.0508</v>
      </c>
      <c r="K23" s="6"/>
    </row>
    <row r="24" customFormat="false" ht="13.05" hidden="false" customHeight="false" outlineLevel="0" collapsed="false">
      <c r="A24" s="5" t="s">
        <v>15</v>
      </c>
      <c r="B24" s="7" t="n">
        <v>0.000367</v>
      </c>
      <c r="C24" s="5" t="s">
        <v>15</v>
      </c>
      <c r="D24" s="7" t="n">
        <v>0.000367</v>
      </c>
      <c r="E24" s="5" t="s">
        <v>24</v>
      </c>
      <c r="F24" s="7" t="n">
        <v>0.0045</v>
      </c>
      <c r="G24" s="5" t="s">
        <v>24</v>
      </c>
      <c r="H24" s="7" t="n">
        <v>0.0032</v>
      </c>
      <c r="I24" s="5" t="s">
        <v>24</v>
      </c>
      <c r="J24" s="7" t="n">
        <v>0.0045</v>
      </c>
      <c r="K24" s="6"/>
    </row>
    <row r="25" customFormat="false" ht="13.05" hidden="false" customHeight="false" outlineLevel="0" collapsed="false">
      <c r="A25" s="5" t="s">
        <v>26</v>
      </c>
      <c r="B25" s="5" t="n">
        <f aca="false">1.225*B23^2*E6</f>
        <v>0.000229490250696</v>
      </c>
      <c r="C25" s="5" t="s">
        <v>26</v>
      </c>
      <c r="D25" s="5" t="n">
        <f aca="false">1.225*D23^2*E6</f>
        <v>5.7372562674E-005</v>
      </c>
      <c r="E25" s="5" t="s">
        <v>15</v>
      </c>
      <c r="F25" s="5" t="n">
        <f aca="false">B1*B2*SQRT(B4)*(F24-B3*B5)^(2.5)</f>
        <v>0.00398313483035596</v>
      </c>
      <c r="G25" s="5" t="s">
        <v>15</v>
      </c>
      <c r="H25" s="5" t="n">
        <f aca="false">B1*B2*SQRT(B4)*(H24-B3*B5)^(2.5)</f>
        <v>0.00168114102220405</v>
      </c>
      <c r="I25" s="5" t="s">
        <v>15</v>
      </c>
      <c r="J25" s="5" t="n">
        <f aca="false">B1*B2*SQRT(B4)*(J24-B3*B5)^(2.5)</f>
        <v>0.00398313483035596</v>
      </c>
      <c r="K25" s="6"/>
    </row>
    <row r="26" customFormat="false" ht="13.05" hidden="false" customHeight="false" outlineLevel="0" collapsed="false">
      <c r="A26" s="5" t="s">
        <v>28</v>
      </c>
      <c r="B26" s="5" t="n">
        <f aca="false">B24/B25</f>
        <v>1.59919647517469</v>
      </c>
      <c r="C26" s="5" t="s">
        <v>28</v>
      </c>
      <c r="D26" s="5" t="n">
        <f aca="false">D24/D25</f>
        <v>6.39678590069877</v>
      </c>
      <c r="E26" s="5" t="s">
        <v>26</v>
      </c>
      <c r="F26" s="5" t="n">
        <f aca="false">1.225*F23^2*E6</f>
        <v>0.000229490250696</v>
      </c>
      <c r="G26" s="5" t="s">
        <v>26</v>
      </c>
      <c r="H26" s="5" t="n">
        <f aca="false">1.225*H23^2*E6</f>
        <v>0.000229490250696</v>
      </c>
      <c r="I26" s="5" t="s">
        <v>26</v>
      </c>
      <c r="J26" s="5" t="n">
        <f aca="false">1.225*J23^2*E6</f>
        <v>0.000229490250696</v>
      </c>
      <c r="K26" s="6"/>
    </row>
    <row r="27" customFormat="false" ht="13.05" hidden="false" customHeight="false" outlineLevel="0" collapsed="false">
      <c r="A27" s="5" t="s">
        <v>30</v>
      </c>
      <c r="B27" s="5" t="n">
        <f aca="false">B26*1.225/B6</f>
        <v>0.0007836062728356</v>
      </c>
      <c r="C27" s="5" t="s">
        <v>30</v>
      </c>
      <c r="D27" s="5" t="n">
        <f aca="false">D26*1.225/B6</f>
        <v>0.0031344250913424</v>
      </c>
      <c r="E27" s="5" t="s">
        <v>28</v>
      </c>
      <c r="F27" s="5" t="n">
        <f aca="false">F25/F26</f>
        <v>17.3564446344708</v>
      </c>
      <c r="G27" s="5" t="s">
        <v>28</v>
      </c>
      <c r="H27" s="5" t="n">
        <f aca="false">H25/H26</f>
        <v>7.32554440594088</v>
      </c>
      <c r="I27" s="5" t="s">
        <v>28</v>
      </c>
      <c r="J27" s="5" t="n">
        <f aca="false">J25/J26</f>
        <v>17.3564446344708</v>
      </c>
      <c r="K27" s="6"/>
    </row>
    <row r="28" customFormat="false" ht="13.05" hidden="false" customHeight="false" outlineLevel="0" collapsed="false">
      <c r="A28" s="5"/>
      <c r="B28" s="5"/>
      <c r="C28" s="5"/>
      <c r="D28" s="5"/>
      <c r="E28" s="5" t="s">
        <v>30</v>
      </c>
      <c r="F28" s="5" t="n">
        <f aca="false">F27*1.225/B6</f>
        <v>0.00850465787089071</v>
      </c>
      <c r="G28" s="5" t="s">
        <v>30</v>
      </c>
      <c r="H28" s="5" t="n">
        <f aca="false">H27*1.225/B6</f>
        <v>0.00358951675891103</v>
      </c>
      <c r="I28" s="5" t="s">
        <v>30</v>
      </c>
      <c r="J28" s="5" t="n">
        <f aca="false">J27*1.225/B6</f>
        <v>0.00850465787089071</v>
      </c>
      <c r="K28" s="6"/>
    </row>
    <row r="29" customFormat="false" ht="13.05" hidden="false" customHeight="false" outlineLevel="0" collapsed="false">
      <c r="A29" s="5" t="s">
        <v>36</v>
      </c>
      <c r="B29" s="5"/>
      <c r="C29" s="5" t="s">
        <v>36</v>
      </c>
      <c r="D29" s="5"/>
      <c r="E29" s="5"/>
      <c r="F29" s="5"/>
      <c r="G29" s="5"/>
      <c r="H29" s="5"/>
      <c r="I29" s="5"/>
      <c r="J29" s="5"/>
      <c r="K29" s="6"/>
    </row>
    <row r="30" customFormat="false" ht="13.05" hidden="false" customHeight="false" outlineLevel="0" collapsed="false">
      <c r="A30" s="5" t="s">
        <v>15</v>
      </c>
      <c r="B30" s="7" t="n">
        <v>0.000312</v>
      </c>
      <c r="C30" s="5" t="s">
        <v>15</v>
      </c>
      <c r="D30" s="5"/>
      <c r="E30" s="5" t="s">
        <v>36</v>
      </c>
      <c r="F30" s="5"/>
      <c r="G30" s="5" t="s">
        <v>36</v>
      </c>
      <c r="H30" s="5"/>
      <c r="I30" s="5" t="s">
        <v>36</v>
      </c>
      <c r="J30" s="5"/>
      <c r="K30" s="6"/>
    </row>
    <row r="31" customFormat="false" ht="13.05" hidden="false" customHeight="false" outlineLevel="0" collapsed="false">
      <c r="A31" s="5" t="s">
        <v>26</v>
      </c>
      <c r="B31" s="5"/>
      <c r="C31" s="5" t="s">
        <v>26</v>
      </c>
      <c r="D31" s="5"/>
      <c r="E31" s="5" t="s">
        <v>15</v>
      </c>
      <c r="F31" s="5"/>
      <c r="G31" s="5" t="s">
        <v>15</v>
      </c>
      <c r="H31" s="5"/>
      <c r="I31" s="5" t="s">
        <v>15</v>
      </c>
      <c r="J31" s="5"/>
      <c r="K31" s="6"/>
    </row>
    <row r="32" customFormat="false" ht="13.05" hidden="false" customHeight="false" outlineLevel="0" collapsed="false">
      <c r="A32" s="5" t="s">
        <v>28</v>
      </c>
      <c r="B32" s="5"/>
      <c r="C32" s="5" t="s">
        <v>28</v>
      </c>
      <c r="D32" s="5"/>
      <c r="E32" s="5" t="s">
        <v>26</v>
      </c>
      <c r="F32" s="5"/>
      <c r="G32" s="5" t="s">
        <v>26</v>
      </c>
      <c r="H32" s="5"/>
      <c r="I32" s="5" t="s">
        <v>26</v>
      </c>
      <c r="J32" s="5"/>
      <c r="K32" s="6"/>
    </row>
    <row r="33" customFormat="false" ht="13.05" hidden="false" customHeight="false" outlineLevel="0" collapsed="false">
      <c r="A33" s="5" t="s">
        <v>30</v>
      </c>
      <c r="B33" s="5"/>
      <c r="C33" s="5" t="s">
        <v>30</v>
      </c>
      <c r="D33" s="5"/>
      <c r="E33" s="5" t="s">
        <v>28</v>
      </c>
      <c r="F33" s="5"/>
      <c r="G33" s="5" t="s">
        <v>28</v>
      </c>
      <c r="H33" s="5"/>
      <c r="I33" s="5" t="s">
        <v>28</v>
      </c>
      <c r="J33" s="5"/>
      <c r="K33" s="6"/>
    </row>
    <row r="34" customFormat="false" ht="13.05" hidden="false" customHeight="false" outlineLevel="0" collapsed="false">
      <c r="A34" s="5"/>
      <c r="B34" s="5"/>
      <c r="C34" s="5"/>
      <c r="D34" s="5"/>
      <c r="E34" s="5" t="s">
        <v>30</v>
      </c>
      <c r="F34" s="5"/>
      <c r="G34" s="5" t="s">
        <v>30</v>
      </c>
      <c r="H34" s="5"/>
      <c r="I34" s="5" t="s">
        <v>30</v>
      </c>
      <c r="J34" s="5"/>
      <c r="K34" s="6"/>
    </row>
    <row r="35" customFormat="false" ht="13.05" hidden="false" customHeight="false" outlineLevel="0" collapsed="false">
      <c r="A35" s="5" t="s">
        <v>36</v>
      </c>
      <c r="B35" s="5"/>
      <c r="C35" s="5"/>
      <c r="D35" s="5"/>
      <c r="E35" s="5"/>
      <c r="F35" s="5"/>
      <c r="G35" s="5"/>
      <c r="H35" s="5"/>
      <c r="I35" s="5"/>
      <c r="J35" s="5"/>
      <c r="K35" s="6"/>
    </row>
    <row r="36" customFormat="false" ht="13.05" hidden="false" customHeight="false" outlineLevel="0" collapsed="false">
      <c r="A36" s="5" t="s">
        <v>15</v>
      </c>
      <c r="B36" s="7" t="n">
        <v>0.000368</v>
      </c>
      <c r="C36" s="5"/>
      <c r="D36" s="5"/>
      <c r="E36" s="5"/>
      <c r="F36" s="5"/>
      <c r="G36" s="5"/>
      <c r="H36" s="5"/>
      <c r="I36" s="5"/>
      <c r="J36" s="5"/>
      <c r="K36" s="6"/>
    </row>
    <row r="37" customFormat="false" ht="13.05" hidden="false" customHeight="false" outlineLevel="0" collapsed="false">
      <c r="A37" s="5" t="s">
        <v>26</v>
      </c>
      <c r="B37" s="5"/>
    </row>
    <row r="38" customFormat="false" ht="13.05" hidden="false" customHeight="false" outlineLevel="0" collapsed="false">
      <c r="A38" s="5" t="s">
        <v>28</v>
      </c>
      <c r="B38" s="5"/>
    </row>
    <row r="39" customFormat="false" ht="13.05" hidden="false" customHeight="false" outlineLevel="0" collapsed="false">
      <c r="A39" s="5" t="s">
        <v>30</v>
      </c>
      <c r="B39" s="5"/>
    </row>
    <row r="41" customFormat="false" ht="13.05" hidden="false" customHeight="false" outlineLevel="0" collapsed="false">
      <c r="A41" s="5" t="s">
        <v>36</v>
      </c>
      <c r="B41" s="5"/>
    </row>
    <row r="42" customFormat="false" ht="13.05" hidden="false" customHeight="false" outlineLevel="0" collapsed="false">
      <c r="A42" s="5" t="s">
        <v>15</v>
      </c>
      <c r="B42" s="7" t="n">
        <v>0.00041966</v>
      </c>
    </row>
    <row r="43" customFormat="false" ht="13.05" hidden="false" customHeight="false" outlineLevel="0" collapsed="false">
      <c r="A43" s="5" t="s">
        <v>26</v>
      </c>
      <c r="B43" s="5"/>
    </row>
    <row r="44" customFormat="false" ht="13.05" hidden="false" customHeight="false" outlineLevel="0" collapsed="false">
      <c r="A44" s="5" t="s">
        <v>28</v>
      </c>
      <c r="B44" s="5"/>
    </row>
    <row r="45" customFormat="false" ht="13.05" hidden="false" customHeight="false" outlineLevel="0" collapsed="false">
      <c r="A45" s="5" t="s">
        <v>30</v>
      </c>
      <c r="B45" s="5"/>
    </row>
    <row r="47" customFormat="false" ht="13.05" hidden="false" customHeight="false" outlineLevel="0" collapsed="false">
      <c r="A47" s="5" t="s">
        <v>36</v>
      </c>
    </row>
    <row r="48" customFormat="false" ht="13.05" hidden="false" customHeight="false" outlineLevel="0" collapsed="false">
      <c r="A48" s="5" t="s">
        <v>15</v>
      </c>
    </row>
    <row r="49" customFormat="false" ht="13.05" hidden="false" customHeight="false" outlineLevel="0" collapsed="false">
      <c r="A49" s="5" t="s">
        <v>26</v>
      </c>
    </row>
    <row r="50" customFormat="false" ht="13.05" hidden="false" customHeight="false" outlineLevel="0" collapsed="false">
      <c r="A50" s="5" t="s">
        <v>28</v>
      </c>
    </row>
    <row r="51" customFormat="false" ht="13.05" hidden="false" customHeight="false" outlineLevel="0" collapsed="false">
      <c r="A51" s="5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2020-02-09T19:29:16Z</dcterms:created>
  <dc:creator/>
  <dc:description/>
  <dc:language>en-US</dc:language>
  <cp:lastModifiedBy/>
  <dcterms:modified xsi:type="dcterms:W3CDTF">2020-02-11T13:50:56Z</dcterms:modified>
  <cp:revision>8</cp:revision>
  <dc:subject/>
  <dc:title/>
</cp:coreProperties>
</file>