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schaefers/BCH Dropbox/Matthew Schaefers/Priebe lab experimental files/Matt_Data/dolosa LPS experiments/Invasion experiments/20240806 311 207 uptake assay/"/>
    </mc:Choice>
  </mc:AlternateContent>
  <xr:revisionPtr revIDLastSave="0" documentId="13_ncr:1_{F64F28DE-7078-D74E-9026-F6171EE6A6AF}" xr6:coauthVersionLast="47" xr6:coauthVersionMax="47" xr10:uidLastSave="{00000000-0000-0000-0000-000000000000}"/>
  <bookViews>
    <workbookView xWindow="1320" yWindow="1940" windowWidth="27640" windowHeight="16940" xr2:uid="{186D0770-1FF9-0841-9FEE-82EE2817F6E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2" l="1"/>
  <c r="G87" i="2"/>
  <c r="G86" i="2"/>
  <c r="G85" i="2"/>
  <c r="G84" i="2"/>
  <c r="G83" i="2"/>
  <c r="G82" i="2"/>
  <c r="G81" i="2"/>
  <c r="G80" i="2"/>
  <c r="G79" i="2"/>
  <c r="G78" i="2"/>
  <c r="G77" i="2"/>
  <c r="G74" i="2" l="1"/>
  <c r="G73" i="2"/>
  <c r="G72" i="2"/>
  <c r="G71" i="2"/>
  <c r="G70" i="2"/>
  <c r="G69" i="2"/>
  <c r="G68" i="2"/>
  <c r="G67" i="2"/>
  <c r="G66" i="2"/>
  <c r="G65" i="2"/>
  <c r="G64" i="2"/>
  <c r="G63" i="2"/>
  <c r="G60" i="2"/>
  <c r="G59" i="2"/>
  <c r="G58" i="2"/>
  <c r="G57" i="2"/>
  <c r="G56" i="2"/>
  <c r="G55" i="2"/>
  <c r="G54" i="2"/>
  <c r="G53" i="2"/>
  <c r="G52" i="2"/>
  <c r="G51" i="2"/>
  <c r="G50" i="2"/>
  <c r="G49" i="2"/>
  <c r="G46" i="2"/>
  <c r="G45" i="2"/>
  <c r="G44" i="2"/>
  <c r="G43" i="2"/>
  <c r="G42" i="2"/>
  <c r="G41" i="2"/>
  <c r="G40" i="2"/>
  <c r="G39" i="2"/>
  <c r="G38" i="2"/>
  <c r="G37" i="2"/>
  <c r="G36" i="2"/>
  <c r="G35" i="2"/>
  <c r="G32" i="2"/>
  <c r="G31" i="2"/>
  <c r="G30" i="2"/>
  <c r="G29" i="2"/>
  <c r="G28" i="2"/>
  <c r="G27" i="2"/>
  <c r="G26" i="2"/>
  <c r="G25" i="2"/>
  <c r="G24" i="2"/>
  <c r="G23" i="2"/>
  <c r="G22" i="2"/>
  <c r="G21" i="2"/>
  <c r="G12" i="2"/>
  <c r="G11" i="2"/>
  <c r="G10" i="2"/>
  <c r="D88" i="2"/>
  <c r="F88" i="2" s="1"/>
  <c r="D87" i="2"/>
  <c r="F87" i="2" s="1"/>
  <c r="D86" i="2"/>
  <c r="F86" i="2" s="1"/>
  <c r="D85" i="2"/>
  <c r="F85" i="2" s="1"/>
  <c r="D84" i="2"/>
  <c r="F84" i="2" s="1"/>
  <c r="D83" i="2"/>
  <c r="F83" i="2" s="1"/>
  <c r="D82" i="2"/>
  <c r="F82" i="2" s="1"/>
  <c r="D81" i="2"/>
  <c r="F81" i="2" s="1"/>
  <c r="D80" i="2"/>
  <c r="F80" i="2" s="1"/>
  <c r="D79" i="2"/>
  <c r="F79" i="2" s="1"/>
  <c r="D78" i="2"/>
  <c r="F78" i="2" s="1"/>
  <c r="D77" i="2"/>
  <c r="F77" i="2" s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5" i="2"/>
  <c r="F65" i="2" s="1"/>
  <c r="D64" i="2"/>
  <c r="F64" i="2" s="1"/>
  <c r="D63" i="2"/>
  <c r="F63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9" i="2"/>
  <c r="F49" i="2" s="1"/>
  <c r="D46" i="2"/>
  <c r="F46" i="2" s="1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5" i="2"/>
  <c r="F35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2" i="2"/>
  <c r="F2" i="2" s="1"/>
  <c r="D3" i="2"/>
  <c r="F3" i="2" s="1"/>
  <c r="H88" i="2" l="1"/>
  <c r="H74" i="2"/>
  <c r="H60" i="2"/>
  <c r="H57" i="2"/>
  <c r="H46" i="2"/>
  <c r="H43" i="2"/>
  <c r="H29" i="2"/>
  <c r="H26" i="2"/>
  <c r="G3" i="2"/>
  <c r="H3" i="2"/>
  <c r="H51" i="2"/>
  <c r="H82" i="2"/>
  <c r="G2" i="2"/>
  <c r="H2" i="2"/>
  <c r="H37" i="2"/>
  <c r="H15" i="2"/>
  <c r="I56" i="2" s="1"/>
  <c r="G18" i="2"/>
  <c r="H32" i="2"/>
  <c r="H40" i="2"/>
  <c r="H65" i="2"/>
  <c r="H71" i="2"/>
  <c r="H9" i="2"/>
  <c r="I35" i="2" s="1"/>
  <c r="I23" i="2"/>
  <c r="I50" i="2"/>
  <c r="H68" i="2"/>
  <c r="H79" i="2"/>
  <c r="G17" i="2"/>
  <c r="H18" i="2"/>
  <c r="I60" i="2" s="1"/>
  <c r="H23" i="2"/>
  <c r="I37" i="2"/>
  <c r="H54" i="2"/>
  <c r="H85" i="2"/>
  <c r="H12" i="2"/>
  <c r="I38" i="2" s="1"/>
  <c r="G16" i="2"/>
  <c r="G9" i="2" l="1"/>
  <c r="G7" i="2"/>
  <c r="G8" i="2"/>
  <c r="I86" i="2"/>
  <c r="I79" i="2"/>
  <c r="I77" i="2"/>
  <c r="G14" i="2"/>
  <c r="I21" i="2"/>
  <c r="I65" i="2"/>
  <c r="I87" i="2"/>
  <c r="I72" i="2"/>
  <c r="I41" i="2"/>
  <c r="I30" i="2"/>
  <c r="I31" i="2"/>
  <c r="I82" i="2"/>
  <c r="I73" i="2"/>
  <c r="I32" i="2"/>
  <c r="I55" i="2"/>
  <c r="I84" i="2"/>
  <c r="I39" i="2"/>
  <c r="I58" i="2"/>
  <c r="I24" i="2"/>
  <c r="I83" i="2"/>
  <c r="I64" i="2"/>
  <c r="I46" i="2"/>
  <c r="I67" i="2"/>
  <c r="I51" i="2"/>
  <c r="I25" i="2"/>
  <c r="I80" i="2"/>
  <c r="I49" i="2"/>
  <c r="I88" i="2"/>
  <c r="I44" i="2"/>
  <c r="I68" i="2"/>
  <c r="I59" i="2"/>
  <c r="I40" i="2"/>
  <c r="I78" i="2"/>
  <c r="I45" i="2"/>
  <c r="I74" i="2"/>
  <c r="I70" i="2"/>
  <c r="I85" i="2"/>
  <c r="G13" i="2"/>
  <c r="I43" i="2"/>
  <c r="I57" i="2"/>
  <c r="I28" i="2"/>
  <c r="I69" i="2"/>
  <c r="I71" i="2"/>
  <c r="I36" i="2"/>
  <c r="I81" i="2"/>
  <c r="G15" i="2"/>
  <c r="I54" i="2"/>
  <c r="I22" i="2"/>
  <c r="I27" i="2"/>
  <c r="I52" i="2"/>
  <c r="I42" i="2"/>
  <c r="I26" i="2"/>
  <c r="I66" i="2"/>
  <c r="I29" i="2"/>
  <c r="I53" i="2"/>
  <c r="I63" i="2"/>
</calcChain>
</file>

<file path=xl/sharedStrings.xml><?xml version="1.0" encoding="utf-8"?>
<sst xmlns="http://schemas.openxmlformats.org/spreadsheetml/2006/main" count="113" uniqueCount="20">
  <si>
    <t>Inoculum</t>
  </si>
  <si>
    <t>Avg</t>
  </si>
  <si>
    <t>Dil</t>
  </si>
  <si>
    <t>CFU/mL</t>
  </si>
  <si>
    <t>1/1000</t>
  </si>
  <si>
    <t>1/500</t>
  </si>
  <si>
    <t>Total</t>
  </si>
  <si>
    <t>Dilution Factor</t>
  </si>
  <si>
    <t>% of inc</t>
  </si>
  <si>
    <t>207 500</t>
  </si>
  <si>
    <t>311 500</t>
  </si>
  <si>
    <t>207 1000</t>
  </si>
  <si>
    <t>311 1000</t>
  </si>
  <si>
    <t>15min</t>
  </si>
  <si>
    <t>% of total</t>
  </si>
  <si>
    <t>30 min</t>
  </si>
  <si>
    <t>45min</t>
  </si>
  <si>
    <t>60min</t>
  </si>
  <si>
    <t>2hr</t>
  </si>
  <si>
    <t xml:space="preserve">CFU/mL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</si>
</sst>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7FE9-986A-BE4A-914A-9AC9043E8E81}">
  <dimension ref="A1:Z145"/>
  <sheetViews>
    <sheetView tabSelected="1" topLeftCell="A57" workbookViewId="0">
      <selection activeCell="F77" sqref="F77:F88"/>
    </sheetView>
  </sheetViews>
  <sheetFormatPr baseColWidth="10" defaultRowHeight="16" x14ac:dyDescent="0.2"/>
  <cols>
    <col min="1" max="1" width="14.6640625" customWidth="1"/>
  </cols>
  <sheetData>
    <row r="1" spans="1:26" x14ac:dyDescent="0.2">
      <c r="A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/>
      <c r="J1" s="2"/>
      <c r="K1" s="2"/>
    </row>
    <row r="2" spans="1:26" x14ac:dyDescent="0.2">
      <c r="A2">
        <v>311</v>
      </c>
      <c r="B2">
        <v>38</v>
      </c>
      <c r="C2">
        <v>31</v>
      </c>
      <c r="D2" s="4">
        <f>AVERAGE(B2:C2)</f>
        <v>34.5</v>
      </c>
      <c r="E2">
        <v>5</v>
      </c>
      <c r="F2" s="5">
        <f>D2/0.01/10^-E2</f>
        <v>345000000</v>
      </c>
      <c r="G2" s="1">
        <f>F2/1000</f>
        <v>345000</v>
      </c>
      <c r="H2" s="1">
        <f>F2/500</f>
        <v>690000</v>
      </c>
      <c r="I2" s="1"/>
      <c r="J2" s="1"/>
      <c r="K2" s="1"/>
    </row>
    <row r="3" spans="1:26" x14ac:dyDescent="0.2">
      <c r="A3">
        <v>207</v>
      </c>
      <c r="B3">
        <v>23</v>
      </c>
      <c r="C3">
        <v>7</v>
      </c>
      <c r="D3" s="4">
        <f>AVERAGE(B3:C3)</f>
        <v>15</v>
      </c>
      <c r="E3">
        <v>5</v>
      </c>
      <c r="F3" s="5">
        <f>D3/0.01/10^-E3</f>
        <v>150000000</v>
      </c>
      <c r="G3" s="1">
        <f>F3/1000</f>
        <v>150000</v>
      </c>
      <c r="H3" s="1">
        <f>F3/500</f>
        <v>300000</v>
      </c>
      <c r="I3" s="1"/>
      <c r="J3" s="1"/>
      <c r="K3" s="1"/>
    </row>
    <row r="6" spans="1:26" x14ac:dyDescent="0.2">
      <c r="A6" s="2" t="s">
        <v>6</v>
      </c>
      <c r="B6" s="2"/>
      <c r="C6" s="2"/>
      <c r="D6" s="6" t="s">
        <v>1</v>
      </c>
      <c r="E6" s="7" t="s">
        <v>7</v>
      </c>
      <c r="F6" s="6" t="s">
        <v>19</v>
      </c>
      <c r="G6" s="2" t="s">
        <v>8</v>
      </c>
      <c r="H6" s="2"/>
      <c r="I6" s="2"/>
      <c r="J6" s="2"/>
      <c r="K6" s="2"/>
    </row>
    <row r="7" spans="1:26" x14ac:dyDescent="0.2">
      <c r="A7" s="3" t="s">
        <v>10</v>
      </c>
      <c r="B7">
        <v>59</v>
      </c>
      <c r="C7">
        <v>48</v>
      </c>
      <c r="D7" s="4">
        <f t="shared" ref="D7:D18" si="0">AVERAGE(B7:C7)</f>
        <v>53.5</v>
      </c>
      <c r="E7" s="9">
        <v>2</v>
      </c>
      <c r="F7" s="5">
        <f t="shared" ref="F7:F18" si="1">D7/0.01/10^-E7</f>
        <v>535000</v>
      </c>
      <c r="G7" s="10">
        <f>(F7/$H$2)*100</f>
        <v>77.536231884057969</v>
      </c>
      <c r="Z7" s="5"/>
    </row>
    <row r="8" spans="1:26" x14ac:dyDescent="0.2">
      <c r="A8" s="3" t="s">
        <v>10</v>
      </c>
      <c r="B8">
        <v>51</v>
      </c>
      <c r="C8">
        <v>46</v>
      </c>
      <c r="D8" s="4">
        <f t="shared" si="0"/>
        <v>48.5</v>
      </c>
      <c r="E8" s="9">
        <v>2</v>
      </c>
      <c r="F8" s="5">
        <f t="shared" si="1"/>
        <v>485000</v>
      </c>
      <c r="G8" s="10">
        <f>(F8/$H$2)*100</f>
        <v>70.289855072463766</v>
      </c>
      <c r="Z8" s="5"/>
    </row>
    <row r="9" spans="1:26" x14ac:dyDescent="0.2">
      <c r="A9" s="3" t="s">
        <v>10</v>
      </c>
      <c r="B9">
        <v>44</v>
      </c>
      <c r="C9">
        <v>49</v>
      </c>
      <c r="D9" s="4">
        <f t="shared" si="0"/>
        <v>46.5</v>
      </c>
      <c r="E9" s="9">
        <v>2</v>
      </c>
      <c r="F9" s="5">
        <f t="shared" si="1"/>
        <v>465000</v>
      </c>
      <c r="G9" s="10">
        <f>(F9/$H$2)*100</f>
        <v>67.391304347826093</v>
      </c>
      <c r="H9" s="1">
        <f>AVERAGE(F7:F9)</f>
        <v>495000</v>
      </c>
      <c r="I9" s="1"/>
      <c r="J9" s="1"/>
      <c r="K9" s="1"/>
      <c r="Z9" s="5"/>
    </row>
    <row r="10" spans="1:26" x14ac:dyDescent="0.2">
      <c r="A10" s="3" t="s">
        <v>9</v>
      </c>
      <c r="B10">
        <v>24</v>
      </c>
      <c r="C10">
        <v>33</v>
      </c>
      <c r="D10" s="4">
        <f t="shared" si="0"/>
        <v>28.5</v>
      </c>
      <c r="E10" s="9">
        <v>2</v>
      </c>
      <c r="F10" s="5">
        <f t="shared" si="1"/>
        <v>285000</v>
      </c>
      <c r="G10" s="10">
        <f>(F10/$H$3)*100</f>
        <v>95</v>
      </c>
    </row>
    <row r="11" spans="1:26" x14ac:dyDescent="0.2">
      <c r="A11" s="3" t="s">
        <v>9</v>
      </c>
      <c r="B11">
        <v>27</v>
      </c>
      <c r="C11">
        <v>27</v>
      </c>
      <c r="D11" s="4">
        <f t="shared" si="0"/>
        <v>27</v>
      </c>
      <c r="E11" s="9">
        <v>2</v>
      </c>
      <c r="F11" s="5">
        <f t="shared" si="1"/>
        <v>270000</v>
      </c>
      <c r="G11" s="10">
        <f>(F11/$H$3)*100</f>
        <v>90</v>
      </c>
    </row>
    <row r="12" spans="1:26" x14ac:dyDescent="0.2">
      <c r="A12" s="3" t="s">
        <v>9</v>
      </c>
      <c r="B12">
        <v>25</v>
      </c>
      <c r="C12">
        <v>39</v>
      </c>
      <c r="D12" s="4">
        <f t="shared" si="0"/>
        <v>32</v>
      </c>
      <c r="E12" s="9">
        <v>2</v>
      </c>
      <c r="F12" s="5">
        <f t="shared" si="1"/>
        <v>320000</v>
      </c>
      <c r="G12" s="10">
        <f>(F12/$H$3)*100</f>
        <v>106.66666666666667</v>
      </c>
      <c r="H12" s="1">
        <f>AVERAGE(F10:F12)</f>
        <v>291666.66666666669</v>
      </c>
      <c r="I12" s="1"/>
      <c r="J12" s="1"/>
      <c r="K12" s="1"/>
    </row>
    <row r="13" spans="1:26" x14ac:dyDescent="0.2">
      <c r="A13" s="3" t="s">
        <v>12</v>
      </c>
      <c r="B13">
        <v>35</v>
      </c>
      <c r="C13">
        <v>40</v>
      </c>
      <c r="D13" s="4">
        <f t="shared" si="0"/>
        <v>37.5</v>
      </c>
      <c r="E13" s="9">
        <v>2</v>
      </c>
      <c r="F13" s="5">
        <f t="shared" si="1"/>
        <v>375000</v>
      </c>
      <c r="G13" s="10">
        <f>(F13/$G$2)*100</f>
        <v>108.69565217391303</v>
      </c>
    </row>
    <row r="14" spans="1:26" x14ac:dyDescent="0.2">
      <c r="A14" s="3" t="s">
        <v>12</v>
      </c>
      <c r="B14">
        <v>34</v>
      </c>
      <c r="C14">
        <v>42</v>
      </c>
      <c r="D14" s="4">
        <f t="shared" si="0"/>
        <v>38</v>
      </c>
      <c r="E14" s="9">
        <v>2</v>
      </c>
      <c r="F14" s="5">
        <f t="shared" si="1"/>
        <v>380000</v>
      </c>
      <c r="G14" s="10">
        <f>(F14/$G$2)*100</f>
        <v>110.14492753623189</v>
      </c>
    </row>
    <row r="15" spans="1:26" x14ac:dyDescent="0.2">
      <c r="A15" s="3" t="s">
        <v>12</v>
      </c>
      <c r="B15">
        <v>22</v>
      </c>
      <c r="C15">
        <v>33</v>
      </c>
      <c r="D15" s="4">
        <f t="shared" si="0"/>
        <v>27.5</v>
      </c>
      <c r="E15" s="9">
        <v>2</v>
      </c>
      <c r="F15" s="5">
        <f t="shared" si="1"/>
        <v>275000</v>
      </c>
      <c r="G15" s="10">
        <f>(F15/$G$2)*100</f>
        <v>79.710144927536234</v>
      </c>
      <c r="H15" s="1">
        <f>AVERAGE(F13:F15)</f>
        <v>343333.33333333331</v>
      </c>
      <c r="I15" s="1"/>
      <c r="J15" s="1"/>
      <c r="K15" s="1"/>
    </row>
    <row r="16" spans="1:26" x14ac:dyDescent="0.2">
      <c r="A16" s="3" t="s">
        <v>11</v>
      </c>
      <c r="B16">
        <v>13</v>
      </c>
      <c r="C16">
        <v>17</v>
      </c>
      <c r="D16" s="4">
        <f t="shared" si="0"/>
        <v>15</v>
      </c>
      <c r="E16" s="9">
        <v>2</v>
      </c>
      <c r="F16" s="5">
        <f t="shared" si="1"/>
        <v>150000</v>
      </c>
      <c r="G16" s="10">
        <f>(F16/$G$3)*100</f>
        <v>100</v>
      </c>
    </row>
    <row r="17" spans="1:20" x14ac:dyDescent="0.2">
      <c r="A17" s="3" t="s">
        <v>11</v>
      </c>
      <c r="B17">
        <v>17</v>
      </c>
      <c r="C17">
        <v>22</v>
      </c>
      <c r="D17" s="4">
        <f t="shared" si="0"/>
        <v>19.5</v>
      </c>
      <c r="E17" s="9">
        <v>2</v>
      </c>
      <c r="F17" s="5">
        <f t="shared" si="1"/>
        <v>195000</v>
      </c>
      <c r="G17" s="10">
        <f>(F17/$G$3)*100</f>
        <v>130</v>
      </c>
    </row>
    <row r="18" spans="1:20" x14ac:dyDescent="0.2">
      <c r="A18" s="3" t="s">
        <v>11</v>
      </c>
      <c r="B18">
        <v>22</v>
      </c>
      <c r="C18">
        <v>22</v>
      </c>
      <c r="D18" s="4">
        <f t="shared" si="0"/>
        <v>22</v>
      </c>
      <c r="E18" s="9">
        <v>2</v>
      </c>
      <c r="F18" s="5">
        <f t="shared" si="1"/>
        <v>220000</v>
      </c>
      <c r="G18" s="10">
        <f>(F18/$G$3)*100</f>
        <v>146.66666666666666</v>
      </c>
      <c r="H18" s="1">
        <f>AVERAGE(F16:F18)</f>
        <v>188333.33333333334</v>
      </c>
      <c r="I18" s="1"/>
      <c r="J18" s="1"/>
      <c r="K18" s="1"/>
    </row>
    <row r="19" spans="1:20" x14ac:dyDescent="0.2">
      <c r="A19" s="3"/>
      <c r="D19" s="4"/>
      <c r="F19" s="5"/>
      <c r="G19" s="10"/>
    </row>
    <row r="20" spans="1:20" x14ac:dyDescent="0.2">
      <c r="A20" s="2" t="s">
        <v>13</v>
      </c>
      <c r="B20" s="2"/>
      <c r="C20" s="2"/>
      <c r="D20" s="6" t="s">
        <v>1</v>
      </c>
      <c r="E20" s="7" t="s">
        <v>7</v>
      </c>
      <c r="F20" s="6" t="s">
        <v>19</v>
      </c>
      <c r="G20" s="2" t="s">
        <v>8</v>
      </c>
      <c r="H20" s="2"/>
      <c r="I20" s="2" t="s">
        <v>14</v>
      </c>
      <c r="J20" s="2"/>
      <c r="K20" s="2"/>
      <c r="M20" s="2"/>
      <c r="N20" s="2"/>
      <c r="O20" s="2"/>
      <c r="P20" s="6"/>
      <c r="Q20" s="7"/>
      <c r="R20" s="6"/>
      <c r="S20" s="2"/>
      <c r="T20" s="2"/>
    </row>
    <row r="21" spans="1:20" x14ac:dyDescent="0.2">
      <c r="A21" s="3" t="s">
        <v>10</v>
      </c>
      <c r="B21">
        <v>62</v>
      </c>
      <c r="C21">
        <v>54</v>
      </c>
      <c r="D21" s="4">
        <f t="shared" ref="D21:D32" si="2">AVERAGE(B21:C21)</f>
        <v>58</v>
      </c>
      <c r="E21" s="9">
        <v>1</v>
      </c>
      <c r="F21" s="5">
        <f t="shared" ref="F21:F32" si="3">D21/0.01/10^-E21</f>
        <v>58000</v>
      </c>
      <c r="G21" s="10">
        <f>(F21/$H$2)*100</f>
        <v>8.4057971014492754</v>
      </c>
      <c r="I21" s="10">
        <f>(F21/$H$9)*100</f>
        <v>11.717171717171718</v>
      </c>
      <c r="M21" s="8"/>
      <c r="P21" s="4"/>
      <c r="R21" s="5"/>
      <c r="S21" s="10"/>
    </row>
    <row r="22" spans="1:20" x14ac:dyDescent="0.2">
      <c r="A22" s="3" t="s">
        <v>10</v>
      </c>
      <c r="B22">
        <v>50</v>
      </c>
      <c r="C22">
        <v>45</v>
      </c>
      <c r="D22" s="4">
        <f t="shared" si="2"/>
        <v>47.5</v>
      </c>
      <c r="E22" s="9">
        <v>1</v>
      </c>
      <c r="F22" s="5">
        <f t="shared" si="3"/>
        <v>47500</v>
      </c>
      <c r="G22" s="10">
        <f>(F22/$H$2)*100</f>
        <v>6.8840579710144931</v>
      </c>
      <c r="I22" s="10">
        <f t="shared" ref="I22:I23" si="4">(F22/$H$9)*100</f>
        <v>9.5959595959595951</v>
      </c>
      <c r="M22" s="8"/>
      <c r="P22" s="4"/>
      <c r="R22" s="5"/>
      <c r="S22" s="10"/>
    </row>
    <row r="23" spans="1:20" x14ac:dyDescent="0.2">
      <c r="A23" s="3" t="s">
        <v>10</v>
      </c>
      <c r="B23">
        <v>57</v>
      </c>
      <c r="C23">
        <v>77</v>
      </c>
      <c r="D23" s="4">
        <f t="shared" si="2"/>
        <v>67</v>
      </c>
      <c r="E23" s="9">
        <v>1</v>
      </c>
      <c r="F23" s="5">
        <f t="shared" si="3"/>
        <v>67000</v>
      </c>
      <c r="G23" s="10">
        <f>(F23/$H$2)*100</f>
        <v>9.7101449275362324</v>
      </c>
      <c r="H23" s="1">
        <f>AVERAGE(F21:F23)</f>
        <v>57500</v>
      </c>
      <c r="I23" s="10">
        <f t="shared" si="4"/>
        <v>13.535353535353536</v>
      </c>
      <c r="J23" s="1"/>
      <c r="K23" s="1"/>
      <c r="M23" s="8"/>
      <c r="P23" s="4"/>
      <c r="R23" s="5"/>
      <c r="S23" s="10"/>
      <c r="T23" s="1"/>
    </row>
    <row r="24" spans="1:20" x14ac:dyDescent="0.2">
      <c r="A24" s="3" t="s">
        <v>9</v>
      </c>
      <c r="B24">
        <v>11</v>
      </c>
      <c r="C24">
        <v>16</v>
      </c>
      <c r="D24" s="4">
        <f t="shared" si="2"/>
        <v>13.5</v>
      </c>
      <c r="E24" s="9">
        <v>1</v>
      </c>
      <c r="F24" s="5">
        <f t="shared" si="3"/>
        <v>13500</v>
      </c>
      <c r="G24" s="10">
        <f>(F24/$H$3)*100</f>
        <v>4.5</v>
      </c>
      <c r="I24" s="10">
        <f>(F24/$H$12)*100</f>
        <v>4.6285714285714281</v>
      </c>
      <c r="M24" s="8"/>
      <c r="P24" s="4"/>
      <c r="R24" s="5"/>
      <c r="S24" s="10"/>
    </row>
    <row r="25" spans="1:20" x14ac:dyDescent="0.2">
      <c r="A25" s="3" t="s">
        <v>9</v>
      </c>
      <c r="B25">
        <v>16</v>
      </c>
      <c r="C25">
        <v>22</v>
      </c>
      <c r="D25" s="4">
        <f t="shared" si="2"/>
        <v>19</v>
      </c>
      <c r="E25" s="9">
        <v>1</v>
      </c>
      <c r="F25" s="5">
        <f t="shared" si="3"/>
        <v>19000</v>
      </c>
      <c r="G25" s="10">
        <f>(F25/$H$3)*100</f>
        <v>6.3333333333333339</v>
      </c>
      <c r="I25" s="10">
        <f t="shared" ref="I25:I26" si="5">(F25/$H$12)*100</f>
        <v>6.5142857142857142</v>
      </c>
      <c r="M25" s="8"/>
      <c r="P25" s="4"/>
      <c r="R25" s="5"/>
      <c r="S25" s="10"/>
    </row>
    <row r="26" spans="1:20" x14ac:dyDescent="0.2">
      <c r="A26" s="3" t="s">
        <v>9</v>
      </c>
      <c r="B26">
        <v>55</v>
      </c>
      <c r="C26">
        <v>45</v>
      </c>
      <c r="D26" s="4">
        <f t="shared" si="2"/>
        <v>50</v>
      </c>
      <c r="E26" s="9">
        <v>0</v>
      </c>
      <c r="F26" s="5">
        <f t="shared" si="3"/>
        <v>5000</v>
      </c>
      <c r="G26" s="10">
        <f>(F26/$H$3)*100</f>
        <v>1.6666666666666667</v>
      </c>
      <c r="H26" s="1">
        <f>AVERAGE(F24:F26)</f>
        <v>12500</v>
      </c>
      <c r="I26" s="10">
        <f t="shared" si="5"/>
        <v>1.714285714285714</v>
      </c>
      <c r="J26" s="1"/>
      <c r="K26" s="1"/>
      <c r="M26" s="8"/>
      <c r="P26" s="4"/>
      <c r="R26" s="5"/>
      <c r="S26" s="10"/>
      <c r="T26" s="1"/>
    </row>
    <row r="27" spans="1:20" x14ac:dyDescent="0.2">
      <c r="A27" s="3" t="s">
        <v>12</v>
      </c>
      <c r="B27">
        <v>35</v>
      </c>
      <c r="C27">
        <v>42</v>
      </c>
      <c r="D27" s="4">
        <f t="shared" si="2"/>
        <v>38.5</v>
      </c>
      <c r="E27" s="9">
        <v>1</v>
      </c>
      <c r="F27" s="5">
        <f t="shared" si="3"/>
        <v>38500</v>
      </c>
      <c r="G27" s="10">
        <f>(F27/$G$2)*100</f>
        <v>11.159420289855072</v>
      </c>
      <c r="I27" s="10">
        <f>(F27/$H$15)*100</f>
        <v>11.21359223300971</v>
      </c>
      <c r="M27" s="8"/>
      <c r="P27" s="4"/>
      <c r="R27" s="5"/>
      <c r="S27" s="10"/>
    </row>
    <row r="28" spans="1:20" x14ac:dyDescent="0.2">
      <c r="A28" s="3" t="s">
        <v>12</v>
      </c>
      <c r="B28">
        <v>42</v>
      </c>
      <c r="C28">
        <v>34</v>
      </c>
      <c r="D28" s="4">
        <f t="shared" si="2"/>
        <v>38</v>
      </c>
      <c r="E28" s="9">
        <v>1</v>
      </c>
      <c r="F28" s="5">
        <f t="shared" si="3"/>
        <v>38000</v>
      </c>
      <c r="G28" s="10">
        <f>(F28/$G$2)*100</f>
        <v>11.014492753623188</v>
      </c>
      <c r="I28" s="10">
        <f t="shared" ref="I28:I29" si="6">(F28/$H$15)*100</f>
        <v>11.067961165048544</v>
      </c>
      <c r="M28" s="8"/>
      <c r="P28" s="4"/>
      <c r="R28" s="5"/>
      <c r="S28" s="10"/>
    </row>
    <row r="29" spans="1:20" x14ac:dyDescent="0.2">
      <c r="A29" s="3" t="s">
        <v>12</v>
      </c>
      <c r="B29">
        <v>12</v>
      </c>
      <c r="C29">
        <v>10</v>
      </c>
      <c r="D29" s="4">
        <f t="shared" si="2"/>
        <v>11</v>
      </c>
      <c r="E29" s="9">
        <v>2</v>
      </c>
      <c r="F29" s="5">
        <f t="shared" si="3"/>
        <v>110000</v>
      </c>
      <c r="G29" s="10">
        <f>(F29/$G$2)*100</f>
        <v>31.884057971014489</v>
      </c>
      <c r="H29" s="1">
        <f>AVERAGE(F27:F29)</f>
        <v>62166.666666666664</v>
      </c>
      <c r="I29" s="10">
        <f t="shared" si="6"/>
        <v>32.038834951456316</v>
      </c>
      <c r="J29" s="1"/>
      <c r="K29" s="1"/>
      <c r="M29" s="8"/>
      <c r="P29" s="4"/>
      <c r="R29" s="5"/>
      <c r="S29" s="10"/>
      <c r="T29" s="1"/>
    </row>
    <row r="30" spans="1:20" x14ac:dyDescent="0.2">
      <c r="A30" s="3" t="s">
        <v>11</v>
      </c>
      <c r="B30">
        <v>36</v>
      </c>
      <c r="C30">
        <v>35</v>
      </c>
      <c r="D30" s="4">
        <f t="shared" si="2"/>
        <v>35.5</v>
      </c>
      <c r="E30" s="9">
        <v>0</v>
      </c>
      <c r="F30" s="5">
        <f t="shared" si="3"/>
        <v>3550</v>
      </c>
      <c r="G30" s="10">
        <f>(F30/$G$3)*100</f>
        <v>2.3666666666666667</v>
      </c>
      <c r="I30" s="10">
        <f>(F30/$H$18)*100</f>
        <v>1.8849557522123892</v>
      </c>
      <c r="M30" s="8"/>
      <c r="P30" s="4"/>
      <c r="R30" s="5"/>
      <c r="S30" s="10"/>
    </row>
    <row r="31" spans="1:20" x14ac:dyDescent="0.2">
      <c r="A31" s="3" t="s">
        <v>11</v>
      </c>
      <c r="B31">
        <v>55</v>
      </c>
      <c r="C31">
        <v>38</v>
      </c>
      <c r="D31" s="4">
        <f t="shared" si="2"/>
        <v>46.5</v>
      </c>
      <c r="E31" s="9">
        <v>0</v>
      </c>
      <c r="F31" s="5">
        <f t="shared" si="3"/>
        <v>4650</v>
      </c>
      <c r="G31" s="10">
        <f>(F31/$G$3)*100</f>
        <v>3.1</v>
      </c>
      <c r="I31" s="10">
        <f t="shared" ref="I31:I32" si="7">(F31/$H$18)*100</f>
        <v>2.4690265486725664</v>
      </c>
      <c r="M31" s="8"/>
      <c r="P31" s="4"/>
      <c r="R31" s="5"/>
      <c r="S31" s="10"/>
    </row>
    <row r="32" spans="1:20" x14ac:dyDescent="0.2">
      <c r="A32" s="3" t="s">
        <v>11</v>
      </c>
      <c r="B32">
        <v>43</v>
      </c>
      <c r="C32">
        <v>42</v>
      </c>
      <c r="D32" s="4">
        <f t="shared" si="2"/>
        <v>42.5</v>
      </c>
      <c r="E32" s="9">
        <v>0</v>
      </c>
      <c r="F32" s="5">
        <f t="shared" si="3"/>
        <v>4250</v>
      </c>
      <c r="G32" s="10">
        <f>(F32/$G$3)*100</f>
        <v>2.833333333333333</v>
      </c>
      <c r="H32" s="1">
        <f>AVERAGE(F30:F32)</f>
        <v>4150</v>
      </c>
      <c r="I32" s="10">
        <f t="shared" si="7"/>
        <v>2.2566371681415931</v>
      </c>
      <c r="J32" s="1"/>
      <c r="K32" s="1"/>
      <c r="M32" s="8"/>
      <c r="P32" s="4"/>
      <c r="R32" s="5"/>
      <c r="S32" s="10"/>
      <c r="T32" s="1"/>
    </row>
    <row r="33" spans="1:20" x14ac:dyDescent="0.2">
      <c r="A33" s="3"/>
      <c r="D33" s="4"/>
      <c r="F33" s="5"/>
      <c r="G33" s="10"/>
    </row>
    <row r="34" spans="1:20" x14ac:dyDescent="0.2">
      <c r="A34" s="2" t="s">
        <v>15</v>
      </c>
      <c r="B34" s="2"/>
      <c r="C34" s="2"/>
      <c r="D34" s="6" t="s">
        <v>1</v>
      </c>
      <c r="E34" s="7" t="s">
        <v>7</v>
      </c>
      <c r="F34" s="6" t="s">
        <v>19</v>
      </c>
      <c r="G34" s="2" t="s">
        <v>8</v>
      </c>
      <c r="H34" s="2"/>
      <c r="I34" s="2" t="s">
        <v>14</v>
      </c>
      <c r="J34" s="2"/>
      <c r="K34" s="2"/>
      <c r="M34" s="2"/>
      <c r="N34" s="2"/>
      <c r="O34" s="2"/>
      <c r="P34" s="6"/>
      <c r="Q34" s="7"/>
      <c r="R34" s="6"/>
      <c r="S34" s="2"/>
      <c r="T34" s="2"/>
    </row>
    <row r="35" spans="1:20" x14ac:dyDescent="0.2">
      <c r="A35" s="3" t="s">
        <v>10</v>
      </c>
      <c r="B35">
        <v>16</v>
      </c>
      <c r="C35">
        <v>19</v>
      </c>
      <c r="D35" s="4">
        <f t="shared" ref="D35:D46" si="8">AVERAGE(B35:C35)</f>
        <v>17.5</v>
      </c>
      <c r="E35" s="9">
        <v>2</v>
      </c>
      <c r="F35" s="5">
        <f>D35/0.01/10^-E35</f>
        <v>175000</v>
      </c>
      <c r="G35" s="10">
        <f>(F35/$H$2)*100</f>
        <v>25.362318840579711</v>
      </c>
      <c r="I35" s="10">
        <f>(F35/$H$9)*100</f>
        <v>35.353535353535356</v>
      </c>
      <c r="P35" s="4"/>
      <c r="R35" s="5"/>
      <c r="S35" s="10"/>
    </row>
    <row r="36" spans="1:20" x14ac:dyDescent="0.2">
      <c r="A36" s="3" t="s">
        <v>10</v>
      </c>
      <c r="B36">
        <v>20</v>
      </c>
      <c r="C36">
        <v>25</v>
      </c>
      <c r="D36" s="4">
        <f t="shared" si="8"/>
        <v>22.5</v>
      </c>
      <c r="E36" s="9">
        <v>2</v>
      </c>
      <c r="F36" s="5">
        <f>D36/0.01/10^-E36</f>
        <v>225000</v>
      </c>
      <c r="G36" s="10">
        <f>(F36/$H$2)*100</f>
        <v>32.608695652173914</v>
      </c>
      <c r="I36" s="10">
        <f t="shared" ref="I36:I37" si="9">(F36/$H$9)*100</f>
        <v>45.454545454545453</v>
      </c>
      <c r="P36" s="4"/>
      <c r="R36" s="5"/>
      <c r="S36" s="10"/>
    </row>
    <row r="37" spans="1:20" x14ac:dyDescent="0.2">
      <c r="A37" s="3" t="s">
        <v>10</v>
      </c>
      <c r="B37">
        <v>14</v>
      </c>
      <c r="C37">
        <v>26</v>
      </c>
      <c r="D37" s="4">
        <f t="shared" si="8"/>
        <v>20</v>
      </c>
      <c r="E37" s="9">
        <v>2</v>
      </c>
      <c r="F37" s="5">
        <f>D37/0.01/10^-E37</f>
        <v>200000</v>
      </c>
      <c r="G37" s="10">
        <f>(F37/$H$2)*100</f>
        <v>28.985507246376812</v>
      </c>
      <c r="H37" s="1">
        <f>AVERAGE(F35:F37)</f>
        <v>200000</v>
      </c>
      <c r="I37" s="10">
        <f t="shared" si="9"/>
        <v>40.404040404040401</v>
      </c>
      <c r="J37" s="1"/>
      <c r="K37" s="1"/>
      <c r="P37" s="4"/>
      <c r="R37" s="5"/>
      <c r="S37" s="10"/>
      <c r="T37" s="1"/>
    </row>
    <row r="38" spans="1:20" x14ac:dyDescent="0.2">
      <c r="A38" s="3" t="s">
        <v>9</v>
      </c>
      <c r="B38">
        <v>28</v>
      </c>
      <c r="C38">
        <v>29</v>
      </c>
      <c r="D38" s="4">
        <f t="shared" si="8"/>
        <v>28.5</v>
      </c>
      <c r="E38" s="9">
        <v>1</v>
      </c>
      <c r="F38" s="5">
        <f>D38/0.01/10^-E38</f>
        <v>28500</v>
      </c>
      <c r="G38" s="10">
        <f>(F38/$H$3)*100</f>
        <v>9.5</v>
      </c>
      <c r="I38" s="10">
        <f>(F38/$H$12)*100</f>
        <v>9.7714285714285705</v>
      </c>
      <c r="P38" s="4"/>
      <c r="R38" s="5"/>
      <c r="S38" s="10"/>
    </row>
    <row r="39" spans="1:20" x14ac:dyDescent="0.2">
      <c r="A39" s="3" t="s">
        <v>9</v>
      </c>
      <c r="B39">
        <v>17</v>
      </c>
      <c r="C39">
        <v>27</v>
      </c>
      <c r="D39" s="4">
        <f t="shared" si="8"/>
        <v>22</v>
      </c>
      <c r="E39" s="9">
        <v>1</v>
      </c>
      <c r="F39" s="5">
        <f t="shared" ref="F39:F46" si="10">D39/0.01/10^-E39</f>
        <v>22000</v>
      </c>
      <c r="G39" s="10">
        <f>(F39/$H$3)*100</f>
        <v>7.333333333333333</v>
      </c>
      <c r="I39" s="10">
        <f t="shared" ref="I39:I40" si="11">(F39/$H$12)*100</f>
        <v>7.5428571428571427</v>
      </c>
      <c r="P39" s="4"/>
      <c r="R39" s="5"/>
      <c r="S39" s="10"/>
    </row>
    <row r="40" spans="1:20" x14ac:dyDescent="0.2">
      <c r="A40" s="3" t="s">
        <v>9</v>
      </c>
      <c r="B40">
        <v>10</v>
      </c>
      <c r="C40">
        <v>13</v>
      </c>
      <c r="D40" s="4">
        <f t="shared" si="8"/>
        <v>11.5</v>
      </c>
      <c r="E40" s="9">
        <v>1</v>
      </c>
      <c r="F40" s="5">
        <f t="shared" si="10"/>
        <v>11500</v>
      </c>
      <c r="G40" s="10">
        <f>(F40/$H$3)*100</f>
        <v>3.833333333333333</v>
      </c>
      <c r="H40" s="1">
        <f>AVERAGE(F38:F40)</f>
        <v>20666.666666666668</v>
      </c>
      <c r="I40" s="10">
        <f t="shared" si="11"/>
        <v>3.9428571428571422</v>
      </c>
      <c r="J40" s="1"/>
      <c r="K40" s="1"/>
      <c r="P40" s="4"/>
      <c r="R40" s="5"/>
      <c r="S40" s="10"/>
      <c r="T40" s="1"/>
    </row>
    <row r="41" spans="1:20" x14ac:dyDescent="0.2">
      <c r="A41" s="3" t="s">
        <v>12</v>
      </c>
      <c r="B41">
        <v>57</v>
      </c>
      <c r="C41">
        <v>49</v>
      </c>
      <c r="D41" s="4">
        <f t="shared" si="8"/>
        <v>53</v>
      </c>
      <c r="E41" s="9">
        <v>1</v>
      </c>
      <c r="F41" s="5">
        <f t="shared" si="10"/>
        <v>53000</v>
      </c>
      <c r="G41" s="10">
        <f>(F41/$G$2)*100</f>
        <v>15.362318840579711</v>
      </c>
      <c r="I41" s="10">
        <f>(F41/$H$15)*100</f>
        <v>15.436893203883495</v>
      </c>
      <c r="M41" s="8"/>
      <c r="P41" s="4"/>
      <c r="R41" s="5"/>
      <c r="S41" s="10"/>
    </row>
    <row r="42" spans="1:20" x14ac:dyDescent="0.2">
      <c r="A42" s="3" t="s">
        <v>12</v>
      </c>
      <c r="B42">
        <v>14</v>
      </c>
      <c r="C42">
        <v>11</v>
      </c>
      <c r="D42" s="4">
        <f t="shared" si="8"/>
        <v>12.5</v>
      </c>
      <c r="E42" s="9">
        <v>2</v>
      </c>
      <c r="F42" s="5">
        <f t="shared" si="10"/>
        <v>125000</v>
      </c>
      <c r="G42" s="10">
        <f>(F42/$G$2)*100</f>
        <v>36.231884057971016</v>
      </c>
      <c r="I42" s="10">
        <f t="shared" ref="I42:I43" si="12">(F42/$H$15)*100</f>
        <v>36.407766990291265</v>
      </c>
      <c r="M42" s="8"/>
      <c r="P42" s="4"/>
      <c r="R42" s="5"/>
      <c r="S42" s="10"/>
    </row>
    <row r="43" spans="1:20" x14ac:dyDescent="0.2">
      <c r="A43" s="3" t="s">
        <v>12</v>
      </c>
      <c r="B43">
        <v>20</v>
      </c>
      <c r="C43">
        <v>17</v>
      </c>
      <c r="D43" s="4">
        <f t="shared" si="8"/>
        <v>18.5</v>
      </c>
      <c r="E43" s="9">
        <v>2</v>
      </c>
      <c r="F43" s="5">
        <f t="shared" si="10"/>
        <v>185000</v>
      </c>
      <c r="G43" s="10">
        <f>(F43/$G$2)*100</f>
        <v>53.623188405797109</v>
      </c>
      <c r="H43" s="1">
        <f>AVERAGE(F41:F43)</f>
        <v>121000</v>
      </c>
      <c r="I43" s="10">
        <f t="shared" si="12"/>
        <v>53.883495145631066</v>
      </c>
      <c r="J43" s="1"/>
      <c r="K43" s="1"/>
      <c r="M43" s="8"/>
      <c r="P43" s="4"/>
      <c r="R43" s="5"/>
      <c r="S43" s="10"/>
      <c r="T43" s="1"/>
    </row>
    <row r="44" spans="1:20" x14ac:dyDescent="0.2">
      <c r="A44" s="3" t="s">
        <v>11</v>
      </c>
      <c r="B44">
        <v>62</v>
      </c>
      <c r="C44">
        <v>45</v>
      </c>
      <c r="D44" s="4">
        <f t="shared" si="8"/>
        <v>53.5</v>
      </c>
      <c r="E44" s="9">
        <v>0</v>
      </c>
      <c r="F44" s="5">
        <f t="shared" si="10"/>
        <v>5350</v>
      </c>
      <c r="G44" s="10">
        <f>(F44/$G$3)*100</f>
        <v>3.5666666666666664</v>
      </c>
      <c r="I44" s="10">
        <f>(F44/$H$18)*100</f>
        <v>2.8407079646017697</v>
      </c>
      <c r="M44" s="8"/>
      <c r="P44" s="4"/>
      <c r="R44" s="5"/>
      <c r="S44" s="10"/>
    </row>
    <row r="45" spans="1:20" x14ac:dyDescent="0.2">
      <c r="A45" s="3" t="s">
        <v>11</v>
      </c>
      <c r="B45">
        <v>11</v>
      </c>
      <c r="C45">
        <v>12</v>
      </c>
      <c r="D45" s="4">
        <f t="shared" si="8"/>
        <v>11.5</v>
      </c>
      <c r="E45" s="9">
        <v>1</v>
      </c>
      <c r="F45" s="5">
        <f t="shared" si="10"/>
        <v>11500</v>
      </c>
      <c r="G45" s="10">
        <f>(F45/$G$3)*100</f>
        <v>7.6666666666666661</v>
      </c>
      <c r="I45" s="10">
        <f t="shared" ref="I45:I46" si="13">(F45/$H$18)*100</f>
        <v>6.1061946902654869</v>
      </c>
      <c r="M45" s="8"/>
      <c r="P45" s="4"/>
      <c r="R45" s="5"/>
      <c r="S45" s="10"/>
    </row>
    <row r="46" spans="1:20" x14ac:dyDescent="0.2">
      <c r="A46" s="3" t="s">
        <v>11</v>
      </c>
      <c r="B46">
        <v>12</v>
      </c>
      <c r="C46">
        <v>12</v>
      </c>
      <c r="D46" s="4">
        <f t="shared" si="8"/>
        <v>12</v>
      </c>
      <c r="E46" s="9">
        <v>1</v>
      </c>
      <c r="F46" s="5">
        <f t="shared" si="10"/>
        <v>12000</v>
      </c>
      <c r="G46" s="10">
        <f>(F46/$G$3)*100</f>
        <v>8</v>
      </c>
      <c r="H46" s="1">
        <f>AVERAGE(F44:F46)</f>
        <v>9616.6666666666661</v>
      </c>
      <c r="I46" s="10">
        <f t="shared" si="13"/>
        <v>6.3716814159292037</v>
      </c>
      <c r="J46" s="1"/>
      <c r="K46" s="1"/>
      <c r="M46" s="8"/>
      <c r="P46" s="4"/>
      <c r="R46" s="5"/>
      <c r="S46" s="10"/>
      <c r="T46" s="1"/>
    </row>
    <row r="47" spans="1:20" x14ac:dyDescent="0.2">
      <c r="A47" s="3"/>
      <c r="D47" s="4"/>
      <c r="F47" s="5"/>
      <c r="G47" s="10"/>
    </row>
    <row r="48" spans="1:20" x14ac:dyDescent="0.2">
      <c r="A48" s="2" t="s">
        <v>16</v>
      </c>
      <c r="B48" s="2"/>
      <c r="C48" s="2"/>
      <c r="D48" s="6" t="s">
        <v>1</v>
      </c>
      <c r="E48" s="7" t="s">
        <v>7</v>
      </c>
      <c r="F48" s="6" t="s">
        <v>19</v>
      </c>
      <c r="G48" s="2" t="s">
        <v>8</v>
      </c>
      <c r="H48" s="2"/>
      <c r="I48" s="2" t="s">
        <v>14</v>
      </c>
      <c r="J48" s="2"/>
      <c r="K48" s="2"/>
    </row>
    <row r="49" spans="1:11" x14ac:dyDescent="0.2">
      <c r="A49" s="3" t="s">
        <v>10</v>
      </c>
      <c r="B49">
        <v>19</v>
      </c>
      <c r="C49">
        <v>27</v>
      </c>
      <c r="D49" s="4">
        <f t="shared" ref="D49:D60" si="14">AVERAGE(B49:C49)</f>
        <v>23</v>
      </c>
      <c r="E49" s="9">
        <v>2</v>
      </c>
      <c r="F49" s="5">
        <f t="shared" ref="F49:F60" si="15">D49/0.01/10^-E49</f>
        <v>230000</v>
      </c>
      <c r="G49" s="10">
        <f>(F49/$H$2)*100</f>
        <v>33.333333333333329</v>
      </c>
      <c r="I49" s="10">
        <f>(F49/$H$9)*100</f>
        <v>46.464646464646464</v>
      </c>
    </row>
    <row r="50" spans="1:11" x14ac:dyDescent="0.2">
      <c r="A50" s="3" t="s">
        <v>10</v>
      </c>
      <c r="B50">
        <v>68</v>
      </c>
      <c r="C50">
        <v>63</v>
      </c>
      <c r="D50" s="4">
        <f t="shared" si="14"/>
        <v>65.5</v>
      </c>
      <c r="E50" s="9">
        <v>1</v>
      </c>
      <c r="F50" s="5">
        <f t="shared" si="15"/>
        <v>65500</v>
      </c>
      <c r="G50" s="10">
        <f>(F50/$H$2)*100</f>
        <v>9.4927536231884062</v>
      </c>
      <c r="I50" s="10">
        <f t="shared" ref="I50:I51" si="16">(F50/$H$9)*100</f>
        <v>13.232323232323232</v>
      </c>
    </row>
    <row r="51" spans="1:11" x14ac:dyDescent="0.2">
      <c r="A51" s="3" t="s">
        <v>10</v>
      </c>
      <c r="B51">
        <v>18</v>
      </c>
      <c r="C51">
        <v>30</v>
      </c>
      <c r="D51" s="4">
        <f t="shared" si="14"/>
        <v>24</v>
      </c>
      <c r="E51" s="9">
        <v>2</v>
      </c>
      <c r="F51" s="5">
        <f t="shared" si="15"/>
        <v>240000</v>
      </c>
      <c r="G51" s="10">
        <f>(F51/$H$2)*100</f>
        <v>34.782608695652172</v>
      </c>
      <c r="H51" s="1">
        <f>AVERAGE(F49:F51)</f>
        <v>178500</v>
      </c>
      <c r="I51" s="10">
        <f t="shared" si="16"/>
        <v>48.484848484848484</v>
      </c>
      <c r="J51" s="1"/>
      <c r="K51" s="1"/>
    </row>
    <row r="52" spans="1:11" x14ac:dyDescent="0.2">
      <c r="A52" s="3" t="s">
        <v>9</v>
      </c>
      <c r="B52">
        <v>14</v>
      </c>
      <c r="C52">
        <v>17</v>
      </c>
      <c r="D52" s="4">
        <f t="shared" si="14"/>
        <v>15.5</v>
      </c>
      <c r="E52" s="9">
        <v>1</v>
      </c>
      <c r="F52" s="5">
        <f t="shared" si="15"/>
        <v>15500</v>
      </c>
      <c r="G52" s="10">
        <f>(F52/$H$3)*100</f>
        <v>5.166666666666667</v>
      </c>
      <c r="I52" s="10">
        <f>(F52/$H$12)*100</f>
        <v>5.3142857142857141</v>
      </c>
    </row>
    <row r="53" spans="1:11" x14ac:dyDescent="0.2">
      <c r="A53" s="3" t="s">
        <v>9</v>
      </c>
      <c r="B53">
        <v>13</v>
      </c>
      <c r="C53">
        <v>17</v>
      </c>
      <c r="D53" s="4">
        <f t="shared" si="14"/>
        <v>15</v>
      </c>
      <c r="E53" s="9">
        <v>1</v>
      </c>
      <c r="F53" s="5">
        <f t="shared" si="15"/>
        <v>15000</v>
      </c>
      <c r="G53" s="10">
        <f>(F53/$H$3)*100</f>
        <v>5</v>
      </c>
      <c r="I53" s="10">
        <f t="shared" ref="I53:I54" si="17">(F53/$H$12)*100</f>
        <v>5.1428571428571423</v>
      </c>
    </row>
    <row r="54" spans="1:11" x14ac:dyDescent="0.2">
      <c r="A54" s="3" t="s">
        <v>9</v>
      </c>
      <c r="B54">
        <v>14</v>
      </c>
      <c r="C54">
        <v>15</v>
      </c>
      <c r="D54" s="4">
        <f t="shared" si="14"/>
        <v>14.5</v>
      </c>
      <c r="E54" s="9">
        <v>1</v>
      </c>
      <c r="F54" s="5">
        <f t="shared" si="15"/>
        <v>14500</v>
      </c>
      <c r="G54" s="10">
        <f>(F54/$H$3)*100</f>
        <v>4.833333333333333</v>
      </c>
      <c r="H54" s="1">
        <f>AVERAGE(F52:F54)</f>
        <v>15000</v>
      </c>
      <c r="I54" s="10">
        <f t="shared" si="17"/>
        <v>4.9714285714285715</v>
      </c>
      <c r="J54" s="1"/>
      <c r="K54" s="1"/>
    </row>
    <row r="55" spans="1:11" x14ac:dyDescent="0.2">
      <c r="A55" s="3" t="s">
        <v>12</v>
      </c>
      <c r="B55">
        <v>17</v>
      </c>
      <c r="C55">
        <v>26</v>
      </c>
      <c r="D55" s="4">
        <f t="shared" si="14"/>
        <v>21.5</v>
      </c>
      <c r="E55" s="9">
        <v>2</v>
      </c>
      <c r="F55" s="5">
        <f t="shared" si="15"/>
        <v>215000</v>
      </c>
      <c r="G55" s="10">
        <f>(F55/$G$2)*100</f>
        <v>62.318840579710141</v>
      </c>
      <c r="I55" s="10">
        <f>(F55/$H$15)*100</f>
        <v>62.621359223300978</v>
      </c>
    </row>
    <row r="56" spans="1:11" x14ac:dyDescent="0.2">
      <c r="A56" s="3" t="s">
        <v>12</v>
      </c>
      <c r="B56">
        <v>14</v>
      </c>
      <c r="C56">
        <v>11</v>
      </c>
      <c r="D56" s="4">
        <f t="shared" si="14"/>
        <v>12.5</v>
      </c>
      <c r="E56" s="9">
        <v>2</v>
      </c>
      <c r="F56" s="5">
        <f t="shared" si="15"/>
        <v>125000</v>
      </c>
      <c r="G56" s="10">
        <f>(F56/$G$2)*100</f>
        <v>36.231884057971016</v>
      </c>
      <c r="I56" s="10">
        <f t="shared" ref="I56:I57" si="18">(F56/$H$15)*100</f>
        <v>36.407766990291265</v>
      </c>
    </row>
    <row r="57" spans="1:11" x14ac:dyDescent="0.2">
      <c r="A57" s="3" t="s">
        <v>12</v>
      </c>
      <c r="B57">
        <v>55</v>
      </c>
      <c r="C57">
        <v>49</v>
      </c>
      <c r="D57" s="4">
        <f t="shared" si="14"/>
        <v>52</v>
      </c>
      <c r="E57" s="9">
        <v>1</v>
      </c>
      <c r="F57" s="5">
        <f t="shared" si="15"/>
        <v>52000</v>
      </c>
      <c r="G57" s="10">
        <f>(F57/$G$2)*100</f>
        <v>15.072463768115943</v>
      </c>
      <c r="H57" s="1">
        <f>AVERAGE(F55:F57)</f>
        <v>130666.66666666667</v>
      </c>
      <c r="I57" s="10">
        <f t="shared" si="18"/>
        <v>15.145631067961165</v>
      </c>
      <c r="J57" s="1"/>
      <c r="K57" s="1"/>
    </row>
    <row r="58" spans="1:11" x14ac:dyDescent="0.2">
      <c r="A58" s="3" t="s">
        <v>11</v>
      </c>
      <c r="B58">
        <v>69</v>
      </c>
      <c r="C58">
        <v>57</v>
      </c>
      <c r="D58" s="4">
        <f t="shared" si="14"/>
        <v>63</v>
      </c>
      <c r="E58" s="9">
        <v>0</v>
      </c>
      <c r="F58" s="5">
        <f t="shared" si="15"/>
        <v>6300</v>
      </c>
      <c r="G58" s="10">
        <f>(F58/$G$3)*100</f>
        <v>4.2</v>
      </c>
      <c r="I58" s="10">
        <f>(F58/$H$18)*100</f>
        <v>3.3451327433628317</v>
      </c>
    </row>
    <row r="59" spans="1:11" x14ac:dyDescent="0.2">
      <c r="A59" s="3" t="s">
        <v>11</v>
      </c>
      <c r="B59">
        <v>68</v>
      </c>
      <c r="C59">
        <v>59</v>
      </c>
      <c r="D59" s="4">
        <f t="shared" si="14"/>
        <v>63.5</v>
      </c>
      <c r="E59" s="9">
        <v>0</v>
      </c>
      <c r="F59" s="5">
        <f t="shared" si="15"/>
        <v>6350</v>
      </c>
      <c r="G59" s="10">
        <f>(F59/$G$3)*100</f>
        <v>4.2333333333333334</v>
      </c>
      <c r="I59" s="10">
        <f t="shared" ref="I59:I60" si="19">(F59/$H$18)*100</f>
        <v>3.3716814159292037</v>
      </c>
    </row>
    <row r="60" spans="1:11" x14ac:dyDescent="0.2">
      <c r="A60" s="3" t="s">
        <v>11</v>
      </c>
      <c r="B60">
        <v>44</v>
      </c>
      <c r="C60">
        <v>40</v>
      </c>
      <c r="D60" s="4">
        <f t="shared" si="14"/>
        <v>42</v>
      </c>
      <c r="E60" s="9">
        <v>0</v>
      </c>
      <c r="F60" s="5">
        <f t="shared" si="15"/>
        <v>4200</v>
      </c>
      <c r="G60" s="10">
        <f>(F60/$G$3)*100</f>
        <v>2.8000000000000003</v>
      </c>
      <c r="H60" s="1">
        <f>AVERAGE(F58:F60)</f>
        <v>5616.666666666667</v>
      </c>
      <c r="I60" s="10">
        <f t="shared" si="19"/>
        <v>2.2300884955752212</v>
      </c>
      <c r="J60" s="1"/>
      <c r="K60" s="1"/>
    </row>
    <row r="61" spans="1:11" x14ac:dyDescent="0.2">
      <c r="A61" s="3"/>
    </row>
    <row r="62" spans="1:11" x14ac:dyDescent="0.2">
      <c r="A62" s="2" t="s">
        <v>17</v>
      </c>
      <c r="B62" s="2"/>
      <c r="C62" s="2"/>
      <c r="D62" s="6" t="s">
        <v>1</v>
      </c>
      <c r="E62" s="7" t="s">
        <v>7</v>
      </c>
      <c r="F62" s="6" t="s">
        <v>19</v>
      </c>
      <c r="G62" s="2" t="s">
        <v>8</v>
      </c>
      <c r="H62" s="2"/>
      <c r="I62" s="2" t="s">
        <v>14</v>
      </c>
      <c r="J62" s="2"/>
      <c r="K62" s="2"/>
    </row>
    <row r="63" spans="1:11" x14ac:dyDescent="0.2">
      <c r="A63" s="3" t="s">
        <v>10</v>
      </c>
      <c r="B63">
        <v>49</v>
      </c>
      <c r="C63">
        <v>48</v>
      </c>
      <c r="D63" s="4">
        <f t="shared" ref="D63:D74" si="20">AVERAGE(B63:C63)</f>
        <v>48.5</v>
      </c>
      <c r="E63" s="9">
        <v>1</v>
      </c>
      <c r="F63" s="5">
        <f t="shared" ref="F63:F74" si="21">D63/0.01/10^-E63</f>
        <v>48500</v>
      </c>
      <c r="G63" s="10">
        <f>(F63/$H$2)*100</f>
        <v>7.0289855072463769</v>
      </c>
      <c r="I63" s="10">
        <f>(F63/$H$9)*100</f>
        <v>9.7979797979797993</v>
      </c>
    </row>
    <row r="64" spans="1:11" x14ac:dyDescent="0.2">
      <c r="A64" s="3" t="s">
        <v>10</v>
      </c>
      <c r="B64">
        <v>15</v>
      </c>
      <c r="C64">
        <v>13</v>
      </c>
      <c r="D64" s="4">
        <f t="shared" si="20"/>
        <v>14</v>
      </c>
      <c r="E64" s="9">
        <v>2</v>
      </c>
      <c r="F64" s="5">
        <f t="shared" si="21"/>
        <v>140000</v>
      </c>
      <c r="G64" s="10">
        <f>(F64/$H$2)*100</f>
        <v>20.289855072463769</v>
      </c>
      <c r="I64" s="10">
        <f t="shared" ref="I64:I65" si="22">(F64/$H$9)*100</f>
        <v>28.28282828282828</v>
      </c>
    </row>
    <row r="65" spans="1:20" x14ac:dyDescent="0.2">
      <c r="A65" s="3" t="s">
        <v>10</v>
      </c>
      <c r="B65">
        <v>18</v>
      </c>
      <c r="C65">
        <v>17</v>
      </c>
      <c r="D65" s="4">
        <f t="shared" si="20"/>
        <v>17.5</v>
      </c>
      <c r="E65" s="9">
        <v>2</v>
      </c>
      <c r="F65" s="5">
        <f t="shared" si="21"/>
        <v>175000</v>
      </c>
      <c r="G65" s="10">
        <f>(F65/$H$2)*100</f>
        <v>25.362318840579711</v>
      </c>
      <c r="H65" s="1">
        <f>AVERAGE(F63:F65)</f>
        <v>121166.66666666667</v>
      </c>
      <c r="I65" s="10">
        <f t="shared" si="22"/>
        <v>35.353535353535356</v>
      </c>
      <c r="J65" s="1"/>
      <c r="K65" s="1"/>
    </row>
    <row r="66" spans="1:20" x14ac:dyDescent="0.2">
      <c r="A66" s="3" t="s">
        <v>9</v>
      </c>
      <c r="B66">
        <v>18</v>
      </c>
      <c r="C66">
        <v>14</v>
      </c>
      <c r="D66" s="4">
        <f t="shared" si="20"/>
        <v>16</v>
      </c>
      <c r="E66" s="9">
        <v>1</v>
      </c>
      <c r="F66" s="5">
        <f t="shared" si="21"/>
        <v>16000</v>
      </c>
      <c r="G66" s="10">
        <f>(F66/$H$3)*100</f>
        <v>5.3333333333333339</v>
      </c>
      <c r="I66" s="10">
        <f>(F66/$H$12)*100</f>
        <v>5.4857142857142858</v>
      </c>
    </row>
    <row r="67" spans="1:20" x14ac:dyDescent="0.2">
      <c r="A67" s="3" t="s">
        <v>9</v>
      </c>
      <c r="B67">
        <v>16</v>
      </c>
      <c r="C67">
        <v>13</v>
      </c>
      <c r="D67" s="4">
        <f t="shared" si="20"/>
        <v>14.5</v>
      </c>
      <c r="E67" s="9">
        <v>1</v>
      </c>
      <c r="F67" s="5">
        <f t="shared" si="21"/>
        <v>14500</v>
      </c>
      <c r="G67" s="10">
        <f>(F67/$H$3)*100</f>
        <v>4.833333333333333</v>
      </c>
      <c r="I67" s="10">
        <f t="shared" ref="I67:I68" si="23">(F67/$H$12)*100</f>
        <v>4.9714285714285715</v>
      </c>
    </row>
    <row r="68" spans="1:20" x14ac:dyDescent="0.2">
      <c r="A68" s="3" t="s">
        <v>9</v>
      </c>
      <c r="B68">
        <v>42</v>
      </c>
      <c r="C68">
        <v>21</v>
      </c>
      <c r="D68" s="4">
        <f t="shared" si="20"/>
        <v>31.5</v>
      </c>
      <c r="E68" s="9">
        <v>0</v>
      </c>
      <c r="F68" s="5">
        <f t="shared" si="21"/>
        <v>3150</v>
      </c>
      <c r="G68" s="10">
        <f>(F68/$H$3)*100</f>
        <v>1.05</v>
      </c>
      <c r="H68" s="1">
        <f>AVERAGE(F66:F68)</f>
        <v>11216.666666666666</v>
      </c>
      <c r="I68" s="10">
        <f t="shared" si="23"/>
        <v>1.0799999999999998</v>
      </c>
      <c r="J68" s="1"/>
      <c r="K68" s="1"/>
    </row>
    <row r="69" spans="1:20" x14ac:dyDescent="0.2">
      <c r="A69" s="3" t="s">
        <v>12</v>
      </c>
      <c r="B69">
        <v>64</v>
      </c>
      <c r="C69">
        <v>51</v>
      </c>
      <c r="D69" s="4">
        <f t="shared" si="20"/>
        <v>57.5</v>
      </c>
      <c r="E69" s="9">
        <v>1</v>
      </c>
      <c r="F69" s="5">
        <f t="shared" si="21"/>
        <v>57500</v>
      </c>
      <c r="G69" s="10">
        <f>(F69/$G$2)*100</f>
        <v>16.666666666666664</v>
      </c>
      <c r="I69" s="10">
        <f>(F69/$H$15)*100</f>
        <v>16.747572815533982</v>
      </c>
    </row>
    <row r="70" spans="1:20" x14ac:dyDescent="0.2">
      <c r="A70" s="3" t="s">
        <v>12</v>
      </c>
      <c r="B70">
        <v>42</v>
      </c>
      <c r="C70">
        <v>38</v>
      </c>
      <c r="D70" s="4">
        <f t="shared" si="20"/>
        <v>40</v>
      </c>
      <c r="E70" s="9">
        <v>1</v>
      </c>
      <c r="F70" s="5">
        <f t="shared" si="21"/>
        <v>40000</v>
      </c>
      <c r="G70" s="10">
        <f>(F70/$G$2)*100</f>
        <v>11.594202898550725</v>
      </c>
      <c r="I70" s="10">
        <f t="shared" ref="I70:I71" si="24">(F70/$H$15)*100</f>
        <v>11.650485436893204</v>
      </c>
    </row>
    <row r="71" spans="1:20" x14ac:dyDescent="0.2">
      <c r="A71" s="3" t="s">
        <v>12</v>
      </c>
      <c r="B71">
        <v>14</v>
      </c>
      <c r="C71">
        <v>13</v>
      </c>
      <c r="D71" s="4">
        <f t="shared" si="20"/>
        <v>13.5</v>
      </c>
      <c r="E71" s="9">
        <v>2</v>
      </c>
      <c r="F71" s="5">
        <f t="shared" si="21"/>
        <v>135000</v>
      </c>
      <c r="G71" s="10">
        <f>(F71/$G$2)*100</f>
        <v>39.130434782608695</v>
      </c>
      <c r="H71" s="1">
        <f>AVERAGE(F69:F71)</f>
        <v>77500</v>
      </c>
      <c r="I71" s="10">
        <f t="shared" si="24"/>
        <v>39.320388349514566</v>
      </c>
      <c r="J71" s="1"/>
      <c r="K71" s="1"/>
    </row>
    <row r="72" spans="1:20" x14ac:dyDescent="0.2">
      <c r="A72" s="3" t="s">
        <v>11</v>
      </c>
      <c r="B72">
        <v>55</v>
      </c>
      <c r="C72">
        <v>34</v>
      </c>
      <c r="D72" s="4">
        <f t="shared" si="20"/>
        <v>44.5</v>
      </c>
      <c r="E72" s="9">
        <v>0</v>
      </c>
      <c r="F72" s="5">
        <f t="shared" si="21"/>
        <v>4450</v>
      </c>
      <c r="G72" s="10">
        <f>(F72/$G$3)*100</f>
        <v>2.9666666666666668</v>
      </c>
      <c r="I72" s="10">
        <f>(F72/$H$18)*100</f>
        <v>2.3628318584070795</v>
      </c>
    </row>
    <row r="73" spans="1:20" x14ac:dyDescent="0.2">
      <c r="A73" s="3" t="s">
        <v>11</v>
      </c>
      <c r="B73">
        <v>60</v>
      </c>
      <c r="C73">
        <v>65</v>
      </c>
      <c r="D73" s="4">
        <f t="shared" si="20"/>
        <v>62.5</v>
      </c>
      <c r="E73" s="9">
        <v>0</v>
      </c>
      <c r="F73" s="5">
        <f t="shared" si="21"/>
        <v>6250</v>
      </c>
      <c r="G73" s="10">
        <f>(F73/$G$3)*100</f>
        <v>4.1666666666666661</v>
      </c>
      <c r="I73" s="10">
        <f t="shared" ref="I73:I74" si="25">(F73/$H$18)*100</f>
        <v>3.3185840707964598</v>
      </c>
    </row>
    <row r="74" spans="1:20" x14ac:dyDescent="0.2">
      <c r="A74" s="3" t="s">
        <v>11</v>
      </c>
      <c r="B74">
        <v>53</v>
      </c>
      <c r="C74">
        <v>34</v>
      </c>
      <c r="D74" s="4">
        <f t="shared" si="20"/>
        <v>43.5</v>
      </c>
      <c r="E74" s="9">
        <v>0</v>
      </c>
      <c r="F74" s="5">
        <f t="shared" si="21"/>
        <v>4350</v>
      </c>
      <c r="G74" s="10">
        <f>(F74/$G$3)*100</f>
        <v>2.9000000000000004</v>
      </c>
      <c r="H74" s="1">
        <f>AVERAGE(F72:F74)</f>
        <v>5016.666666666667</v>
      </c>
      <c r="I74" s="10">
        <f t="shared" si="25"/>
        <v>2.3097345132743365</v>
      </c>
      <c r="J74" s="1"/>
      <c r="K74" s="1"/>
    </row>
    <row r="75" spans="1:20" x14ac:dyDescent="0.2">
      <c r="A75" s="3"/>
      <c r="D75" s="4"/>
      <c r="F75" s="5"/>
      <c r="G75" s="10"/>
    </row>
    <row r="76" spans="1:20" x14ac:dyDescent="0.2">
      <c r="A76" s="2" t="s">
        <v>18</v>
      </c>
      <c r="B76" s="2"/>
      <c r="C76" s="2"/>
      <c r="D76" s="6" t="s">
        <v>1</v>
      </c>
      <c r="E76" s="7" t="s">
        <v>7</v>
      </c>
      <c r="F76" s="6" t="s">
        <v>19</v>
      </c>
      <c r="G76" s="2" t="s">
        <v>8</v>
      </c>
      <c r="H76" s="2"/>
      <c r="I76" s="2" t="s">
        <v>14</v>
      </c>
      <c r="J76" s="2"/>
      <c r="K76" s="2"/>
      <c r="M76" s="2"/>
      <c r="N76" s="2"/>
      <c r="O76" s="2"/>
      <c r="P76" s="6"/>
      <c r="Q76" s="7"/>
      <c r="R76" s="6"/>
      <c r="S76" s="2"/>
      <c r="T76" s="2"/>
    </row>
    <row r="77" spans="1:20" x14ac:dyDescent="0.2">
      <c r="A77" s="3" t="s">
        <v>10</v>
      </c>
      <c r="B77">
        <v>37</v>
      </c>
      <c r="C77">
        <v>41</v>
      </c>
      <c r="D77" s="4">
        <f t="shared" ref="D77:D88" si="26">AVERAGE(B77:C77)</f>
        <v>39</v>
      </c>
      <c r="E77" s="9">
        <v>2</v>
      </c>
      <c r="F77" s="5">
        <f t="shared" ref="F77:F88" si="27">D77/0.01/10^-E77</f>
        <v>390000</v>
      </c>
      <c r="G77" s="10">
        <f>(F77/$H$2)*100</f>
        <v>56.521739130434781</v>
      </c>
      <c r="I77" s="10">
        <f>(F77/$H$9)*100</f>
        <v>78.787878787878782</v>
      </c>
      <c r="M77" s="8"/>
      <c r="P77" s="4"/>
      <c r="R77" s="5"/>
      <c r="S77" s="10"/>
    </row>
    <row r="78" spans="1:20" x14ac:dyDescent="0.2">
      <c r="A78" s="3" t="s">
        <v>10</v>
      </c>
      <c r="B78">
        <v>34</v>
      </c>
      <c r="C78">
        <v>32</v>
      </c>
      <c r="D78" s="4">
        <f t="shared" si="26"/>
        <v>33</v>
      </c>
      <c r="E78" s="9">
        <v>2</v>
      </c>
      <c r="F78" s="5">
        <f t="shared" si="27"/>
        <v>330000</v>
      </c>
      <c r="G78" s="10">
        <f>(F78/$H$2)*100</f>
        <v>47.826086956521742</v>
      </c>
      <c r="I78" s="10">
        <f t="shared" ref="I78:I79" si="28">(F78/$H$9)*100</f>
        <v>66.666666666666657</v>
      </c>
      <c r="M78" s="8"/>
      <c r="P78" s="4"/>
      <c r="R78" s="5"/>
      <c r="S78" s="10"/>
    </row>
    <row r="79" spans="1:20" x14ac:dyDescent="0.2">
      <c r="A79" s="3" t="s">
        <v>10</v>
      </c>
      <c r="B79">
        <v>15</v>
      </c>
      <c r="C79">
        <v>21</v>
      </c>
      <c r="D79" s="4">
        <f t="shared" si="26"/>
        <v>18</v>
      </c>
      <c r="E79" s="9">
        <v>2</v>
      </c>
      <c r="F79" s="5">
        <f t="shared" si="27"/>
        <v>180000</v>
      </c>
      <c r="G79" s="10">
        <f>(F79/$H$2)*100</f>
        <v>26.086956521739129</v>
      </c>
      <c r="H79" s="1">
        <f>AVERAGE(F77:F79)</f>
        <v>300000</v>
      </c>
      <c r="I79" s="10">
        <f t="shared" si="28"/>
        <v>36.363636363636367</v>
      </c>
      <c r="J79" s="1"/>
      <c r="K79" s="1"/>
      <c r="M79" s="8"/>
      <c r="P79" s="4"/>
      <c r="R79" s="5"/>
      <c r="S79" s="10"/>
      <c r="T79" s="1"/>
    </row>
    <row r="80" spans="1:20" x14ac:dyDescent="0.2">
      <c r="A80" s="3" t="s">
        <v>9</v>
      </c>
      <c r="B80">
        <v>28</v>
      </c>
      <c r="C80">
        <v>18</v>
      </c>
      <c r="D80" s="4">
        <f t="shared" si="26"/>
        <v>23</v>
      </c>
      <c r="E80" s="9">
        <v>1</v>
      </c>
      <c r="F80" s="5">
        <f t="shared" si="27"/>
        <v>23000</v>
      </c>
      <c r="G80" s="10">
        <f>(F80/$H$3)*100</f>
        <v>7.6666666666666661</v>
      </c>
      <c r="I80" s="10">
        <f>(F80/$H$12)*100</f>
        <v>7.8857142857142843</v>
      </c>
      <c r="M80" s="8"/>
      <c r="P80" s="4"/>
      <c r="R80" s="5"/>
      <c r="S80" s="10"/>
    </row>
    <row r="81" spans="1:20" x14ac:dyDescent="0.2">
      <c r="A81" s="3" t="s">
        <v>9</v>
      </c>
      <c r="B81">
        <v>22</v>
      </c>
      <c r="C81">
        <v>38</v>
      </c>
      <c r="D81" s="4">
        <f t="shared" si="26"/>
        <v>30</v>
      </c>
      <c r="E81" s="9">
        <v>1</v>
      </c>
      <c r="F81" s="5">
        <f t="shared" si="27"/>
        <v>30000</v>
      </c>
      <c r="G81" s="10">
        <f>(F81/$H$3)*100</f>
        <v>10</v>
      </c>
      <c r="I81" s="10">
        <f t="shared" ref="I81:I82" si="29">(F81/$H$12)*100</f>
        <v>10.285714285714285</v>
      </c>
      <c r="M81" s="8"/>
      <c r="P81" s="4"/>
      <c r="R81" s="5"/>
      <c r="S81" s="10"/>
    </row>
    <row r="82" spans="1:20" x14ac:dyDescent="0.2">
      <c r="A82" s="3" t="s">
        <v>9</v>
      </c>
      <c r="B82">
        <v>27</v>
      </c>
      <c r="C82">
        <v>26</v>
      </c>
      <c r="D82" s="4">
        <f t="shared" si="26"/>
        <v>26.5</v>
      </c>
      <c r="E82" s="9">
        <v>1</v>
      </c>
      <c r="F82" s="5">
        <f t="shared" si="27"/>
        <v>26500</v>
      </c>
      <c r="G82" s="10">
        <f>(F82/$H$3)*100</f>
        <v>8.8333333333333339</v>
      </c>
      <c r="H82" s="1">
        <f>AVERAGE(F80:F82)</f>
        <v>26500</v>
      </c>
      <c r="I82" s="10">
        <f t="shared" si="29"/>
        <v>9.0857142857142836</v>
      </c>
      <c r="J82" s="1"/>
      <c r="K82" s="1"/>
      <c r="M82" s="8"/>
      <c r="P82" s="4"/>
      <c r="R82" s="5"/>
      <c r="S82" s="10"/>
      <c r="T82" s="1"/>
    </row>
    <row r="83" spans="1:20" x14ac:dyDescent="0.2">
      <c r="A83" s="3" t="s">
        <v>12</v>
      </c>
      <c r="B83">
        <v>17</v>
      </c>
      <c r="C83">
        <v>25</v>
      </c>
      <c r="D83" s="4">
        <f t="shared" si="26"/>
        <v>21</v>
      </c>
      <c r="E83" s="9">
        <v>2</v>
      </c>
      <c r="F83" s="5">
        <f t="shared" si="27"/>
        <v>210000</v>
      </c>
      <c r="G83" s="10">
        <f>(F83/$G$2)*100</f>
        <v>60.869565217391312</v>
      </c>
      <c r="I83" s="10">
        <f>(F83/$H$15)*100</f>
        <v>61.165048543689323</v>
      </c>
      <c r="M83" s="8"/>
      <c r="P83" s="4"/>
      <c r="R83" s="5"/>
      <c r="S83" s="10"/>
    </row>
    <row r="84" spans="1:20" x14ac:dyDescent="0.2">
      <c r="A84" s="3" t="s">
        <v>12</v>
      </c>
      <c r="B84">
        <v>22</v>
      </c>
      <c r="C84">
        <v>16</v>
      </c>
      <c r="D84" s="4">
        <f t="shared" si="26"/>
        <v>19</v>
      </c>
      <c r="E84" s="9">
        <v>2</v>
      </c>
      <c r="F84" s="5">
        <f t="shared" si="27"/>
        <v>190000</v>
      </c>
      <c r="G84" s="10">
        <f>(F84/$G$2)*100</f>
        <v>55.072463768115945</v>
      </c>
      <c r="I84" s="10">
        <f t="shared" ref="I84:I85" si="30">(F84/$H$15)*100</f>
        <v>55.339805825242713</v>
      </c>
      <c r="M84" s="8"/>
      <c r="P84" s="4"/>
      <c r="R84" s="5"/>
      <c r="S84" s="10"/>
    </row>
    <row r="85" spans="1:20" x14ac:dyDescent="0.2">
      <c r="A85" s="3" t="s">
        <v>12</v>
      </c>
      <c r="B85">
        <v>17</v>
      </c>
      <c r="C85">
        <v>18</v>
      </c>
      <c r="D85" s="4">
        <f t="shared" si="26"/>
        <v>17.5</v>
      </c>
      <c r="E85" s="9">
        <v>2</v>
      </c>
      <c r="F85" s="5">
        <f t="shared" si="27"/>
        <v>175000</v>
      </c>
      <c r="G85" s="10">
        <f>(F85/$G$2)*100</f>
        <v>50.724637681159422</v>
      </c>
      <c r="H85" s="1">
        <f>AVERAGE(F83:F85)</f>
        <v>191666.66666666666</v>
      </c>
      <c r="I85" s="10">
        <f t="shared" si="30"/>
        <v>50.970873786407765</v>
      </c>
      <c r="J85" s="1"/>
      <c r="K85" s="1"/>
      <c r="M85" s="8"/>
      <c r="P85" s="4"/>
      <c r="R85" s="5"/>
      <c r="S85" s="10"/>
      <c r="T85" s="1"/>
    </row>
    <row r="86" spans="1:20" x14ac:dyDescent="0.2">
      <c r="A86" s="3" t="s">
        <v>11</v>
      </c>
      <c r="B86">
        <v>23</v>
      </c>
      <c r="C86">
        <v>25</v>
      </c>
      <c r="D86" s="4">
        <f t="shared" si="26"/>
        <v>24</v>
      </c>
      <c r="E86" s="9">
        <v>1</v>
      </c>
      <c r="F86" s="5">
        <f t="shared" si="27"/>
        <v>24000</v>
      </c>
      <c r="G86" s="10">
        <f>(F86/$G$3)*100</f>
        <v>16</v>
      </c>
      <c r="I86" s="10">
        <f>(F86/$H$18)*100</f>
        <v>12.743362831858407</v>
      </c>
      <c r="M86" s="8"/>
      <c r="P86" s="4"/>
      <c r="R86" s="5"/>
      <c r="S86" s="10"/>
    </row>
    <row r="87" spans="1:20" x14ac:dyDescent="0.2">
      <c r="A87" s="3" t="s">
        <v>11</v>
      </c>
      <c r="B87">
        <v>23</v>
      </c>
      <c r="C87">
        <v>17</v>
      </c>
      <c r="D87" s="4">
        <f t="shared" si="26"/>
        <v>20</v>
      </c>
      <c r="E87" s="9">
        <v>1</v>
      </c>
      <c r="F87" s="5">
        <f t="shared" si="27"/>
        <v>20000</v>
      </c>
      <c r="G87" s="10">
        <f>(F87/$G$3)*100</f>
        <v>13.333333333333334</v>
      </c>
      <c r="I87" s="10">
        <f t="shared" ref="I87:I88" si="31">(F87/$H$18)*100</f>
        <v>10.619469026548673</v>
      </c>
      <c r="M87" s="8"/>
      <c r="P87" s="4"/>
      <c r="R87" s="5"/>
      <c r="S87" s="10"/>
    </row>
    <row r="88" spans="1:20" x14ac:dyDescent="0.2">
      <c r="A88" s="3" t="s">
        <v>11</v>
      </c>
      <c r="B88">
        <v>23</v>
      </c>
      <c r="C88">
        <v>22</v>
      </c>
      <c r="D88" s="4">
        <f t="shared" si="26"/>
        <v>22.5</v>
      </c>
      <c r="E88" s="9">
        <v>1</v>
      </c>
      <c r="F88" s="5">
        <f t="shared" si="27"/>
        <v>22500</v>
      </c>
      <c r="G88" s="10">
        <f>(F88/$G$3)*100</f>
        <v>15</v>
      </c>
      <c r="H88" s="1">
        <f>AVERAGE(F86:F88)</f>
        <v>22166.666666666668</v>
      </c>
      <c r="I88" s="10">
        <f t="shared" si="31"/>
        <v>11.946902654867255</v>
      </c>
      <c r="J88" s="1"/>
      <c r="K88" s="1"/>
      <c r="M88" s="8"/>
      <c r="P88" s="4"/>
      <c r="R88" s="5"/>
      <c r="S88" s="10"/>
      <c r="T88" s="1"/>
    </row>
    <row r="89" spans="1:20" x14ac:dyDescent="0.2">
      <c r="D89" s="4"/>
      <c r="F89" s="5"/>
      <c r="G89" s="10"/>
    </row>
    <row r="92" spans="1:20" x14ac:dyDescent="0.2">
      <c r="A92" s="2"/>
      <c r="B92" s="2"/>
      <c r="C92" s="2"/>
      <c r="D92" s="6"/>
      <c r="E92" s="7"/>
      <c r="F92" s="6"/>
      <c r="G92" s="2"/>
      <c r="H92" s="2"/>
      <c r="I92" s="2"/>
      <c r="J92" s="2"/>
      <c r="K92" s="2"/>
      <c r="M92" s="2"/>
      <c r="N92" s="2"/>
      <c r="O92" s="2"/>
      <c r="P92" s="6"/>
      <c r="Q92" s="7"/>
      <c r="R92" s="6"/>
      <c r="S92" s="2"/>
      <c r="T92" s="2"/>
    </row>
    <row r="93" spans="1:20" x14ac:dyDescent="0.2">
      <c r="A93" s="8"/>
      <c r="D93" s="4"/>
      <c r="F93" s="5"/>
      <c r="G93" s="10"/>
      <c r="M93" s="8"/>
      <c r="P93" s="4"/>
      <c r="R93" s="5"/>
      <c r="S93" s="10"/>
    </row>
    <row r="94" spans="1:20" x14ac:dyDescent="0.2">
      <c r="A94" s="8"/>
      <c r="D94" s="4"/>
      <c r="F94" s="5"/>
      <c r="G94" s="10"/>
      <c r="M94" s="8"/>
      <c r="P94" s="4"/>
      <c r="R94" s="5"/>
      <c r="S94" s="10"/>
    </row>
    <row r="95" spans="1:20" x14ac:dyDescent="0.2">
      <c r="A95" s="8"/>
      <c r="D95" s="4"/>
      <c r="F95" s="5"/>
      <c r="G95" s="10"/>
      <c r="H95" s="1"/>
      <c r="I95" s="1"/>
      <c r="J95" s="1"/>
      <c r="K95" s="1"/>
      <c r="M95" s="8"/>
      <c r="P95" s="4"/>
      <c r="R95" s="5"/>
      <c r="S95" s="10"/>
      <c r="T95" s="1"/>
    </row>
    <row r="96" spans="1:20" x14ac:dyDescent="0.2">
      <c r="A96" s="8"/>
      <c r="D96" s="4"/>
      <c r="F96" s="5"/>
      <c r="G96" s="10"/>
      <c r="M96" s="8"/>
      <c r="P96" s="4"/>
      <c r="R96" s="5"/>
      <c r="S96" s="10"/>
    </row>
    <row r="97" spans="1:20" x14ac:dyDescent="0.2">
      <c r="A97" s="8"/>
      <c r="D97" s="4"/>
      <c r="F97" s="5"/>
      <c r="G97" s="10"/>
      <c r="M97" s="8"/>
      <c r="P97" s="4"/>
      <c r="R97" s="5"/>
      <c r="S97" s="10"/>
    </row>
    <row r="98" spans="1:20" x14ac:dyDescent="0.2">
      <c r="A98" s="8"/>
      <c r="D98" s="4"/>
      <c r="F98" s="5"/>
      <c r="G98" s="10"/>
      <c r="H98" s="1"/>
      <c r="I98" s="1"/>
      <c r="J98" s="1"/>
      <c r="K98" s="1"/>
      <c r="M98" s="8"/>
      <c r="P98" s="4"/>
      <c r="R98" s="5"/>
      <c r="S98" s="10"/>
      <c r="T98" s="1"/>
    </row>
    <row r="99" spans="1:20" x14ac:dyDescent="0.2">
      <c r="A99" s="8"/>
      <c r="D99" s="4"/>
      <c r="F99" s="5"/>
      <c r="G99" s="10"/>
      <c r="M99" s="8"/>
      <c r="P99" s="4"/>
      <c r="R99" s="5"/>
      <c r="S99" s="10"/>
    </row>
    <row r="100" spans="1:20" x14ac:dyDescent="0.2">
      <c r="A100" s="8"/>
      <c r="D100" s="4"/>
      <c r="F100" s="5"/>
      <c r="G100" s="10"/>
      <c r="M100" s="8"/>
      <c r="P100" s="4"/>
      <c r="R100" s="5"/>
      <c r="S100" s="10"/>
    </row>
    <row r="101" spans="1:20" x14ac:dyDescent="0.2">
      <c r="A101" s="8"/>
      <c r="D101" s="4"/>
      <c r="F101" s="5"/>
      <c r="G101" s="10"/>
      <c r="H101" s="1"/>
      <c r="I101" s="1"/>
      <c r="J101" s="1"/>
      <c r="K101" s="1"/>
      <c r="M101" s="8"/>
      <c r="P101" s="4"/>
      <c r="R101" s="5"/>
      <c r="S101" s="10"/>
      <c r="T101" s="1"/>
    </row>
    <row r="102" spans="1:20" x14ac:dyDescent="0.2">
      <c r="A102" s="8"/>
      <c r="D102" s="4"/>
      <c r="F102" s="5"/>
      <c r="G102" s="10"/>
      <c r="M102" s="8"/>
      <c r="P102" s="4"/>
      <c r="R102" s="5"/>
      <c r="S102" s="10"/>
    </row>
    <row r="103" spans="1:20" x14ac:dyDescent="0.2">
      <c r="A103" s="8"/>
      <c r="D103" s="4"/>
      <c r="F103" s="5"/>
      <c r="G103" s="10"/>
      <c r="M103" s="8"/>
      <c r="P103" s="4"/>
      <c r="R103" s="5"/>
      <c r="S103" s="10"/>
    </row>
    <row r="104" spans="1:20" x14ac:dyDescent="0.2">
      <c r="A104" s="8"/>
      <c r="D104" s="4"/>
      <c r="F104" s="5"/>
      <c r="G104" s="10"/>
      <c r="H104" s="1"/>
      <c r="I104" s="1"/>
      <c r="J104" s="1"/>
      <c r="K104" s="1"/>
      <c r="M104" s="8"/>
      <c r="P104" s="4"/>
      <c r="R104" s="5"/>
      <c r="S104" s="10"/>
      <c r="T104" s="1"/>
    </row>
    <row r="117" spans="4:7" x14ac:dyDescent="0.2">
      <c r="D117" s="4"/>
      <c r="F117" s="5"/>
      <c r="G117" s="10"/>
    </row>
    <row r="131" spans="4:7" x14ac:dyDescent="0.2">
      <c r="D131" s="4"/>
      <c r="F131" s="5"/>
      <c r="G131" s="10"/>
    </row>
    <row r="145" spans="4:7" x14ac:dyDescent="0.2">
      <c r="D145" s="4"/>
      <c r="F145" s="5"/>
      <c r="G14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Ahern, Connor</dc:creator>
  <cp:lastModifiedBy>Matthew Schaefers</cp:lastModifiedBy>
  <dcterms:created xsi:type="dcterms:W3CDTF">2024-08-12T13:30:06Z</dcterms:created>
  <dcterms:modified xsi:type="dcterms:W3CDTF">2024-08-15T12:17:09Z</dcterms:modified>
</cp:coreProperties>
</file>