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K2" i="1" s="1"/>
  <c r="C3" i="1" l="1"/>
  <c r="C2" i="1"/>
  <c r="B10" i="1"/>
  <c r="B9" i="1"/>
  <c r="B5" i="1"/>
  <c r="B8" i="1" s="1"/>
  <c r="B12" i="1" l="1"/>
  <c r="D3" i="1" l="1"/>
  <c r="F2" i="1"/>
  <c r="D2" i="1"/>
</calcChain>
</file>

<file path=xl/sharedStrings.xml><?xml version="1.0" encoding="utf-8"?>
<sst xmlns="http://schemas.openxmlformats.org/spreadsheetml/2006/main" count="12" uniqueCount="12">
  <si>
    <t>home</t>
  </si>
  <si>
    <t>away</t>
  </si>
  <si>
    <t>win prob</t>
  </si>
  <si>
    <t>main</t>
  </si>
  <si>
    <t>K</t>
  </si>
  <si>
    <t>home win</t>
  </si>
  <si>
    <t>margin</t>
  </si>
  <si>
    <t>adj</t>
  </si>
  <si>
    <t>change</t>
  </si>
  <si>
    <t>raw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</si>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</sst>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8" sqref="B8"/>
    </sheetView>
  </sheetViews>
  <sheetFormatPr defaultRowHeight="15" x14ac:dyDescent="0.25"/>
  <cols>
    <col min="1" max="1" width="9.85546875" bestFit="1" customWidth="1"/>
  </cols>
  <sheetData>
    <row r="1" spans="1:11" x14ac:dyDescent="0.25">
      <c r="B1" t="s">
        <v>9</v>
      </c>
      <c r="C1" t="s">
        <v>10</v>
      </c>
      <c r="D1" t="s">
        <v>11</v>
      </c>
    </row>
    <row r="2" spans="1:11" x14ac:dyDescent="0.25">
      <c r="A2" t="s">
        <v>1</v>
      </c>
      <c r="B2">
        <v>1491</v>
      </c>
      <c r="C2" s="3">
        <f>(B2-1500)/25</f>
        <v>-0.36</v>
      </c>
      <c r="D2" s="3">
        <f>C2-B12/25</f>
        <v>-0.91012190359854217</v>
      </c>
      <c r="F2" s="3">
        <f>B2-B12</f>
        <v>1477.2469524100366</v>
      </c>
      <c r="I2">
        <v>-0.36</v>
      </c>
      <c r="J2">
        <f>I2*25</f>
        <v>-9</v>
      </c>
      <c r="K2">
        <f>1500+J2</f>
        <v>1491</v>
      </c>
    </row>
    <row r="3" spans="1:11" x14ac:dyDescent="0.25">
      <c r="A3" t="s">
        <v>0</v>
      </c>
      <c r="B3">
        <v>1470.75</v>
      </c>
      <c r="C3" s="3">
        <f>(B3-1500)/25</f>
        <v>-1.17</v>
      </c>
      <c r="D3" s="3">
        <f>C3+B12/25</f>
        <v>-0.61987809640145775</v>
      </c>
    </row>
    <row r="5" spans="1:11" x14ac:dyDescent="0.25">
      <c r="A5" t="s">
        <v>2</v>
      </c>
      <c r="B5" s="1">
        <f>1/(1+10^(-(B3-B2+65)/400))</f>
        <v>0.56404664720831421</v>
      </c>
    </row>
    <row r="6" spans="1:11" x14ac:dyDescent="0.25">
      <c r="A6" t="s">
        <v>4</v>
      </c>
      <c r="B6">
        <v>20</v>
      </c>
    </row>
    <row r="7" spans="1:11" x14ac:dyDescent="0.25">
      <c r="A7" t="s">
        <v>5</v>
      </c>
      <c r="B7">
        <v>4</v>
      </c>
      <c r="E7">
        <v>20</v>
      </c>
    </row>
    <row r="8" spans="1:11" x14ac:dyDescent="0.25">
      <c r="A8" t="s">
        <v>3</v>
      </c>
      <c r="B8" s="3">
        <f>(IF(B7&lt;0,-B5,1-B5))*B6</f>
        <v>8.7190670558337153</v>
      </c>
      <c r="E8">
        <v>-3</v>
      </c>
    </row>
    <row r="9" spans="1:11" x14ac:dyDescent="0.25">
      <c r="A9" t="s">
        <v>6</v>
      </c>
      <c r="B9" s="3">
        <f>LN(ABS(B7)+1)</f>
        <v>1.6094379124341003</v>
      </c>
    </row>
    <row r="10" spans="1:11" x14ac:dyDescent="0.25">
      <c r="A10" t="s">
        <v>7</v>
      </c>
      <c r="B10" s="2">
        <f>2.2/(2.2+(IF(B7&gt;0,1/1000,-1/1000)*(B3-B2+65)))</f>
        <v>0.98006459516649957</v>
      </c>
    </row>
    <row r="12" spans="1:11" x14ac:dyDescent="0.25">
      <c r="A12" t="s">
        <v>8</v>
      </c>
      <c r="B12" s="4">
        <f>B8*B9*B10</f>
        <v>13.753047589963556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2020-02-09T21:06:28Z</dcterms:created>
  <dcterms:modified xsi:type="dcterms:W3CDTF">2020-03-09T05:24:27Z</dcterms:modified>
</cp:coreProperties>
</file>