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srael 7mo\Software II\Grupo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C40" i="1" l="1"/>
  <c r="J11" i="1"/>
  <c r="E20" i="1" s="1"/>
  <c r="G20" i="1" s="1"/>
  <c r="D11" i="1"/>
  <c r="E11" i="1"/>
  <c r="F11" i="1"/>
  <c r="G11" i="1"/>
  <c r="H11" i="1"/>
  <c r="I11" i="1"/>
  <c r="E19" i="1" s="1"/>
  <c r="G19" i="1" s="1"/>
  <c r="C11" i="1"/>
  <c r="E18" i="1" s="1"/>
  <c r="G18" i="1" s="1"/>
  <c r="E17" i="1" l="1"/>
  <c r="G17" i="1" s="1"/>
  <c r="E16" i="1"/>
  <c r="G16" i="1" s="1"/>
  <c r="G21" i="1" l="1"/>
  <c r="B46" i="1" s="1"/>
  <c r="B56" i="1" s="1"/>
  <c r="B64" i="1" s="1"/>
  <c r="B65" i="1" s="1"/>
  <c r="B78" i="1" s="1"/>
</calcChain>
</file>

<file path=xl/sharedStrings.xml><?xml version="1.0" encoding="utf-8"?>
<sst xmlns="http://schemas.openxmlformats.org/spreadsheetml/2006/main" count="86" uniqueCount="86">
  <si>
    <t>N°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</si>
  <si>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</si>
  <si>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</si>
  <si>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</si>
  <si>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</si>
  <si>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</si>
  <si>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</si>
  <si>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</si>
  <si>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</si>
  <si>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</si>
  <si>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 xml:space="preserve">Los usuarios podrán visualizar de forma gráfica los productos que oferta la pastelería. </t>
  </si>
  <si>
    <t>El cliente deberá registrarse en la página para poder realizar un pedido</t>
  </si>
  <si>
    <t>Los usuarios deberán identificarse para acceder a cualquier parte del sistema según su rol de usuario.</t>
  </si>
  <si>
    <t>El usuario  deberá poder recuperar una contraseña mediante su correo electrónico.</t>
  </si>
  <si>
    <t>El sistema permitirá al cliente realizar pedidos en línea una vez que acceda con su usuario y contraseña.</t>
  </si>
  <si>
    <t>El sistema permitirá al administrador registrar, habilitar, deshabilitar los productos del catálogo.</t>
  </si>
  <si>
    <t>El sistema permitirá habilitar, deshabilitar, creación un usuario con rol de administrador.</t>
  </si>
  <si>
    <t>El sistema permitirá al administrador visualizar la información del cliente y pedido, también cancelar o confirmar un pedido.</t>
  </si>
  <si>
    <t>El sistema permitirá al rol administrador generar reportes de usuarios registrados en el sistema y reporte de pedidos de productos realizados en línea y en formato PDF</t>
  </si>
  <si>
    <t>DESCRIPCIÓN</t>
  </si>
  <si>
    <t xml:space="preserve">(EI) Entrada externa </t>
  </si>
  <si>
    <t xml:space="preserve">(EO) Salida externa </t>
  </si>
  <si>
    <t xml:space="preserve">(EQ) Consulta externa </t>
  </si>
  <si>
    <t>(ILF) Archivo lógico interno</t>
  </si>
  <si>
    <t xml:space="preserve">(EIF) Archivo de interfaz externo </t>
  </si>
  <si>
    <t>Buscar (EQ)</t>
  </si>
  <si>
    <t>Actualizar (EI)</t>
  </si>
  <si>
    <t>Insertar (EI)</t>
  </si>
  <si>
    <t>Listar (EO)</t>
  </si>
  <si>
    <t>Eliminar (EI)</t>
  </si>
  <si>
    <t>Informes o reportes (EO)</t>
  </si>
  <si>
    <t>Tablas de BD (ILF)</t>
  </si>
  <si>
    <t>Archivo de interfaz externo (EIF)</t>
  </si>
  <si>
    <t xml:space="preserve">TOTALES: </t>
  </si>
  <si>
    <t>PUNTO FUNCION SIN AJUSTAR</t>
  </si>
  <si>
    <t>Tipo / Complejidad</t>
  </si>
  <si>
    <t>Baja PF</t>
  </si>
  <si>
    <t>Media PF</t>
  </si>
  <si>
    <t>Alta PF</t>
  </si>
  <si>
    <t>TOTAL</t>
  </si>
  <si>
    <t>PFSA:</t>
  </si>
  <si>
    <t>Determinación de los niveles de influencia</t>
  </si>
  <si>
    <t>Factor de Ajuste</t>
  </si>
  <si>
    <t>Puntaje</t>
  </si>
  <si>
    <t>Comunicación de datos</t>
  </si>
  <si>
    <t>Procesamiento distribuido</t>
  </si>
  <si>
    <t>Objetivos de rendimiento</t>
  </si>
  <si>
    <t>Tasa de transacciones</t>
  </si>
  <si>
    <t>Entrada de datos en línea</t>
  </si>
  <si>
    <t>Interfase con el usuario</t>
  </si>
  <si>
    <t>Actualizaciones en Línea</t>
  </si>
  <si>
    <t>Procesamiento Complejo</t>
  </si>
  <si>
    <t>Reusabilidad del Código</t>
  </si>
  <si>
    <t>Facilidad de Implementación</t>
  </si>
  <si>
    <t>Facilidad de Operación</t>
  </si>
  <si>
    <t>Instalaciones Múltiples</t>
  </si>
  <si>
    <t>Facilidad de Cambios</t>
  </si>
  <si>
    <t>Factor de Ajuste:</t>
  </si>
  <si>
    <t>Configuración del equipamiento</t>
  </si>
  <si>
    <t>PUNTO FUNCIÓN AJUSTADO</t>
  </si>
  <si>
    <t>PFA:</t>
  </si>
  <si>
    <t>ESTIMACION ESFUERZO REQUERIDO</t>
  </si>
  <si>
    <t>Lenguaje</t>
  </si>
  <si>
    <t>Horas PF promedio</t>
  </si>
  <si>
    <t>Líneas de código por PF</t>
  </si>
  <si>
    <t>Ensamblador</t>
  </si>
  <si>
    <t>COBOL</t>
  </si>
  <si>
    <t>Lenguajes 4ta Generación</t>
  </si>
  <si>
    <t>H/H = PFA * Horas PF promedio</t>
  </si>
  <si>
    <t>H/H:</t>
  </si>
  <si>
    <t>Horas hombre</t>
  </si>
  <si>
    <t>Ejemplo:</t>
  </si>
  <si>
    <t>horas diarias de trabajo</t>
  </si>
  <si>
    <t xml:space="preserve">días de trabajo </t>
  </si>
  <si>
    <t>días 1 mes</t>
  </si>
  <si>
    <t>CÁLCULO PRESUPUESTO DEL PROYECTO</t>
  </si>
  <si>
    <t>Sueldo mensual desarrolladores</t>
  </si>
  <si>
    <t>Otro costos</t>
  </si>
  <si>
    <t>Luz:</t>
  </si>
  <si>
    <t>Internet:</t>
  </si>
  <si>
    <t>Agua:</t>
  </si>
  <si>
    <t>Teléfono:</t>
  </si>
  <si>
    <t>Costo = (Desarrolladores * Duración meses * sueldos) + Otros costos</t>
  </si>
  <si>
    <t>Desarrolladores</t>
  </si>
  <si>
    <t>Costo:</t>
  </si>
  <si>
    <t>meses para desarrollar el software de lunes a viernes 8 horas diarias con 1 trabajador (ESTIMACIÓN de duración del proyecto)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</si>
</sst>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43</xdr:row>
      <xdr:rowOff>9525</xdr:rowOff>
    </xdr:from>
    <xdr:to>
      <xdr:col>3</xdr:col>
      <xdr:colOff>428194</xdr:colOff>
      <xdr:row>44</xdr:row>
      <xdr:rowOff>180930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2696825"/>
          <a:ext cx="3447619" cy="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E66" sqref="E66"/>
    </sheetView>
  </sheetViews>
  <sheetFormatPr baseColWidth="10" defaultRowHeight="15" x14ac:dyDescent="0.25"/>
  <cols>
    <col min="1" max="1" width="6.28515625" customWidth="1"/>
    <col min="2" max="2" width="34.7109375" customWidth="1"/>
    <col min="3" max="3" width="11" bestFit="1" customWidth="1"/>
    <col min="4" max="4" width="13.140625" bestFit="1" customWidth="1"/>
    <col min="5" max="5" width="11.28515625" bestFit="1" customWidth="1"/>
    <col min="6" max="6" width="10" bestFit="1" customWidth="1"/>
    <col min="7" max="7" width="11.7109375" bestFit="1" customWidth="1"/>
    <col min="8" max="8" width="23.140625" bestFit="1" customWidth="1"/>
    <col min="9" max="9" width="16.5703125" bestFit="1" customWidth="1"/>
    <col min="10" max="10" width="30" bestFit="1" customWidth="1"/>
  </cols>
  <sheetData>
    <row r="1" spans="1:10" x14ac:dyDescent="0.25">
      <c r="A1" s="6" t="s">
        <v>0</v>
      </c>
      <c r="B1" s="6" t="s">
        <v>19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</row>
    <row r="2" spans="1:10" ht="39" x14ac:dyDescent="0.25">
      <c r="A2" s="3" t="s">
        <v>1</v>
      </c>
      <c r="B2" s="7" t="s">
        <v>10</v>
      </c>
      <c r="C2" s="3">
        <v>1</v>
      </c>
      <c r="D2" s="3"/>
      <c r="E2" s="3"/>
      <c r="F2" s="3">
        <v>1</v>
      </c>
      <c r="G2" s="3"/>
      <c r="H2" s="3"/>
      <c r="I2" s="3"/>
      <c r="J2" s="3"/>
    </row>
    <row r="3" spans="1:10" ht="30" x14ac:dyDescent="0.25">
      <c r="A3" s="3" t="s">
        <v>2</v>
      </c>
      <c r="B3" s="8" t="s">
        <v>11</v>
      </c>
      <c r="C3" s="3"/>
      <c r="D3" s="3"/>
      <c r="E3" s="3">
        <v>1</v>
      </c>
      <c r="F3" s="3"/>
      <c r="G3" s="3"/>
      <c r="H3" s="3"/>
      <c r="I3" s="3">
        <v>1</v>
      </c>
      <c r="J3" s="3"/>
    </row>
    <row r="4" spans="1:10" ht="45" x14ac:dyDescent="0.25">
      <c r="A4" s="3" t="s">
        <v>3</v>
      </c>
      <c r="B4" s="8" t="s">
        <v>12</v>
      </c>
      <c r="C4" s="3">
        <v>1</v>
      </c>
      <c r="D4" s="3"/>
      <c r="E4" s="3"/>
      <c r="F4" s="3"/>
      <c r="G4" s="3"/>
      <c r="H4" s="3"/>
      <c r="I4" s="3"/>
      <c r="J4" s="3"/>
    </row>
    <row r="5" spans="1:10" ht="45" x14ac:dyDescent="0.25">
      <c r="A5" s="3" t="s">
        <v>4</v>
      </c>
      <c r="B5" s="8" t="s">
        <v>13</v>
      </c>
      <c r="C5" s="3">
        <v>1</v>
      </c>
      <c r="D5" s="3">
        <v>1</v>
      </c>
      <c r="E5" s="3"/>
      <c r="F5" s="3"/>
      <c r="G5" s="3"/>
      <c r="H5" s="3"/>
      <c r="I5" s="3"/>
      <c r="J5" s="3"/>
    </row>
    <row r="6" spans="1:10" ht="45" x14ac:dyDescent="0.25">
      <c r="A6" s="3" t="s">
        <v>5</v>
      </c>
      <c r="B6" s="8" t="s">
        <v>14</v>
      </c>
      <c r="C6" s="3">
        <v>1</v>
      </c>
      <c r="D6" s="3"/>
      <c r="E6" s="3">
        <v>1</v>
      </c>
      <c r="F6" s="3">
        <v>1</v>
      </c>
      <c r="G6" s="3"/>
      <c r="H6" s="3"/>
      <c r="I6" s="3">
        <v>1</v>
      </c>
      <c r="J6" s="3"/>
    </row>
    <row r="7" spans="1:10" ht="45" x14ac:dyDescent="0.25">
      <c r="A7" s="3" t="s">
        <v>6</v>
      </c>
      <c r="B7" s="8" t="s">
        <v>15</v>
      </c>
      <c r="C7" s="3">
        <v>1</v>
      </c>
      <c r="D7" s="3">
        <v>1</v>
      </c>
      <c r="E7" s="3">
        <v>1</v>
      </c>
      <c r="F7" s="3"/>
      <c r="G7" s="3"/>
      <c r="H7" s="3"/>
      <c r="I7" s="3">
        <v>1</v>
      </c>
      <c r="J7" s="3"/>
    </row>
    <row r="8" spans="1:10" ht="45" x14ac:dyDescent="0.25">
      <c r="A8" s="3" t="s">
        <v>7</v>
      </c>
      <c r="B8" s="8" t="s">
        <v>16</v>
      </c>
      <c r="C8" s="3">
        <v>1</v>
      </c>
      <c r="D8" s="3">
        <v>1</v>
      </c>
      <c r="E8" s="3">
        <v>1</v>
      </c>
      <c r="F8" s="3"/>
      <c r="G8" s="3"/>
      <c r="H8" s="3"/>
      <c r="I8" s="3">
        <v>1</v>
      </c>
      <c r="J8" s="3"/>
    </row>
    <row r="9" spans="1:10" ht="60" x14ac:dyDescent="0.25">
      <c r="A9" s="3" t="s">
        <v>8</v>
      </c>
      <c r="B9" s="8" t="s">
        <v>17</v>
      </c>
      <c r="C9" s="3">
        <v>1</v>
      </c>
      <c r="D9" s="3">
        <v>1</v>
      </c>
      <c r="E9" s="3"/>
      <c r="F9" s="3">
        <v>1</v>
      </c>
      <c r="G9" s="3"/>
      <c r="H9" s="3"/>
      <c r="I9" s="3"/>
      <c r="J9" s="3"/>
    </row>
    <row r="10" spans="1:10" ht="75" x14ac:dyDescent="0.25">
      <c r="A10" s="3" t="s">
        <v>9</v>
      </c>
      <c r="B10" s="8" t="s">
        <v>18</v>
      </c>
      <c r="C10" s="3">
        <v>2</v>
      </c>
      <c r="D10" s="3"/>
      <c r="E10" s="3"/>
      <c r="F10" s="3">
        <v>2</v>
      </c>
      <c r="G10" s="3"/>
      <c r="H10" s="3">
        <v>2</v>
      </c>
      <c r="I10" s="3"/>
      <c r="J10" s="3"/>
    </row>
    <row r="11" spans="1:10" x14ac:dyDescent="0.25">
      <c r="A11" s="12" t="s">
        <v>33</v>
      </c>
      <c r="B11" s="12"/>
      <c r="C11" s="3">
        <f>SUM(C2:C10)</f>
        <v>9</v>
      </c>
      <c r="D11" s="3">
        <f>SUM(D2:D10)</f>
        <v>4</v>
      </c>
      <c r="E11" s="3">
        <f>SUM(E2:E10)</f>
        <v>4</v>
      </c>
      <c r="F11" s="3">
        <f>SUM(F2:F10)</f>
        <v>5</v>
      </c>
      <c r="G11" s="3">
        <f>SUM(G2:G10)</f>
        <v>0</v>
      </c>
      <c r="H11" s="3">
        <f>SUM(H2:H10)</f>
        <v>2</v>
      </c>
      <c r="I11" s="3">
        <f>SUM(I2:I10)</f>
        <v>4</v>
      </c>
      <c r="J11" s="3">
        <f>SUM(J2:J10)</f>
        <v>0</v>
      </c>
    </row>
    <row r="14" spans="1:10" x14ac:dyDescent="0.25">
      <c r="B14" s="1" t="s">
        <v>34</v>
      </c>
    </row>
    <row r="15" spans="1:10" x14ac:dyDescent="0.25">
      <c r="B15" s="6" t="s">
        <v>35</v>
      </c>
      <c r="C15" s="6" t="s">
        <v>36</v>
      </c>
      <c r="D15" s="13" t="s">
        <v>37</v>
      </c>
      <c r="E15" s="13"/>
      <c r="F15" s="6" t="s">
        <v>38</v>
      </c>
      <c r="G15" s="6" t="s">
        <v>39</v>
      </c>
    </row>
    <row r="16" spans="1:10" x14ac:dyDescent="0.25">
      <c r="B16" s="3" t="s">
        <v>20</v>
      </c>
      <c r="C16" s="3">
        <v>3</v>
      </c>
      <c r="D16" s="3">
        <v>4</v>
      </c>
      <c r="E16" s="4">
        <f>SUM(D11,E11,G11)</f>
        <v>8</v>
      </c>
      <c r="F16" s="3">
        <v>6</v>
      </c>
      <c r="G16" s="3">
        <f>D16*E16</f>
        <v>32</v>
      </c>
    </row>
    <row r="17" spans="2:7" x14ac:dyDescent="0.25">
      <c r="B17" s="3" t="s">
        <v>21</v>
      </c>
      <c r="C17" s="3">
        <v>4</v>
      </c>
      <c r="D17" s="3">
        <v>5</v>
      </c>
      <c r="E17" s="4">
        <f>SUM(F11,H11)</f>
        <v>7</v>
      </c>
      <c r="F17" s="3">
        <v>7</v>
      </c>
      <c r="G17" s="3">
        <f t="shared" ref="G17:G20" si="0">D17*E17</f>
        <v>35</v>
      </c>
    </row>
    <row r="18" spans="2:7" x14ac:dyDescent="0.25">
      <c r="B18" s="3" t="s">
        <v>22</v>
      </c>
      <c r="C18" s="3">
        <v>3</v>
      </c>
      <c r="D18" s="3">
        <v>4</v>
      </c>
      <c r="E18" s="4">
        <f>C11</f>
        <v>9</v>
      </c>
      <c r="F18" s="3">
        <v>6</v>
      </c>
      <c r="G18" s="3">
        <f t="shared" si="0"/>
        <v>36</v>
      </c>
    </row>
    <row r="19" spans="2:7" x14ac:dyDescent="0.25">
      <c r="B19" s="3" t="s">
        <v>23</v>
      </c>
      <c r="C19" s="3">
        <v>7</v>
      </c>
      <c r="D19" s="3">
        <v>10</v>
      </c>
      <c r="E19" s="4">
        <f>I11</f>
        <v>4</v>
      </c>
      <c r="F19" s="3">
        <v>15</v>
      </c>
      <c r="G19" s="3">
        <f t="shared" si="0"/>
        <v>40</v>
      </c>
    </row>
    <row r="20" spans="2:7" x14ac:dyDescent="0.25">
      <c r="B20" s="3" t="s">
        <v>24</v>
      </c>
      <c r="C20" s="3">
        <v>5</v>
      </c>
      <c r="D20" s="3">
        <v>7</v>
      </c>
      <c r="E20" s="4">
        <f>J11</f>
        <v>0</v>
      </c>
      <c r="F20" s="3">
        <v>10</v>
      </c>
      <c r="G20" s="3">
        <f t="shared" si="0"/>
        <v>0</v>
      </c>
    </row>
    <row r="21" spans="2:7" x14ac:dyDescent="0.25">
      <c r="F21" s="5" t="s">
        <v>40</v>
      </c>
      <c r="G21" s="2">
        <f>SUM(G16:G20)</f>
        <v>143</v>
      </c>
    </row>
    <row r="24" spans="2:7" x14ac:dyDescent="0.25">
      <c r="B24" s="1" t="s">
        <v>41</v>
      </c>
    </row>
    <row r="25" spans="2:7" x14ac:dyDescent="0.25">
      <c r="B25" s="6" t="s">
        <v>42</v>
      </c>
      <c r="C25" s="6" t="s">
        <v>43</v>
      </c>
    </row>
    <row r="26" spans="2:7" x14ac:dyDescent="0.25">
      <c r="B26" s="3" t="s">
        <v>44</v>
      </c>
      <c r="C26" s="3">
        <v>4</v>
      </c>
    </row>
    <row r="27" spans="2:7" x14ac:dyDescent="0.25">
      <c r="B27" s="3" t="s">
        <v>45</v>
      </c>
      <c r="C27" s="3">
        <v>4</v>
      </c>
    </row>
    <row r="28" spans="2:7" x14ac:dyDescent="0.25">
      <c r="B28" s="3" t="s">
        <v>46</v>
      </c>
      <c r="C28" s="3">
        <v>1</v>
      </c>
    </row>
    <row r="29" spans="2:7" x14ac:dyDescent="0.25">
      <c r="B29" s="3" t="s">
        <v>58</v>
      </c>
      <c r="C29" s="3">
        <v>2</v>
      </c>
    </row>
    <row r="30" spans="2:7" x14ac:dyDescent="0.25">
      <c r="B30" s="3" t="s">
        <v>47</v>
      </c>
      <c r="C30" s="3">
        <v>0</v>
      </c>
    </row>
    <row r="31" spans="2:7" x14ac:dyDescent="0.25">
      <c r="B31" s="3" t="s">
        <v>48</v>
      </c>
      <c r="C31" s="3">
        <v>2</v>
      </c>
    </row>
    <row r="32" spans="2:7" x14ac:dyDescent="0.25">
      <c r="B32" s="3" t="s">
        <v>49</v>
      </c>
      <c r="C32" s="3">
        <v>2</v>
      </c>
    </row>
    <row r="33" spans="1:3" x14ac:dyDescent="0.25">
      <c r="B33" s="3" t="s">
        <v>50</v>
      </c>
      <c r="C33" s="3">
        <v>1</v>
      </c>
    </row>
    <row r="34" spans="1:3" x14ac:dyDescent="0.25">
      <c r="B34" s="3" t="s">
        <v>51</v>
      </c>
      <c r="C34" s="3">
        <v>0</v>
      </c>
    </row>
    <row r="35" spans="1:3" x14ac:dyDescent="0.25">
      <c r="B35" s="3" t="s">
        <v>52</v>
      </c>
      <c r="C35" s="3">
        <v>0</v>
      </c>
    </row>
    <row r="36" spans="1:3" x14ac:dyDescent="0.25">
      <c r="B36" s="3" t="s">
        <v>53</v>
      </c>
      <c r="C36" s="3">
        <v>1</v>
      </c>
    </row>
    <row r="37" spans="1:3" x14ac:dyDescent="0.25">
      <c r="B37" s="3" t="s">
        <v>54</v>
      </c>
      <c r="C37" s="3">
        <v>0</v>
      </c>
    </row>
    <row r="38" spans="1:3" x14ac:dyDescent="0.25">
      <c r="B38" s="3" t="s">
        <v>55</v>
      </c>
      <c r="C38" s="3">
        <v>0</v>
      </c>
    </row>
    <row r="39" spans="1:3" x14ac:dyDescent="0.25">
      <c r="B39" s="3" t="s">
        <v>56</v>
      </c>
      <c r="C39" s="3">
        <v>4</v>
      </c>
    </row>
    <row r="40" spans="1:3" x14ac:dyDescent="0.25">
      <c r="B40" s="5" t="s">
        <v>57</v>
      </c>
      <c r="C40" s="2">
        <f>SUM(C26:C39)</f>
        <v>21</v>
      </c>
    </row>
    <row r="43" spans="1:3" x14ac:dyDescent="0.25">
      <c r="B43" s="1" t="s">
        <v>59</v>
      </c>
    </row>
    <row r="46" spans="1:3" x14ac:dyDescent="0.25">
      <c r="A46" s="1" t="s">
        <v>60</v>
      </c>
      <c r="B46">
        <f>G21*(0.65+(0.01*C40))</f>
        <v>122.98</v>
      </c>
    </row>
    <row r="49" spans="1:4" x14ac:dyDescent="0.25">
      <c r="B49" s="1" t="s">
        <v>61</v>
      </c>
    </row>
    <row r="50" spans="1:4" ht="30" x14ac:dyDescent="0.25">
      <c r="B50" s="9" t="s">
        <v>62</v>
      </c>
      <c r="C50" s="9" t="s">
        <v>63</v>
      </c>
      <c r="D50" s="9" t="s">
        <v>64</v>
      </c>
    </row>
    <row r="51" spans="1:4" x14ac:dyDescent="0.25">
      <c r="B51" s="3" t="s">
        <v>65</v>
      </c>
      <c r="C51" s="3">
        <v>25</v>
      </c>
      <c r="D51" s="3">
        <v>300</v>
      </c>
    </row>
    <row r="52" spans="1:4" x14ac:dyDescent="0.25">
      <c r="B52" s="3" t="s">
        <v>66</v>
      </c>
      <c r="C52" s="3">
        <v>15</v>
      </c>
      <c r="D52" s="3">
        <v>100</v>
      </c>
    </row>
    <row r="53" spans="1:4" x14ac:dyDescent="0.25">
      <c r="B53" s="10" t="s">
        <v>67</v>
      </c>
      <c r="C53" s="10">
        <v>8</v>
      </c>
      <c r="D53" s="10">
        <v>20</v>
      </c>
    </row>
    <row r="55" spans="1:4" x14ac:dyDescent="0.25">
      <c r="B55" s="11" t="s">
        <v>68</v>
      </c>
    </row>
    <row r="56" spans="1:4" x14ac:dyDescent="0.25">
      <c r="A56" s="1" t="s">
        <v>69</v>
      </c>
      <c r="B56">
        <f>B46*C53</f>
        <v>983.84</v>
      </c>
      <c r="C56" t="s">
        <v>70</v>
      </c>
    </row>
    <row r="59" spans="1:4" x14ac:dyDescent="0.25">
      <c r="B59" t="s">
        <v>71</v>
      </c>
    </row>
    <row r="60" spans="1:4" x14ac:dyDescent="0.25">
      <c r="B60">
        <v>8</v>
      </c>
      <c r="C60" t="s">
        <v>72</v>
      </c>
    </row>
    <row r="61" spans="1:4" x14ac:dyDescent="0.25">
      <c r="B61">
        <v>20</v>
      </c>
      <c r="C61" t="s">
        <v>74</v>
      </c>
    </row>
    <row r="64" spans="1:4" x14ac:dyDescent="0.25">
      <c r="B64">
        <f>B56/B60</f>
        <v>122.98</v>
      </c>
      <c r="C64" t="s">
        <v>73</v>
      </c>
    </row>
    <row r="65" spans="1:5" x14ac:dyDescent="0.25">
      <c r="B65">
        <f>B64/B61</f>
        <v>6.149</v>
      </c>
      <c r="C65" t="s">
        <v>85</v>
      </c>
    </row>
    <row r="68" spans="1:5" x14ac:dyDescent="0.25">
      <c r="B68" s="1" t="s">
        <v>75</v>
      </c>
    </row>
    <row r="69" spans="1:5" x14ac:dyDescent="0.25">
      <c r="B69">
        <v>500</v>
      </c>
      <c r="C69" t="s">
        <v>76</v>
      </c>
    </row>
    <row r="70" spans="1:5" x14ac:dyDescent="0.25">
      <c r="B70">
        <f>SUM(E71:E74)</f>
        <v>230</v>
      </c>
      <c r="C70" t="s">
        <v>77</v>
      </c>
    </row>
    <row r="71" spans="1:5" x14ac:dyDescent="0.25">
      <c r="D71" t="s">
        <v>78</v>
      </c>
      <c r="E71">
        <v>60</v>
      </c>
    </row>
    <row r="72" spans="1:5" x14ac:dyDescent="0.25">
      <c r="D72" t="s">
        <v>79</v>
      </c>
      <c r="E72">
        <v>120</v>
      </c>
    </row>
    <row r="73" spans="1:5" x14ac:dyDescent="0.25">
      <c r="D73" t="s">
        <v>80</v>
      </c>
      <c r="E73">
        <v>30</v>
      </c>
    </row>
    <row r="74" spans="1:5" x14ac:dyDescent="0.25">
      <c r="D74" t="s">
        <v>81</v>
      </c>
      <c r="E74">
        <v>20</v>
      </c>
    </row>
    <row r="75" spans="1:5" x14ac:dyDescent="0.25">
      <c r="B75">
        <v>1</v>
      </c>
      <c r="C75" t="s">
        <v>83</v>
      </c>
    </row>
    <row r="77" spans="1:5" x14ac:dyDescent="0.25">
      <c r="B77" s="1" t="s">
        <v>82</v>
      </c>
    </row>
    <row r="78" spans="1:5" x14ac:dyDescent="0.25">
      <c r="A78" s="1" t="s">
        <v>84</v>
      </c>
      <c r="B78" s="14">
        <f>(B75*B65*B69)+B70</f>
        <v>3304.5</v>
      </c>
    </row>
  </sheetData>
  <mergeCells count="2">
    <mergeCell ref="A11:B11"/>
    <mergeCell ref="D15:E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2020-11-14T06:21:49Z</dcterms:created>
  <dcterms:modified xsi:type="dcterms:W3CDTF">2020-11-15T00:40:14Z</dcterms:modified>
</cp:coreProperties>
</file>